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aerocivil-my.sharepoint.com/personal/alfonso_barrios_aerocivil_gov_co/Documents/AEROCIVIL/MIS TRABAJOS/2024/03_Riesgos/Mapa de riesgos Corrupción 2024 - 31ENE24/"/>
    </mc:Choice>
  </mc:AlternateContent>
  <xr:revisionPtr revIDLastSave="47" documentId="8_{25B53986-A549-45EC-BAAF-CE743D30BD5E}" xr6:coauthVersionLast="47" xr6:coauthVersionMax="47" xr10:uidLastSave="{FEDB369F-6156-4581-B4BA-D1358583ADFA}"/>
  <bookViews>
    <workbookView xWindow="-120" yWindow="-120" windowWidth="29040" windowHeight="15840" tabRatio="935" xr2:uid="{E1639199-D18D-42FE-A16F-70420D6B45AF}"/>
  </bookViews>
  <sheets>
    <sheet name="PORTADA" sheetId="60" r:id="rId1"/>
    <sheet name="ESTR-1.0" sheetId="61" r:id="rId2"/>
    <sheet name="ESTR-2.0" sheetId="40" r:id="rId3"/>
    <sheet name="ESTR-3.0" sheetId="62" r:id="rId4"/>
    <sheet name="ESTR-7.0" sheetId="64" r:id="rId5"/>
    <sheet name="GRER-2.0" sheetId="31" r:id="rId6"/>
    <sheet name="GRER-1.0" sheetId="26" r:id="rId7"/>
    <sheet name="GSAC-1.0" sheetId="39" r:id="rId8"/>
    <sheet name="GCEP-1.0" sheetId="32" r:id="rId9"/>
    <sheet name="GSAC-3.1" sheetId="22" r:id="rId10"/>
    <sheet name="GIVC-1.0" sheetId="33" r:id="rId11"/>
    <sheet name="MAUT- 8.0" sheetId="65" r:id="rId12"/>
    <sheet name="GSAN- 1.1" sheetId="57" r:id="rId13"/>
    <sheet name="MSER- 2.0" sheetId="42" r:id="rId14"/>
    <sheet name="GSAN- 1.3" sheetId="59" r:id="rId15"/>
    <sheet name="GSAN-4.2" sheetId="66" r:id="rId16"/>
    <sheet name="GSAP- 2.1" sheetId="68" r:id="rId17"/>
    <sheet name="MSER-5.0" sheetId="67" r:id="rId18"/>
    <sheet name="GDIR- 2.4" sheetId="58" r:id="rId19"/>
    <sheet name="APOY- 1.0" sheetId="45" r:id="rId20"/>
    <sheet name="APOY- 2.0" sheetId="41" r:id="rId21"/>
    <sheet name="APOY- 3.0" sheetId="52" r:id="rId22"/>
    <sheet name="APOY-4.0" sheetId="46" r:id="rId23"/>
    <sheet name="APOY- 5.0" sheetId="69" r:id="rId24"/>
    <sheet name="APOY- 6.0" sheetId="43" r:id="rId25"/>
    <sheet name="APOY- 7.0" sheetId="55" r:id="rId26"/>
    <sheet name="APOY- 8.0" sheetId="49" r:id="rId27"/>
    <sheet name="GCON-1.0" sheetId="50" r:id="rId28"/>
    <sheet name="APOY-10.0" sheetId="51" r:id="rId29"/>
    <sheet name="EVAL- 1.0" sheetId="48" r:id="rId30"/>
    <sheet name="DATOS" sheetId="3" state="hidden" r:id="rId31"/>
    <sheet name="MATRIZ" sheetId="8" state="hidden" r:id="rId32"/>
  </sheets>
  <externalReferences>
    <externalReference r:id="rId33"/>
    <externalReference r:id="rId34"/>
    <externalReference r:id="rId35"/>
    <externalReference r:id="rId36"/>
    <externalReference r:id="rId37"/>
  </externalReferences>
  <definedNames>
    <definedName name="ACTIVIDADES" localSheetId="7">'[1]1-ACTIVIDADES'!#REF!</definedName>
    <definedName name="ACTIVIDADES" localSheetId="15">'[1]1-ACTIVIDADES'!#REF!</definedName>
    <definedName name="ACTIVIDADES" localSheetId="0">'[1]1-ACTIVIDADES'!#REF!</definedName>
    <definedName name="ACTIVIDADES">'[1]1-ACTIVIDADES'!#REF!</definedName>
    <definedName name="AñoDeInicioDelAñoFiscal">'[2]METAS C-O'!$AC$2</definedName>
    <definedName name="_xlnm.Print_Area" localSheetId="19">'APOY- 1.0'!$A$1:$BT$62</definedName>
    <definedName name="_xlnm.Print_Area" localSheetId="20">'APOY- 2.0'!$A$1:$BT$65</definedName>
    <definedName name="_xlnm.Print_Area" localSheetId="21">'APOY- 3.0'!$A$1:$BT$62</definedName>
    <definedName name="_xlnm.Print_Area" localSheetId="23">'APOY- 5.0'!$A$1:$BT$62</definedName>
    <definedName name="_xlnm.Print_Area" localSheetId="24">'APOY- 6.0'!$A$1:$BT$65</definedName>
    <definedName name="_xlnm.Print_Area" localSheetId="25">'APOY- 7.0'!$A$1:$BT$62</definedName>
    <definedName name="_xlnm.Print_Area" localSheetId="26">'APOY- 8.0'!$A$1:$BT$22</definedName>
    <definedName name="_xlnm.Print_Area" localSheetId="28">'APOY-10.0'!$A$1:$BT$22</definedName>
    <definedName name="_xlnm.Print_Area" localSheetId="22">'APOY-4.0'!$A$1:$BT$62</definedName>
    <definedName name="_xlnm.Print_Area" localSheetId="1">'ESTR-1.0'!$A$1:$BT$62</definedName>
    <definedName name="_xlnm.Print_Area" localSheetId="3">'ESTR-3.0'!$A$1:$BT$62</definedName>
    <definedName name="_xlnm.Print_Area" localSheetId="4">'ESTR-7.0'!$A$1:$BT$62</definedName>
    <definedName name="_xlnm.Print_Area" localSheetId="29">'EVAL- 1.0'!$A$1:$BT$64</definedName>
    <definedName name="_xlnm.Print_Area" localSheetId="8">'GCEP-1.0'!$A$1:$BT$21</definedName>
    <definedName name="_xlnm.Print_Area" localSheetId="27">'GCON-1.0'!$A$1:$BT$22</definedName>
    <definedName name="_xlnm.Print_Area" localSheetId="18">'GDIR- 2.4'!$A$1:$BT$62</definedName>
    <definedName name="_xlnm.Print_Area" localSheetId="10">'GIVC-1.0'!$A$1:$BT$62</definedName>
    <definedName name="_xlnm.Print_Area" localSheetId="6">'GRER-1.0'!$A$1:$BT$22</definedName>
    <definedName name="_xlnm.Print_Area" localSheetId="5">'GRER-2.0'!$A$1:$BT$21</definedName>
    <definedName name="_xlnm.Print_Area" localSheetId="7">'GSAC-1.0'!$A$1:$BT$62</definedName>
    <definedName name="_xlnm.Print_Area" localSheetId="9">'GSAC-3.1'!$A$1:$BT$62</definedName>
    <definedName name="_xlnm.Print_Area" localSheetId="12">'GSAN- 1.1'!$A$1:$BT$63</definedName>
    <definedName name="_xlnm.Print_Area" localSheetId="14">'GSAN- 1.3'!$A$1:$BT$62</definedName>
    <definedName name="_xlnm.Print_Area" localSheetId="15">'GSAN-4.2'!$A$1:$BT$62</definedName>
    <definedName name="_xlnm.Print_Area" localSheetId="16">'GSAP- 2.1'!$A$1:$BT$62</definedName>
    <definedName name="_xlnm.Print_Area" localSheetId="31">MATRIZ!$A$1:$BT$62</definedName>
    <definedName name="_xlnm.Print_Area" localSheetId="11">'MAUT- 8.0'!$A$1:$BT$62</definedName>
    <definedName name="_xlnm.Print_Area" localSheetId="13">'MSER- 2.0'!$A$1:$BT$62</definedName>
    <definedName name="_xlnm.Print_Area" localSheetId="17">'MSER-5.0'!$A$1:$BT$62</definedName>
    <definedName name="_xlnm.Print_Area" localSheetId="0">PORTADA!$A$1</definedName>
    <definedName name="ColumnaDePeríodoSeleccionado" localSheetId="3">MATCH('ESTR-3.0'!PeríodoSeleccionado,Períodos,0)</definedName>
    <definedName name="ColumnaDePeríodoSeleccionado" localSheetId="7">MATCH('GSAC-1.0'!PeríodoSeleccionado,Períodos,0)</definedName>
    <definedName name="ColumnaDePeríodoSeleccionado" localSheetId="15">MATCH('GSAN-4.2'!PeríodoSeleccionado,Períodos,0)</definedName>
    <definedName name="ColumnaDePeríodoSeleccionado" localSheetId="17">MATCH('MSER-5.0'!PeríodoSeleccionado,Períodos,0)</definedName>
    <definedName name="ColumnaDePeríodoSeleccionado" localSheetId="0">MATCH(PORTADA!PeríodoSeleccionado,Períodos,0)</definedName>
    <definedName name="ColumnaDePeríodoSeleccionado">MATCH(PeríodoSeleccionado,Períodos,0)</definedName>
    <definedName name="Detail_I">'[3]Base detallada'!$H$3:$AK$100</definedName>
    <definedName name="detail16">'[4]Detalle Indicadores 2016'!$A$3:$AL$1025</definedName>
    <definedName name="Export" localSheetId="3" hidden="1">{"'Hoja1'!$A$1:$I$70"}</definedName>
    <definedName name="Export" localSheetId="7" hidden="1">{"'Hoja1'!$A$1:$I$70"}</definedName>
    <definedName name="Export" localSheetId="15" hidden="1">{"'Hoja1'!$A$1:$I$70"}</definedName>
    <definedName name="Export" localSheetId="17" hidden="1">{"'Hoja1'!$A$1:$I$70"}</definedName>
    <definedName name="Export" localSheetId="0" hidden="1">{"'Hoja1'!$A$1:$I$70"}</definedName>
    <definedName name="Export" hidden="1">{"'Hoja1'!$A$1:$I$70"}</definedName>
    <definedName name="FechaDeInicio" localSheetId="3">DATEVALUE(" 1 " &amp; MesDeInicioSeleccionado &amp;  " " &amp; YEAR(TODAY()))</definedName>
    <definedName name="FechaDeInicio" localSheetId="7">DATEVALUE(" 1 " &amp; MesDeInicioSeleccionado &amp;  " " &amp; YEAR(TODAY()))</definedName>
    <definedName name="FechaDeInicio" localSheetId="15">DATEVALUE(" 1 " &amp; MesDeInicioSeleccionado &amp;  " " &amp; YEAR(TODAY()))</definedName>
    <definedName name="FechaDeInicio" localSheetId="17">DATEVALUE(" 1 " &amp; MesDeInicioSeleccionado &amp;  " " &amp; YEAR(TODAY()))</definedName>
    <definedName name="FechaDeInicio" localSheetId="0">DATEVALUE(" 1 " &amp; MesDeInicioSeleccionado &amp;  " " &amp; YEAR(TODAY()))</definedName>
    <definedName name="FechaDeInicio">DATEVALUE(" 1 " &amp; MesDeInicioSeleccionado &amp;  " " &amp; YEAR(TODAY()))</definedName>
    <definedName name="HojaProg">#REF!</definedName>
    <definedName name="HTML_CodePage" hidden="1">1252</definedName>
    <definedName name="HTML_Control" localSheetId="3" hidden="1">{"'Hoja1'!$A$1:$I$70"}</definedName>
    <definedName name="HTML_Control" localSheetId="7" hidden="1">{"'Hoja1'!$A$1:$I$70"}</definedName>
    <definedName name="HTML_Control" localSheetId="15" hidden="1">{"'Hoja1'!$A$1:$I$70"}</definedName>
    <definedName name="HTML_Control" localSheetId="17" hidden="1">{"'Hoja1'!$A$1:$I$70"}</definedName>
    <definedName name="HTML_Control" localSheetId="0"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 localSheetId="3">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 localSheetId="7">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 localSheetId="15">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 localSheetId="17">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 localSheetId="0">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 localSheetId="3">INDEX(Períodos,,ValorBarraDesplazamiento)</definedName>
    <definedName name="PeríodoSeleccionado" localSheetId="7">INDEX(Períodos,,ValorBarraDesplazamiento)</definedName>
    <definedName name="PeríodoSeleccionado" localSheetId="15">INDEX(Períodos,,ValorBarraDesplazamiento)</definedName>
    <definedName name="PeríodoSeleccionado" localSheetId="17">INDEX(Períodos,,ValorBarraDesplazamiento)</definedName>
    <definedName name="PeríodoSeleccionado" localSheetId="0">INDEX(Períodos,,ValorBarraDesplazamiento)</definedName>
    <definedName name="PeríodoSeleccionado">INDEX(Períodos,,ValorBarraDesplazamiento)</definedName>
    <definedName name="PrimerMes" localSheetId="3">UPPER(TEXT('ESTR-3.0'!FechaDeInicio,"mmm "))</definedName>
    <definedName name="PrimerMes" localSheetId="7">UPPER(TEXT('GSAC-1.0'!FechaDeInicio,"mmm "))</definedName>
    <definedName name="PrimerMes" localSheetId="15">UPPER(TEXT('GSAN-4.2'!FechaDeInicio,"mmm "))</definedName>
    <definedName name="PrimerMes" localSheetId="17">UPPER(TEXT('MSER-5.0'!FechaDeInicio,"mmm "))</definedName>
    <definedName name="PrimerMes" localSheetId="0">UPPER(TEXT(PORTADA!FechaDeInicio,"mmm "))</definedName>
    <definedName name="PrimerMes">UPPER(TEXT(FechaDeInicio,"mmm "))</definedName>
    <definedName name="PróximoMes">UPPER(TEXT(EOMONTH(VALUE('[2]METAS C-O'!XFD1 &amp; "1"),0)+1,"mmm "))</definedName>
    <definedName name="SI">#REF!</definedName>
    <definedName name="SINO" localSheetId="3">#REF!</definedName>
    <definedName name="SINO" localSheetId="7">#REF!</definedName>
    <definedName name="SINO" localSheetId="15">#REF!</definedName>
    <definedName name="SINO" localSheetId="17">#REF!</definedName>
    <definedName name="SINO" localSheetId="0">#REF!</definedName>
    <definedName name="SINO">#REF!</definedName>
    <definedName name="Sum_I">'[3]Base Reporte'!$D$1:$N$98</definedName>
    <definedName name="tiempo">[3]Guía!$L$8:$M$12</definedName>
    <definedName name="valor">[2]PAA2018!$G$18:$G$80</definedName>
    <definedName name="ValorBarraDesplazamiento">[5]gráfico_cálc!$D$13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81" i="33" l="1"/>
  <c r="BD81" i="33"/>
  <c r="BE81" i="33" s="1"/>
  <c r="BH80" i="33"/>
  <c r="BD80" i="33"/>
  <c r="BE80" i="33" s="1"/>
  <c r="BH79" i="33"/>
  <c r="BD79" i="33"/>
  <c r="BE79" i="33" s="1"/>
  <c r="BH78" i="33"/>
  <c r="BD78" i="33"/>
  <c r="BE78" i="33" s="1"/>
  <c r="BH77" i="33"/>
  <c r="BD77" i="33"/>
  <c r="BE77" i="33" s="1"/>
  <c r="BH76" i="33"/>
  <c r="BD76" i="33"/>
  <c r="BE76" i="33" s="1"/>
  <c r="BH75" i="33"/>
  <c r="BD75" i="33"/>
  <c r="BE75" i="33" s="1"/>
  <c r="BH74" i="33"/>
  <c r="BD74" i="33"/>
  <c r="BE74" i="33" s="1"/>
  <c r="BH73" i="33"/>
  <c r="BD73" i="33"/>
  <c r="BE73" i="33" s="1"/>
  <c r="BH72" i="33"/>
  <c r="BD72" i="33"/>
  <c r="BE72" i="33" s="1"/>
  <c r="AJ72" i="33"/>
  <c r="AK72" i="33" s="1"/>
  <c r="P72" i="33"/>
  <c r="O72" i="33"/>
  <c r="J72" i="33"/>
  <c r="BH71" i="33"/>
  <c r="BE71" i="33"/>
  <c r="BL71" i="33" s="1"/>
  <c r="BD71" i="33"/>
  <c r="BH70" i="33"/>
  <c r="BD70" i="33"/>
  <c r="BE70" i="33" s="1"/>
  <c r="BH69" i="33"/>
  <c r="BE69" i="33"/>
  <c r="BL69" i="33" s="1"/>
  <c r="BD69" i="33"/>
  <c r="BH68" i="33"/>
  <c r="BD68" i="33"/>
  <c r="BE68" i="33" s="1"/>
  <c r="BH67" i="33"/>
  <c r="BE67" i="33"/>
  <c r="BL67" i="33" s="1"/>
  <c r="BD67" i="33"/>
  <c r="BH66" i="33"/>
  <c r="BD66" i="33"/>
  <c r="BE66" i="33" s="1"/>
  <c r="BH65" i="33"/>
  <c r="BE65" i="33"/>
  <c r="BL65" i="33" s="1"/>
  <c r="BD65" i="33"/>
  <c r="BH64" i="33"/>
  <c r="BD64" i="33"/>
  <c r="BE64" i="33" s="1"/>
  <c r="BH63" i="33"/>
  <c r="BE63" i="33"/>
  <c r="BL63" i="33" s="1"/>
  <c r="BD63" i="33"/>
  <c r="BH62" i="33"/>
  <c r="BD62" i="33"/>
  <c r="BE62" i="33" s="1"/>
  <c r="BL62" i="33" s="1"/>
  <c r="AJ62" i="33"/>
  <c r="AK62" i="33" s="1"/>
  <c r="BQ62" i="33" s="1"/>
  <c r="P62" i="33"/>
  <c r="O62" i="33"/>
  <c r="J62" i="33"/>
  <c r="AL72" i="33" l="1"/>
  <c r="BQ72" i="33"/>
  <c r="BL78" i="33"/>
  <c r="BJ78" i="33"/>
  <c r="BK78" i="33" s="1"/>
  <c r="BL76" i="33"/>
  <c r="BJ76" i="33"/>
  <c r="BK76" i="33" s="1"/>
  <c r="BL79" i="33"/>
  <c r="BJ79" i="33"/>
  <c r="BK79" i="33" s="1"/>
  <c r="BL73" i="33"/>
  <c r="BJ73" i="33"/>
  <c r="BK73" i="33" s="1"/>
  <c r="BL72" i="33"/>
  <c r="BJ72" i="33"/>
  <c r="BK72" i="33" s="1"/>
  <c r="BL80" i="33"/>
  <c r="BJ80" i="33"/>
  <c r="BK80" i="33" s="1"/>
  <c r="BL77" i="33"/>
  <c r="BJ77" i="33"/>
  <c r="BK77" i="33" s="1"/>
  <c r="BL74" i="33"/>
  <c r="BJ74" i="33"/>
  <c r="BK74" i="33" s="1"/>
  <c r="BL75" i="33"/>
  <c r="BJ75" i="33"/>
  <c r="BK75" i="33" s="1"/>
  <c r="BL81" i="33"/>
  <c r="BJ81" i="33"/>
  <c r="BK81" i="33" s="1"/>
  <c r="BL64" i="33"/>
  <c r="BJ64" i="33"/>
  <c r="BK64" i="33" s="1"/>
  <c r="AL62" i="33"/>
  <c r="BL70" i="33"/>
  <c r="BJ70" i="33"/>
  <c r="BK70" i="33" s="1"/>
  <c r="BL68" i="33"/>
  <c r="BJ68" i="33"/>
  <c r="BK68" i="33" s="1"/>
  <c r="BL66" i="33"/>
  <c r="BJ66" i="33"/>
  <c r="BK66" i="33" s="1"/>
  <c r="BJ62" i="33"/>
  <c r="BK62" i="33" s="1"/>
  <c r="BJ63" i="33"/>
  <c r="BK63" i="33" s="1"/>
  <c r="BJ65" i="33"/>
  <c r="BK65" i="33" s="1"/>
  <c r="BJ67" i="33"/>
  <c r="BK67" i="33" s="1"/>
  <c r="BJ69" i="33"/>
  <c r="BK69" i="33" s="1"/>
  <c r="BJ71" i="33"/>
  <c r="BK71" i="33" s="1"/>
  <c r="BM72" i="33" l="1"/>
  <c r="BM62" i="33"/>
  <c r="BN72" i="33" l="1"/>
  <c r="BO72" i="33" s="1"/>
  <c r="BP72" i="33" s="1"/>
  <c r="BR72" i="33" s="1"/>
  <c r="BN62" i="33"/>
  <c r="BO62" i="33"/>
  <c r="BP62" i="33" s="1"/>
  <c r="BR62" i="33" s="1"/>
  <c r="BH61" i="69" l="1"/>
  <c r="BD61" i="69"/>
  <c r="BE61" i="69" s="1"/>
  <c r="BH60" i="69"/>
  <c r="BD60" i="69"/>
  <c r="BE60" i="69" s="1"/>
  <c r="BH59" i="69"/>
  <c r="BD59" i="69"/>
  <c r="BE59" i="69" s="1"/>
  <c r="BH58" i="69"/>
  <c r="BD58" i="69"/>
  <c r="BE58" i="69" s="1"/>
  <c r="BH57" i="69"/>
  <c r="BD57" i="69"/>
  <c r="BE57" i="69" s="1"/>
  <c r="BH56" i="69"/>
  <c r="BD56" i="69"/>
  <c r="BE56" i="69" s="1"/>
  <c r="BH55" i="69"/>
  <c r="BD55" i="69"/>
  <c r="BE55" i="69" s="1"/>
  <c r="BH54" i="69"/>
  <c r="BD54" i="69"/>
  <c r="BE54" i="69" s="1"/>
  <c r="BH53" i="69"/>
  <c r="BD53" i="69"/>
  <c r="BE53" i="69" s="1"/>
  <c r="BH52" i="69"/>
  <c r="BD52" i="69"/>
  <c r="BE52" i="69" s="1"/>
  <c r="AJ52" i="69"/>
  <c r="AK52" i="69" s="1"/>
  <c r="BQ52" i="69" s="1"/>
  <c r="P52" i="69"/>
  <c r="O52" i="69"/>
  <c r="J52" i="69"/>
  <c r="BH51" i="69"/>
  <c r="BD51" i="69"/>
  <c r="BE51" i="69" s="1"/>
  <c r="BH50" i="69"/>
  <c r="BD50" i="69"/>
  <c r="BE50" i="69" s="1"/>
  <c r="BH49" i="69"/>
  <c r="BD49" i="69"/>
  <c r="BE49" i="69" s="1"/>
  <c r="BH48" i="69"/>
  <c r="BD48" i="69"/>
  <c r="BE48" i="69" s="1"/>
  <c r="BH47" i="69"/>
  <c r="BD47" i="69"/>
  <c r="BE47" i="69" s="1"/>
  <c r="BH46" i="69"/>
  <c r="BD46" i="69"/>
  <c r="BE46" i="69" s="1"/>
  <c r="BH45" i="69"/>
  <c r="BD45" i="69"/>
  <c r="BE45" i="69" s="1"/>
  <c r="BH44" i="69"/>
  <c r="BD44" i="69"/>
  <c r="BE44" i="69" s="1"/>
  <c r="BH43" i="69"/>
  <c r="BD43" i="69"/>
  <c r="BE43" i="69" s="1"/>
  <c r="BH42" i="69"/>
  <c r="BD42" i="69"/>
  <c r="BE42" i="69" s="1"/>
  <c r="AJ42" i="69"/>
  <c r="AK42" i="69" s="1"/>
  <c r="BQ42" i="69" s="1"/>
  <c r="P42" i="69"/>
  <c r="O42" i="69"/>
  <c r="J42" i="69"/>
  <c r="BH41" i="69"/>
  <c r="BD41" i="69"/>
  <c r="BE41" i="69" s="1"/>
  <c r="BH40" i="69"/>
  <c r="BD40" i="69"/>
  <c r="BE40" i="69" s="1"/>
  <c r="BH39" i="69"/>
  <c r="BD39" i="69"/>
  <c r="BE39" i="69" s="1"/>
  <c r="BH38" i="69"/>
  <c r="BD38" i="69"/>
  <c r="BE38" i="69" s="1"/>
  <c r="BH37" i="69"/>
  <c r="BD37" i="69"/>
  <c r="BE37" i="69" s="1"/>
  <c r="BH36" i="69"/>
  <c r="BD36" i="69"/>
  <c r="BE36" i="69" s="1"/>
  <c r="BH35" i="69"/>
  <c r="BD35" i="69"/>
  <c r="BE35" i="69" s="1"/>
  <c r="BH34" i="69"/>
  <c r="BD34" i="69"/>
  <c r="BE34" i="69" s="1"/>
  <c r="BH33" i="69"/>
  <c r="BD33" i="69"/>
  <c r="BE33" i="69" s="1"/>
  <c r="BH32" i="69"/>
  <c r="BD32" i="69"/>
  <c r="BE32" i="69" s="1"/>
  <c r="AJ32" i="69"/>
  <c r="AK32" i="69" s="1"/>
  <c r="BQ32" i="69" s="1"/>
  <c r="P32" i="69"/>
  <c r="O32" i="69"/>
  <c r="J32" i="69"/>
  <c r="BH31" i="69"/>
  <c r="BD31" i="69"/>
  <c r="BE31" i="69" s="1"/>
  <c r="BH30" i="69"/>
  <c r="BD30" i="69"/>
  <c r="BE30" i="69" s="1"/>
  <c r="BH29" i="69"/>
  <c r="BD29" i="69"/>
  <c r="BE29" i="69" s="1"/>
  <c r="BH28" i="69"/>
  <c r="BD28" i="69"/>
  <c r="BE28" i="69" s="1"/>
  <c r="BH27" i="69"/>
  <c r="BD27" i="69"/>
  <c r="BE27" i="69" s="1"/>
  <c r="BH26" i="69"/>
  <c r="BD26" i="69"/>
  <c r="BE26" i="69" s="1"/>
  <c r="BH25" i="69"/>
  <c r="BD25" i="69"/>
  <c r="BE25" i="69" s="1"/>
  <c r="BH24" i="69"/>
  <c r="BD24" i="69"/>
  <c r="BE24" i="69" s="1"/>
  <c r="BH23" i="69"/>
  <c r="BD23" i="69"/>
  <c r="BE23" i="69" s="1"/>
  <c r="BH22" i="69"/>
  <c r="BD22" i="69"/>
  <c r="BE22" i="69" s="1"/>
  <c r="AJ22" i="69"/>
  <c r="AK22" i="69" s="1"/>
  <c r="BQ22" i="69" s="1"/>
  <c r="P22" i="69"/>
  <c r="O22" i="69"/>
  <c r="J22" i="69"/>
  <c r="BH21" i="69"/>
  <c r="BD21" i="69"/>
  <c r="BE21" i="69" s="1"/>
  <c r="BH20" i="69"/>
  <c r="BD20" i="69"/>
  <c r="BE20" i="69" s="1"/>
  <c r="BH19" i="69"/>
  <c r="BD19" i="69"/>
  <c r="BE19" i="69" s="1"/>
  <c r="BH18" i="69"/>
  <c r="BD18" i="69"/>
  <c r="BE18" i="69" s="1"/>
  <c r="BH17" i="69"/>
  <c r="BD17" i="69"/>
  <c r="BE17" i="69" s="1"/>
  <c r="BH16" i="69"/>
  <c r="BD16" i="69"/>
  <c r="BE16" i="69" s="1"/>
  <c r="BH15" i="69"/>
  <c r="BD15" i="69"/>
  <c r="BE15" i="69" s="1"/>
  <c r="BH14" i="69"/>
  <c r="BD14" i="69"/>
  <c r="BE14" i="69" s="1"/>
  <c r="BH13" i="69"/>
  <c r="BD13" i="69"/>
  <c r="BE13" i="69" s="1"/>
  <c r="BH12" i="69"/>
  <c r="BD12" i="69"/>
  <c r="BE12" i="69" s="1"/>
  <c r="AJ12" i="69"/>
  <c r="AK12" i="69" s="1"/>
  <c r="BQ12" i="69" s="1"/>
  <c r="P12" i="69"/>
  <c r="O12" i="69"/>
  <c r="J12" i="69"/>
  <c r="AL22" i="69" l="1"/>
  <c r="AL32" i="69"/>
  <c r="AL42" i="69"/>
  <c r="AL52" i="69"/>
  <c r="BL27" i="69"/>
  <c r="BJ27" i="69"/>
  <c r="BK27" i="69" s="1"/>
  <c r="BL37" i="69"/>
  <c r="BJ37" i="69"/>
  <c r="BK37" i="69" s="1"/>
  <c r="BL47" i="69"/>
  <c r="BJ47" i="69"/>
  <c r="BK47" i="69" s="1"/>
  <c r="BL57" i="69"/>
  <c r="BJ57" i="69"/>
  <c r="BK57" i="69" s="1"/>
  <c r="BL36" i="69"/>
  <c r="BJ36" i="69"/>
  <c r="BK36" i="69" s="1"/>
  <c r="BJ26" i="69"/>
  <c r="BK26" i="69" s="1"/>
  <c r="BL26" i="69"/>
  <c r="BL46" i="69"/>
  <c r="BJ46" i="69"/>
  <c r="BK46" i="69" s="1"/>
  <c r="BJ18" i="69"/>
  <c r="BK18" i="69" s="1"/>
  <c r="BL18" i="69"/>
  <c r="BL32" i="69"/>
  <c r="BJ32" i="69"/>
  <c r="BK32" i="69" s="1"/>
  <c r="BL42" i="69"/>
  <c r="BJ42" i="69"/>
  <c r="BK42" i="69" s="1"/>
  <c r="BL48" i="69"/>
  <c r="BJ48" i="69"/>
  <c r="BK48" i="69" s="1"/>
  <c r="BL58" i="69"/>
  <c r="BJ58" i="69"/>
  <c r="BK58" i="69" s="1"/>
  <c r="BL22" i="69"/>
  <c r="BJ22" i="69"/>
  <c r="BK22" i="69" s="1"/>
  <c r="BJ28" i="69"/>
  <c r="BK28" i="69" s="1"/>
  <c r="BL28" i="69"/>
  <c r="BL38" i="69"/>
  <c r="BJ38" i="69"/>
  <c r="BK38" i="69" s="1"/>
  <c r="BL52" i="69"/>
  <c r="BJ52" i="69"/>
  <c r="BK52" i="69" s="1"/>
  <c r="BL56" i="69"/>
  <c r="BJ56" i="69"/>
  <c r="BK56" i="69" s="1"/>
  <c r="BL17" i="69"/>
  <c r="BJ17" i="69"/>
  <c r="BK17" i="69" s="1"/>
  <c r="BL19" i="69"/>
  <c r="BJ19" i="69"/>
  <c r="BK19" i="69" s="1"/>
  <c r="BL29" i="69"/>
  <c r="BJ29" i="69"/>
  <c r="BK29" i="69" s="1"/>
  <c r="BL39" i="69"/>
  <c r="BJ39" i="69"/>
  <c r="BK39" i="69" s="1"/>
  <c r="BL43" i="69"/>
  <c r="BJ43" i="69"/>
  <c r="BK43" i="69" s="1"/>
  <c r="BL49" i="69"/>
  <c r="BJ49" i="69"/>
  <c r="BK49" i="69" s="1"/>
  <c r="BL59" i="69"/>
  <c r="BJ59" i="69"/>
  <c r="BK59" i="69" s="1"/>
  <c r="BL12" i="69"/>
  <c r="BJ12" i="69"/>
  <c r="BK12" i="69" s="1"/>
  <c r="BL23" i="69"/>
  <c r="BJ23" i="69"/>
  <c r="BK23" i="69" s="1"/>
  <c r="BL33" i="69"/>
  <c r="BJ33" i="69"/>
  <c r="BK33" i="69" s="1"/>
  <c r="BL53" i="69"/>
  <c r="BJ53" i="69"/>
  <c r="BK53" i="69" s="1"/>
  <c r="BJ14" i="69"/>
  <c r="BK14" i="69" s="1"/>
  <c r="BL14" i="69"/>
  <c r="BJ30" i="69"/>
  <c r="BK30" i="69" s="1"/>
  <c r="BL30" i="69"/>
  <c r="BL34" i="69"/>
  <c r="BJ34" i="69"/>
  <c r="BK34" i="69" s="1"/>
  <c r="BL50" i="69"/>
  <c r="BJ50" i="69"/>
  <c r="BK50" i="69" s="1"/>
  <c r="BL60" i="69"/>
  <c r="BJ60" i="69"/>
  <c r="BK60" i="69" s="1"/>
  <c r="BL40" i="69"/>
  <c r="BJ40" i="69"/>
  <c r="BK40" i="69" s="1"/>
  <c r="BL44" i="69"/>
  <c r="BJ44" i="69"/>
  <c r="BK44" i="69" s="1"/>
  <c r="BL54" i="69"/>
  <c r="BJ54" i="69"/>
  <c r="BK54" i="69" s="1"/>
  <c r="BJ20" i="69"/>
  <c r="BK20" i="69" s="1"/>
  <c r="BL20" i="69"/>
  <c r="BL15" i="69"/>
  <c r="BJ15" i="69"/>
  <c r="BK15" i="69" s="1"/>
  <c r="BL25" i="69"/>
  <c r="BJ25" i="69"/>
  <c r="BK25" i="69" s="1"/>
  <c r="BL31" i="69"/>
  <c r="BJ31" i="69"/>
  <c r="BK31" i="69" s="1"/>
  <c r="BL41" i="69"/>
  <c r="BJ41" i="69"/>
  <c r="BK41" i="69" s="1"/>
  <c r="BL45" i="69"/>
  <c r="BJ45" i="69"/>
  <c r="BK45" i="69" s="1"/>
  <c r="BL55" i="69"/>
  <c r="BJ55" i="69"/>
  <c r="BK55" i="69" s="1"/>
  <c r="BL61" i="69"/>
  <c r="BJ61" i="69"/>
  <c r="BK61" i="69" s="1"/>
  <c r="BJ16" i="69"/>
  <c r="BK16" i="69" s="1"/>
  <c r="BL16" i="69"/>
  <c r="AL12" i="69"/>
  <c r="BL13" i="69"/>
  <c r="BJ13" i="69"/>
  <c r="BK13" i="69" s="1"/>
  <c r="BJ24" i="69"/>
  <c r="BK24" i="69" s="1"/>
  <c r="BL24" i="69"/>
  <c r="BL21" i="69"/>
  <c r="BJ21" i="69"/>
  <c r="BK21" i="69" s="1"/>
  <c r="BL35" i="69"/>
  <c r="BJ35" i="69"/>
  <c r="BK35" i="69" s="1"/>
  <c r="BL51" i="69"/>
  <c r="BJ51" i="69"/>
  <c r="BK51" i="69" s="1"/>
  <c r="BM52" i="69" l="1"/>
  <c r="BM42" i="69"/>
  <c r="BM32" i="69"/>
  <c r="BM22" i="69"/>
  <c r="BM12" i="69"/>
  <c r="BN12" i="69" l="1"/>
  <c r="BO12" i="69" s="1"/>
  <c r="BP12" i="69" s="1"/>
  <c r="BR12" i="69" s="1"/>
  <c r="BN32" i="69"/>
  <c r="BO32" i="69" s="1"/>
  <c r="BP32" i="69" s="1"/>
  <c r="BR32" i="69" s="1"/>
  <c r="BN42" i="69"/>
  <c r="BO42" i="69" s="1"/>
  <c r="BP42" i="69" s="1"/>
  <c r="BR42" i="69" s="1"/>
  <c r="BN22" i="69"/>
  <c r="BO22" i="69" s="1"/>
  <c r="BP22" i="69" s="1"/>
  <c r="BR22" i="69" s="1"/>
  <c r="BN52" i="69"/>
  <c r="BO52" i="69" s="1"/>
  <c r="BP52" i="69" s="1"/>
  <c r="BR52" i="69" s="1"/>
  <c r="J12" i="58" l="1"/>
  <c r="BH61" i="68"/>
  <c r="BD61" i="68"/>
  <c r="BE61" i="68" s="1"/>
  <c r="BH60" i="68"/>
  <c r="BD60" i="68"/>
  <c r="BE60" i="68" s="1"/>
  <c r="BH59" i="68"/>
  <c r="BD59" i="68"/>
  <c r="BE59" i="68" s="1"/>
  <c r="BH58" i="68"/>
  <c r="BD58" i="68"/>
  <c r="BE58" i="68" s="1"/>
  <c r="BH57" i="68"/>
  <c r="BD57" i="68"/>
  <c r="BE57" i="68" s="1"/>
  <c r="BH56" i="68"/>
  <c r="BD56" i="68"/>
  <c r="BE56" i="68" s="1"/>
  <c r="BH55" i="68"/>
  <c r="BD55" i="68"/>
  <c r="BE55" i="68" s="1"/>
  <c r="BH54" i="68"/>
  <c r="BD54" i="68"/>
  <c r="BE54" i="68" s="1"/>
  <c r="BH53" i="68"/>
  <c r="BD53" i="68"/>
  <c r="BE53" i="68" s="1"/>
  <c r="BH52" i="68"/>
  <c r="BD52" i="68"/>
  <c r="BE52" i="68" s="1"/>
  <c r="AJ52" i="68"/>
  <c r="AK52" i="68" s="1"/>
  <c r="BQ52" i="68" s="1"/>
  <c r="P52" i="68"/>
  <c r="O52" i="68"/>
  <c r="J52" i="68"/>
  <c r="BH51" i="68"/>
  <c r="BD51" i="68"/>
  <c r="BE51" i="68" s="1"/>
  <c r="BH50" i="68"/>
  <c r="BD50" i="68"/>
  <c r="BE50" i="68" s="1"/>
  <c r="BH49" i="68"/>
  <c r="BD49" i="68"/>
  <c r="BE49" i="68" s="1"/>
  <c r="BH48" i="68"/>
  <c r="BD48" i="68"/>
  <c r="BE48" i="68" s="1"/>
  <c r="BH47" i="68"/>
  <c r="BD47" i="68"/>
  <c r="BE47" i="68" s="1"/>
  <c r="BH46" i="68"/>
  <c r="BD46" i="68"/>
  <c r="BE46" i="68" s="1"/>
  <c r="BH45" i="68"/>
  <c r="BD45" i="68"/>
  <c r="BE45" i="68" s="1"/>
  <c r="BH44" i="68"/>
  <c r="BD44" i="68"/>
  <c r="BE44" i="68" s="1"/>
  <c r="BH43" i="68"/>
  <c r="BD43" i="68"/>
  <c r="BE43" i="68" s="1"/>
  <c r="BH42" i="68"/>
  <c r="BD42" i="68"/>
  <c r="BE42" i="68" s="1"/>
  <c r="AJ42" i="68"/>
  <c r="AK42" i="68" s="1"/>
  <c r="BQ42" i="68" s="1"/>
  <c r="P42" i="68"/>
  <c r="O42" i="68"/>
  <c r="J42" i="68"/>
  <c r="BH41" i="68"/>
  <c r="BD41" i="68"/>
  <c r="BE41" i="68" s="1"/>
  <c r="BH40" i="68"/>
  <c r="BD40" i="68"/>
  <c r="BE40" i="68" s="1"/>
  <c r="BH39" i="68"/>
  <c r="BD39" i="68"/>
  <c r="BE39" i="68" s="1"/>
  <c r="BH38" i="68"/>
  <c r="BD38" i="68"/>
  <c r="BE38" i="68" s="1"/>
  <c r="BH37" i="68"/>
  <c r="BD37" i="68"/>
  <c r="BE37" i="68" s="1"/>
  <c r="BH36" i="68"/>
  <c r="BD36" i="68"/>
  <c r="BE36" i="68" s="1"/>
  <c r="BH35" i="68"/>
  <c r="BD35" i="68"/>
  <c r="BE35" i="68" s="1"/>
  <c r="BH34" i="68"/>
  <c r="BD34" i="68"/>
  <c r="BE34" i="68" s="1"/>
  <c r="BH33" i="68"/>
  <c r="BD33" i="68"/>
  <c r="BE33" i="68" s="1"/>
  <c r="BH32" i="68"/>
  <c r="BD32" i="68"/>
  <c r="BE32" i="68" s="1"/>
  <c r="AJ32" i="68"/>
  <c r="AK32" i="68" s="1"/>
  <c r="BQ32" i="68" s="1"/>
  <c r="P32" i="68"/>
  <c r="O32" i="68"/>
  <c r="J32" i="68"/>
  <c r="BH31" i="68"/>
  <c r="BD31" i="68"/>
  <c r="BE31" i="68" s="1"/>
  <c r="BH30" i="68"/>
  <c r="BD30" i="68"/>
  <c r="BE30" i="68" s="1"/>
  <c r="BH29" i="68"/>
  <c r="BD29" i="68"/>
  <c r="BE29" i="68" s="1"/>
  <c r="BH28" i="68"/>
  <c r="BD28" i="68"/>
  <c r="BE28" i="68" s="1"/>
  <c r="BH27" i="68"/>
  <c r="BD27" i="68"/>
  <c r="BE27" i="68" s="1"/>
  <c r="BH26" i="68"/>
  <c r="BD26" i="68"/>
  <c r="BE26" i="68" s="1"/>
  <c r="BH25" i="68"/>
  <c r="BD25" i="68"/>
  <c r="BE25" i="68" s="1"/>
  <c r="BH24" i="68"/>
  <c r="BD24" i="68"/>
  <c r="BE24" i="68" s="1"/>
  <c r="BH23" i="68"/>
  <c r="BD23" i="68"/>
  <c r="BE23" i="68" s="1"/>
  <c r="BH22" i="68"/>
  <c r="BD22" i="68"/>
  <c r="BE22" i="68" s="1"/>
  <c r="AJ22" i="68"/>
  <c r="AK22" i="68" s="1"/>
  <c r="BQ22" i="68" s="1"/>
  <c r="P22" i="68"/>
  <c r="O22" i="68"/>
  <c r="J22" i="68"/>
  <c r="BH21" i="68"/>
  <c r="BD21" i="68"/>
  <c r="BE21" i="68" s="1"/>
  <c r="BH20" i="68"/>
  <c r="BD20" i="68"/>
  <c r="BE20" i="68" s="1"/>
  <c r="BH19" i="68"/>
  <c r="BD19" i="68"/>
  <c r="BE19" i="68" s="1"/>
  <c r="BH18" i="68"/>
  <c r="BD18" i="68"/>
  <c r="BE18" i="68" s="1"/>
  <c r="BH17" i="68"/>
  <c r="BD17" i="68"/>
  <c r="BE17" i="68" s="1"/>
  <c r="BH16" i="68"/>
  <c r="BD16" i="68"/>
  <c r="BE16" i="68" s="1"/>
  <c r="BH15" i="68"/>
  <c r="BD15" i="68"/>
  <c r="BE15" i="68" s="1"/>
  <c r="BH14" i="68"/>
  <c r="BD14" i="68"/>
  <c r="BE14" i="68" s="1"/>
  <c r="BH13" i="68"/>
  <c r="BD13" i="68"/>
  <c r="BE13" i="68" s="1"/>
  <c r="BH12" i="68"/>
  <c r="BD12" i="68"/>
  <c r="BE12" i="68" s="1"/>
  <c r="AJ12" i="68"/>
  <c r="AK12" i="68" s="1"/>
  <c r="BQ12" i="68" s="1"/>
  <c r="P12" i="68"/>
  <c r="O12" i="68"/>
  <c r="J12" i="68"/>
  <c r="BH61" i="67"/>
  <c r="BD61" i="67"/>
  <c r="BE61" i="67" s="1"/>
  <c r="BH60" i="67"/>
  <c r="BD60" i="67"/>
  <c r="BE60" i="67" s="1"/>
  <c r="BH59" i="67"/>
  <c r="BD59" i="67"/>
  <c r="BE59" i="67" s="1"/>
  <c r="BH58" i="67"/>
  <c r="BD58" i="67"/>
  <c r="BE58" i="67" s="1"/>
  <c r="BH57" i="67"/>
  <c r="BD57" i="67"/>
  <c r="BE57" i="67" s="1"/>
  <c r="BH56" i="67"/>
  <c r="BD56" i="67"/>
  <c r="BE56" i="67" s="1"/>
  <c r="BH55" i="67"/>
  <c r="BD55" i="67"/>
  <c r="BE55" i="67" s="1"/>
  <c r="BH54" i="67"/>
  <c r="BD54" i="67"/>
  <c r="BE54" i="67" s="1"/>
  <c r="BH53" i="67"/>
  <c r="BD53" i="67"/>
  <c r="BE53" i="67" s="1"/>
  <c r="BH52" i="67"/>
  <c r="BD52" i="67"/>
  <c r="BE52" i="67" s="1"/>
  <c r="AJ52" i="67"/>
  <c r="AK52" i="67" s="1"/>
  <c r="BQ52" i="67" s="1"/>
  <c r="P52" i="67"/>
  <c r="O52" i="67"/>
  <c r="J52" i="67"/>
  <c r="BH51" i="67"/>
  <c r="BD51" i="67"/>
  <c r="BE51" i="67" s="1"/>
  <c r="BH50" i="67"/>
  <c r="BD50" i="67"/>
  <c r="BE50" i="67" s="1"/>
  <c r="BH49" i="67"/>
  <c r="BD49" i="67"/>
  <c r="BE49" i="67" s="1"/>
  <c r="BH48" i="67"/>
  <c r="BD48" i="67"/>
  <c r="BE48" i="67" s="1"/>
  <c r="BH47" i="67"/>
  <c r="BD47" i="67"/>
  <c r="BE47" i="67" s="1"/>
  <c r="BH46" i="67"/>
  <c r="BD46" i="67"/>
  <c r="BE46" i="67" s="1"/>
  <c r="BH45" i="67"/>
  <c r="BD45" i="67"/>
  <c r="BE45" i="67" s="1"/>
  <c r="BH44" i="67"/>
  <c r="BD44" i="67"/>
  <c r="BE44" i="67" s="1"/>
  <c r="BH43" i="67"/>
  <c r="BD43" i="67"/>
  <c r="BE43" i="67" s="1"/>
  <c r="BH42" i="67"/>
  <c r="BD42" i="67"/>
  <c r="BE42" i="67" s="1"/>
  <c r="AJ42" i="67"/>
  <c r="AK42" i="67" s="1"/>
  <c r="BQ42" i="67" s="1"/>
  <c r="P42" i="67"/>
  <c r="O42" i="67"/>
  <c r="J42" i="67"/>
  <c r="BH41" i="67"/>
  <c r="BD41" i="67"/>
  <c r="BE41" i="67" s="1"/>
  <c r="BH40" i="67"/>
  <c r="BD40" i="67"/>
  <c r="BE40" i="67" s="1"/>
  <c r="BH39" i="67"/>
  <c r="BD39" i="67"/>
  <c r="BE39" i="67" s="1"/>
  <c r="BH38" i="67"/>
  <c r="BD38" i="67"/>
  <c r="BE38" i="67" s="1"/>
  <c r="BH37" i="67"/>
  <c r="BD37" i="67"/>
  <c r="BE37" i="67" s="1"/>
  <c r="BH36" i="67"/>
  <c r="BD36" i="67"/>
  <c r="BE36" i="67" s="1"/>
  <c r="BH35" i="67"/>
  <c r="BD35" i="67"/>
  <c r="BE35" i="67" s="1"/>
  <c r="BH34" i="67"/>
  <c r="BD34" i="67"/>
  <c r="BE34" i="67" s="1"/>
  <c r="BH33" i="67"/>
  <c r="BD33" i="67"/>
  <c r="BE33" i="67" s="1"/>
  <c r="BH32" i="67"/>
  <c r="BD32" i="67"/>
  <c r="BE32" i="67" s="1"/>
  <c r="AJ32" i="67"/>
  <c r="AK32" i="67" s="1"/>
  <c r="BQ32" i="67" s="1"/>
  <c r="P32" i="67"/>
  <c r="O32" i="67"/>
  <c r="J32" i="67"/>
  <c r="BH31" i="67"/>
  <c r="BD31" i="67"/>
  <c r="BE31" i="67" s="1"/>
  <c r="BH30" i="67"/>
  <c r="BD30" i="67"/>
  <c r="BE30" i="67" s="1"/>
  <c r="BH29" i="67"/>
  <c r="BD29" i="67"/>
  <c r="BE29" i="67" s="1"/>
  <c r="BH28" i="67"/>
  <c r="BD28" i="67"/>
  <c r="BE28" i="67" s="1"/>
  <c r="BH27" i="67"/>
  <c r="BD27" i="67"/>
  <c r="BE27" i="67" s="1"/>
  <c r="BH26" i="67"/>
  <c r="BD26" i="67"/>
  <c r="BE26" i="67" s="1"/>
  <c r="BH25" i="67"/>
  <c r="BD25" i="67"/>
  <c r="BE25" i="67" s="1"/>
  <c r="BH24" i="67"/>
  <c r="BD24" i="67"/>
  <c r="BE24" i="67" s="1"/>
  <c r="BH23" i="67"/>
  <c r="BD23" i="67"/>
  <c r="BE23" i="67" s="1"/>
  <c r="BH22" i="67"/>
  <c r="BD22" i="67"/>
  <c r="BE22" i="67" s="1"/>
  <c r="AJ22" i="67"/>
  <c r="AK22" i="67" s="1"/>
  <c r="BQ22" i="67" s="1"/>
  <c r="P22" i="67"/>
  <c r="O22" i="67"/>
  <c r="J22" i="67"/>
  <c r="BH21" i="67"/>
  <c r="BD21" i="67"/>
  <c r="BE21" i="67" s="1"/>
  <c r="BH20" i="67"/>
  <c r="BD20" i="67"/>
  <c r="BE20" i="67" s="1"/>
  <c r="BH19" i="67"/>
  <c r="BD19" i="67"/>
  <c r="BE19" i="67" s="1"/>
  <c r="BH18" i="67"/>
  <c r="BD18" i="67"/>
  <c r="BE18" i="67" s="1"/>
  <c r="BH17" i="67"/>
  <c r="BD17" i="67"/>
  <c r="BE17" i="67" s="1"/>
  <c r="BH16" i="67"/>
  <c r="BD16" i="67"/>
  <c r="BE16" i="67" s="1"/>
  <c r="BH15" i="67"/>
  <c r="BD15" i="67"/>
  <c r="BE15" i="67" s="1"/>
  <c r="BH14" i="67"/>
  <c r="BD14" i="67"/>
  <c r="BE14" i="67" s="1"/>
  <c r="BH13" i="67"/>
  <c r="BD13" i="67"/>
  <c r="BE13" i="67" s="1"/>
  <c r="BH12" i="67"/>
  <c r="BD12" i="67"/>
  <c r="BE12" i="67" s="1"/>
  <c r="AJ12" i="67"/>
  <c r="AK12" i="67" s="1"/>
  <c r="BQ12" i="67" s="1"/>
  <c r="P12" i="67"/>
  <c r="O12" i="67"/>
  <c r="J12" i="67"/>
  <c r="BH61" i="66"/>
  <c r="BD61" i="66"/>
  <c r="BE61" i="66" s="1"/>
  <c r="BH60" i="66"/>
  <c r="BE60" i="66"/>
  <c r="BL60" i="66" s="1"/>
  <c r="BD60" i="66"/>
  <c r="BH59" i="66"/>
  <c r="BD59" i="66"/>
  <c r="BE59" i="66" s="1"/>
  <c r="BH58" i="66"/>
  <c r="BE58" i="66"/>
  <c r="BL58" i="66" s="1"/>
  <c r="BD58" i="66"/>
  <c r="BH57" i="66"/>
  <c r="BD57" i="66"/>
  <c r="BE57" i="66" s="1"/>
  <c r="BH56" i="66"/>
  <c r="BE56" i="66"/>
  <c r="BL56" i="66" s="1"/>
  <c r="BD56" i="66"/>
  <c r="BH55" i="66"/>
  <c r="BD55" i="66"/>
  <c r="BE55" i="66" s="1"/>
  <c r="BH54" i="66"/>
  <c r="BE54" i="66"/>
  <c r="BL54" i="66" s="1"/>
  <c r="BD54" i="66"/>
  <c r="BH53" i="66"/>
  <c r="BD53" i="66"/>
  <c r="BE53" i="66" s="1"/>
  <c r="BH52" i="66"/>
  <c r="BD52" i="66"/>
  <c r="BE52" i="66" s="1"/>
  <c r="AJ52" i="66"/>
  <c r="AK52" i="66" s="1"/>
  <c r="BQ52" i="66" s="1"/>
  <c r="P52" i="66"/>
  <c r="O52" i="66"/>
  <c r="AL52" i="66" s="1"/>
  <c r="J52" i="66"/>
  <c r="BH51" i="66"/>
  <c r="BD51" i="66"/>
  <c r="BE51" i="66" s="1"/>
  <c r="BH50" i="66"/>
  <c r="BE50" i="66"/>
  <c r="BL50" i="66" s="1"/>
  <c r="BD50" i="66"/>
  <c r="BH49" i="66"/>
  <c r="BD49" i="66"/>
  <c r="BE49" i="66" s="1"/>
  <c r="BH48" i="66"/>
  <c r="BE48" i="66"/>
  <c r="BL48" i="66" s="1"/>
  <c r="BD48" i="66"/>
  <c r="BH47" i="66"/>
  <c r="BD47" i="66"/>
  <c r="BE47" i="66" s="1"/>
  <c r="BH46" i="66"/>
  <c r="BE46" i="66"/>
  <c r="BL46" i="66" s="1"/>
  <c r="BD46" i="66"/>
  <c r="BH45" i="66"/>
  <c r="BD45" i="66"/>
  <c r="BE45" i="66" s="1"/>
  <c r="BH44" i="66"/>
  <c r="BE44" i="66"/>
  <c r="BL44" i="66" s="1"/>
  <c r="BD44" i="66"/>
  <c r="BH43" i="66"/>
  <c r="BD43" i="66"/>
  <c r="BE43" i="66" s="1"/>
  <c r="BH42" i="66"/>
  <c r="BD42" i="66"/>
  <c r="BE42" i="66" s="1"/>
  <c r="AJ42" i="66"/>
  <c r="AK42" i="66" s="1"/>
  <c r="BQ42" i="66" s="1"/>
  <c r="P42" i="66"/>
  <c r="O42" i="66"/>
  <c r="AL42" i="66" s="1"/>
  <c r="J42" i="66"/>
  <c r="BH41" i="66"/>
  <c r="BD41" i="66"/>
  <c r="BE41" i="66" s="1"/>
  <c r="BH40" i="66"/>
  <c r="BE40" i="66"/>
  <c r="BL40" i="66" s="1"/>
  <c r="BD40" i="66"/>
  <c r="BH39" i="66"/>
  <c r="BD39" i="66"/>
  <c r="BE39" i="66" s="1"/>
  <c r="BH38" i="66"/>
  <c r="BE38" i="66"/>
  <c r="BL38" i="66" s="1"/>
  <c r="BD38" i="66"/>
  <c r="BH37" i="66"/>
  <c r="BD37" i="66"/>
  <c r="BE37" i="66" s="1"/>
  <c r="BH36" i="66"/>
  <c r="BE36" i="66"/>
  <c r="BL36" i="66" s="1"/>
  <c r="BD36" i="66"/>
  <c r="BH35" i="66"/>
  <c r="BD35" i="66"/>
  <c r="BE35" i="66" s="1"/>
  <c r="BH34" i="66"/>
  <c r="BE34" i="66"/>
  <c r="BL34" i="66" s="1"/>
  <c r="BD34" i="66"/>
  <c r="BH33" i="66"/>
  <c r="BD33" i="66"/>
  <c r="BE33" i="66" s="1"/>
  <c r="BH32" i="66"/>
  <c r="BD32" i="66"/>
  <c r="BE32" i="66" s="1"/>
  <c r="AJ32" i="66"/>
  <c r="AK32" i="66" s="1"/>
  <c r="BQ32" i="66" s="1"/>
  <c r="P32" i="66"/>
  <c r="O32" i="66"/>
  <c r="AL32" i="66" s="1"/>
  <c r="J32" i="66"/>
  <c r="BH31" i="66"/>
  <c r="BD31" i="66"/>
  <c r="BE31" i="66" s="1"/>
  <c r="BH30" i="66"/>
  <c r="BE30" i="66"/>
  <c r="BL30" i="66" s="1"/>
  <c r="BD30" i="66"/>
  <c r="BH29" i="66"/>
  <c r="BD29" i="66"/>
  <c r="BE29" i="66" s="1"/>
  <c r="BH28" i="66"/>
  <c r="BE28" i="66"/>
  <c r="BL28" i="66" s="1"/>
  <c r="BD28" i="66"/>
  <c r="BH27" i="66"/>
  <c r="BD27" i="66"/>
  <c r="BE27" i="66" s="1"/>
  <c r="BH26" i="66"/>
  <c r="BE26" i="66"/>
  <c r="BL26" i="66" s="1"/>
  <c r="BD26" i="66"/>
  <c r="BH25" i="66"/>
  <c r="BD25" i="66"/>
  <c r="BE25" i="66" s="1"/>
  <c r="BH24" i="66"/>
  <c r="BE24" i="66"/>
  <c r="BL24" i="66" s="1"/>
  <c r="BD24" i="66"/>
  <c r="BH23" i="66"/>
  <c r="BD23" i="66"/>
  <c r="BE23" i="66" s="1"/>
  <c r="BH22" i="66"/>
  <c r="BD22" i="66"/>
  <c r="BE22" i="66" s="1"/>
  <c r="AJ22" i="66"/>
  <c r="AK22" i="66" s="1"/>
  <c r="BQ22" i="66" s="1"/>
  <c r="P22" i="66"/>
  <c r="O22" i="66"/>
  <c r="AL22" i="66" s="1"/>
  <c r="J22" i="66"/>
  <c r="BH21" i="66"/>
  <c r="BD21" i="66"/>
  <c r="BE21" i="66" s="1"/>
  <c r="BH20" i="66"/>
  <c r="BE20" i="66"/>
  <c r="BL20" i="66" s="1"/>
  <c r="BD20" i="66"/>
  <c r="BH19" i="66"/>
  <c r="BD19" i="66"/>
  <c r="BE19" i="66" s="1"/>
  <c r="BH18" i="66"/>
  <c r="BE18" i="66"/>
  <c r="BL18" i="66" s="1"/>
  <c r="BD18" i="66"/>
  <c r="BH17" i="66"/>
  <c r="BD17" i="66"/>
  <c r="BE17" i="66" s="1"/>
  <c r="BH16" i="66"/>
  <c r="BE16" i="66"/>
  <c r="BL16" i="66" s="1"/>
  <c r="BD16" i="66"/>
  <c r="BH15" i="66"/>
  <c r="BD15" i="66"/>
  <c r="BE15" i="66" s="1"/>
  <c r="BH14" i="66"/>
  <c r="BE14" i="66"/>
  <c r="BL14" i="66" s="1"/>
  <c r="BD14" i="66"/>
  <c r="BH13" i="66"/>
  <c r="BD13" i="66"/>
  <c r="BE13" i="66" s="1"/>
  <c r="BH12" i="66"/>
  <c r="BD12" i="66"/>
  <c r="BE12" i="66" s="1"/>
  <c r="AJ12" i="66"/>
  <c r="AK12" i="66" s="1"/>
  <c r="BQ12" i="66" s="1"/>
  <c r="P12" i="66"/>
  <c r="O12" i="66"/>
  <c r="AL12" i="66" s="1"/>
  <c r="J12" i="66"/>
  <c r="AL22" i="68" l="1"/>
  <c r="AL32" i="68"/>
  <c r="AL42" i="68"/>
  <c r="AL52" i="68"/>
  <c r="AL12" i="68"/>
  <c r="BL26" i="68"/>
  <c r="BJ26" i="68"/>
  <c r="BK26" i="68" s="1"/>
  <c r="BL16" i="68"/>
  <c r="BJ16" i="68"/>
  <c r="BK16" i="68" s="1"/>
  <c r="BL17" i="68"/>
  <c r="BJ17" i="68"/>
  <c r="BK17" i="68" s="1"/>
  <c r="BL57" i="68"/>
  <c r="BJ57" i="68"/>
  <c r="BK57" i="68" s="1"/>
  <c r="BL37" i="68"/>
  <c r="BJ37" i="68"/>
  <c r="BK37" i="68" s="1"/>
  <c r="BL22" i="68"/>
  <c r="BJ22" i="68"/>
  <c r="BK22" i="68" s="1"/>
  <c r="BL58" i="68"/>
  <c r="BJ58" i="68"/>
  <c r="BK58" i="68" s="1"/>
  <c r="BL47" i="68"/>
  <c r="BJ47" i="68"/>
  <c r="BK47" i="68" s="1"/>
  <c r="BL18" i="68"/>
  <c r="BJ18" i="68"/>
  <c r="BK18" i="68" s="1"/>
  <c r="BL38" i="68"/>
  <c r="BJ38" i="68"/>
  <c r="BK38" i="68" s="1"/>
  <c r="BL19" i="68"/>
  <c r="BJ19" i="68"/>
  <c r="BK19" i="68" s="1"/>
  <c r="BL23" i="68"/>
  <c r="BJ23" i="68"/>
  <c r="BK23" i="68" s="1"/>
  <c r="BL29" i="68"/>
  <c r="BJ29" i="68"/>
  <c r="BK29" i="68" s="1"/>
  <c r="BL33" i="68"/>
  <c r="BJ33" i="68"/>
  <c r="BK33" i="68" s="1"/>
  <c r="BL39" i="68"/>
  <c r="BJ39" i="68"/>
  <c r="BK39" i="68" s="1"/>
  <c r="BL49" i="68"/>
  <c r="BJ49" i="68"/>
  <c r="BK49" i="68" s="1"/>
  <c r="BL53" i="68"/>
  <c r="BJ53" i="68"/>
  <c r="BK53" i="68" s="1"/>
  <c r="BL59" i="68"/>
  <c r="BJ59" i="68"/>
  <c r="BK59" i="68" s="1"/>
  <c r="BL28" i="68"/>
  <c r="BJ28" i="68"/>
  <c r="BK28" i="68" s="1"/>
  <c r="BL13" i="68"/>
  <c r="BJ13" i="68"/>
  <c r="BK13" i="68" s="1"/>
  <c r="BL43" i="68"/>
  <c r="BJ43" i="68"/>
  <c r="BK43" i="68" s="1"/>
  <c r="BL36" i="68"/>
  <c r="BJ36" i="68"/>
  <c r="BK36" i="68" s="1"/>
  <c r="BL27" i="68"/>
  <c r="BJ27" i="68"/>
  <c r="BK27" i="68" s="1"/>
  <c r="BL12" i="68"/>
  <c r="BJ12" i="68"/>
  <c r="BK12" i="68" s="1"/>
  <c r="BL32" i="68"/>
  <c r="BJ32" i="68"/>
  <c r="BK32" i="68" s="1"/>
  <c r="BJ14" i="68"/>
  <c r="BK14" i="68" s="1"/>
  <c r="BL14" i="68"/>
  <c r="BL20" i="68"/>
  <c r="BJ20" i="68"/>
  <c r="BK20" i="68" s="1"/>
  <c r="BL24" i="68"/>
  <c r="BJ24" i="68"/>
  <c r="BK24" i="68" s="1"/>
  <c r="BL30" i="68"/>
  <c r="BJ30" i="68"/>
  <c r="BK30" i="68" s="1"/>
  <c r="BL34" i="68"/>
  <c r="BJ34" i="68"/>
  <c r="BK34" i="68" s="1"/>
  <c r="BL44" i="68"/>
  <c r="BJ44" i="68"/>
  <c r="BK44" i="68" s="1"/>
  <c r="BL50" i="68"/>
  <c r="BJ50" i="68"/>
  <c r="BK50" i="68" s="1"/>
  <c r="BL54" i="68"/>
  <c r="BJ54" i="68"/>
  <c r="BK54" i="68" s="1"/>
  <c r="BL60" i="68"/>
  <c r="BJ60" i="68"/>
  <c r="BK60" i="68" s="1"/>
  <c r="BL46" i="68"/>
  <c r="BJ46" i="68"/>
  <c r="BK46" i="68" s="1"/>
  <c r="BL48" i="68"/>
  <c r="BJ48" i="68"/>
  <c r="BK48" i="68" s="1"/>
  <c r="BL40" i="68"/>
  <c r="BJ40" i="68"/>
  <c r="BK40" i="68" s="1"/>
  <c r="BL56" i="68"/>
  <c r="BJ56" i="68"/>
  <c r="BK56" i="68" s="1"/>
  <c r="BL52" i="68"/>
  <c r="BJ52" i="68"/>
  <c r="BK52" i="68" s="1"/>
  <c r="BL15" i="68"/>
  <c r="BJ15" i="68"/>
  <c r="BK15" i="68" s="1"/>
  <c r="BL21" i="68"/>
  <c r="BJ21" i="68"/>
  <c r="BK21" i="68" s="1"/>
  <c r="BL31" i="68"/>
  <c r="BJ31" i="68"/>
  <c r="BK31" i="68" s="1"/>
  <c r="BL35" i="68"/>
  <c r="BJ35" i="68"/>
  <c r="BK35" i="68" s="1"/>
  <c r="BL41" i="68"/>
  <c r="BJ41" i="68"/>
  <c r="BK41" i="68" s="1"/>
  <c r="BL45" i="68"/>
  <c r="BJ45" i="68"/>
  <c r="BK45" i="68" s="1"/>
  <c r="BL51" i="68"/>
  <c r="BJ51" i="68"/>
  <c r="BK51" i="68" s="1"/>
  <c r="BL55" i="68"/>
  <c r="BJ55" i="68"/>
  <c r="BK55" i="68" s="1"/>
  <c r="BL61" i="68"/>
  <c r="BJ61" i="68"/>
  <c r="BK61" i="68" s="1"/>
  <c r="BL42" i="68"/>
  <c r="BJ42" i="68"/>
  <c r="BK42" i="68" s="1"/>
  <c r="BL25" i="68"/>
  <c r="BJ25" i="68"/>
  <c r="BK25" i="68" s="1"/>
  <c r="BJ16" i="67"/>
  <c r="BK16" i="67" s="1"/>
  <c r="BL16" i="67"/>
  <c r="BL36" i="67"/>
  <c r="BJ36" i="67"/>
  <c r="BK36" i="67" s="1"/>
  <c r="BL46" i="67"/>
  <c r="BJ46" i="67"/>
  <c r="BK46" i="67" s="1"/>
  <c r="BL56" i="67"/>
  <c r="BJ56" i="67"/>
  <c r="BK56" i="67" s="1"/>
  <c r="BL57" i="67"/>
  <c r="BJ57" i="67"/>
  <c r="BK57" i="67" s="1"/>
  <c r="BL26" i="67"/>
  <c r="BJ26" i="67"/>
  <c r="BK26" i="67" s="1"/>
  <c r="AL12" i="67"/>
  <c r="AL22" i="67"/>
  <c r="AL32" i="67"/>
  <c r="AL42" i="67"/>
  <c r="AL52" i="67"/>
  <c r="BL22" i="67"/>
  <c r="BJ22" i="67"/>
  <c r="BK22" i="67" s="1"/>
  <c r="BL32" i="67"/>
  <c r="BJ32" i="67"/>
  <c r="BK32" i="67" s="1"/>
  <c r="BL38" i="67"/>
  <c r="BJ38" i="67"/>
  <c r="BK38" i="67" s="1"/>
  <c r="BL42" i="67"/>
  <c r="BJ42" i="67"/>
  <c r="BK42" i="67" s="1"/>
  <c r="BL48" i="67"/>
  <c r="BJ48" i="67"/>
  <c r="BK48" i="67" s="1"/>
  <c r="BL52" i="67"/>
  <c r="BJ52" i="67"/>
  <c r="BK52" i="67" s="1"/>
  <c r="BL58" i="67"/>
  <c r="BJ58" i="67"/>
  <c r="BK58" i="67" s="1"/>
  <c r="BL37" i="67"/>
  <c r="BJ37" i="67"/>
  <c r="BK37" i="67" s="1"/>
  <c r="BL28" i="67"/>
  <c r="BJ28" i="67"/>
  <c r="BK28" i="67" s="1"/>
  <c r="BL13" i="67"/>
  <c r="BJ13" i="67"/>
  <c r="BK13" i="67" s="1"/>
  <c r="BL19" i="67"/>
  <c r="BJ19" i="67"/>
  <c r="BK19" i="67" s="1"/>
  <c r="BL29" i="67"/>
  <c r="BJ29" i="67"/>
  <c r="BK29" i="67" s="1"/>
  <c r="BL33" i="67"/>
  <c r="BJ33" i="67"/>
  <c r="BK33" i="67" s="1"/>
  <c r="BL39" i="67"/>
  <c r="BJ39" i="67"/>
  <c r="BK39" i="67" s="1"/>
  <c r="BL43" i="67"/>
  <c r="BJ43" i="67"/>
  <c r="BK43" i="67" s="1"/>
  <c r="BL49" i="67"/>
  <c r="BJ49" i="67"/>
  <c r="BK49" i="67" s="1"/>
  <c r="BL59" i="67"/>
  <c r="BJ59" i="67"/>
  <c r="BK59" i="67" s="1"/>
  <c r="BJ18" i="67"/>
  <c r="BK18" i="67" s="1"/>
  <c r="BL18" i="67"/>
  <c r="BL23" i="67"/>
  <c r="BJ23" i="67"/>
  <c r="BK23" i="67" s="1"/>
  <c r="BL53" i="67"/>
  <c r="BJ53" i="67"/>
  <c r="BK53" i="67" s="1"/>
  <c r="BL47" i="67"/>
  <c r="BJ47" i="67"/>
  <c r="BK47" i="67" s="1"/>
  <c r="BJ20" i="67"/>
  <c r="BK20" i="67" s="1"/>
  <c r="BL20" i="67"/>
  <c r="BL34" i="67"/>
  <c r="BJ34" i="67"/>
  <c r="BK34" i="67" s="1"/>
  <c r="BL44" i="67"/>
  <c r="BJ44" i="67"/>
  <c r="BK44" i="67" s="1"/>
  <c r="BL50" i="67"/>
  <c r="BJ50" i="67"/>
  <c r="BK50" i="67" s="1"/>
  <c r="BL60" i="67"/>
  <c r="BJ60" i="67"/>
  <c r="BK60" i="67" s="1"/>
  <c r="BJ14" i="67"/>
  <c r="BK14" i="67" s="1"/>
  <c r="BL14" i="67"/>
  <c r="BL24" i="67"/>
  <c r="BJ24" i="67"/>
  <c r="BK24" i="67" s="1"/>
  <c r="BL40" i="67"/>
  <c r="BJ40" i="67"/>
  <c r="BK40" i="67" s="1"/>
  <c r="BL54" i="67"/>
  <c r="BJ54" i="67"/>
  <c r="BK54" i="67" s="1"/>
  <c r="BL27" i="67"/>
  <c r="BJ27" i="67"/>
  <c r="BK27" i="67" s="1"/>
  <c r="BL15" i="67"/>
  <c r="BJ15" i="67"/>
  <c r="BK15" i="67" s="1"/>
  <c r="BL21" i="67"/>
  <c r="BJ21" i="67"/>
  <c r="BK21" i="67" s="1"/>
  <c r="BL25" i="67"/>
  <c r="BJ25" i="67"/>
  <c r="BK25" i="67" s="1"/>
  <c r="BL35" i="67"/>
  <c r="BJ35" i="67"/>
  <c r="BK35" i="67" s="1"/>
  <c r="BL41" i="67"/>
  <c r="BJ41" i="67"/>
  <c r="BK41" i="67" s="1"/>
  <c r="BL45" i="67"/>
  <c r="BJ45" i="67"/>
  <c r="BK45" i="67" s="1"/>
  <c r="BL51" i="67"/>
  <c r="BJ51" i="67"/>
  <c r="BK51" i="67" s="1"/>
  <c r="BL55" i="67"/>
  <c r="BJ55" i="67"/>
  <c r="BK55" i="67" s="1"/>
  <c r="BL61" i="67"/>
  <c r="BJ61" i="67"/>
  <c r="BK61" i="67" s="1"/>
  <c r="BL17" i="67"/>
  <c r="BJ17" i="67"/>
  <c r="BK17" i="67" s="1"/>
  <c r="BL12" i="67"/>
  <c r="BJ12" i="67"/>
  <c r="BK12" i="67" s="1"/>
  <c r="BL30" i="67"/>
  <c r="BJ30" i="67"/>
  <c r="BK30" i="67" s="1"/>
  <c r="BL31" i="67"/>
  <c r="BJ31" i="67"/>
  <c r="BK31" i="67" s="1"/>
  <c r="BL22" i="66"/>
  <c r="BJ22" i="66"/>
  <c r="BK22" i="66" s="1"/>
  <c r="BL19" i="66"/>
  <c r="BJ19" i="66"/>
  <c r="BK19" i="66" s="1"/>
  <c r="BL49" i="66"/>
  <c r="BJ49" i="66"/>
  <c r="BK49" i="66" s="1"/>
  <c r="BL53" i="66"/>
  <c r="BJ53" i="66"/>
  <c r="BK53" i="66" s="1"/>
  <c r="BL57" i="66"/>
  <c r="BJ57" i="66"/>
  <c r="BK57" i="66" s="1"/>
  <c r="BL23" i="66"/>
  <c r="BJ23" i="66"/>
  <c r="BK23" i="66" s="1"/>
  <c r="BL15" i="66"/>
  <c r="BJ15" i="66"/>
  <c r="BK15" i="66" s="1"/>
  <c r="BL45" i="66"/>
  <c r="BJ45" i="66"/>
  <c r="BK45" i="66" s="1"/>
  <c r="BL32" i="66"/>
  <c r="BJ32" i="66"/>
  <c r="BK32" i="66" s="1"/>
  <c r="BL37" i="66"/>
  <c r="BJ37" i="66"/>
  <c r="BK37" i="66" s="1"/>
  <c r="BL59" i="66"/>
  <c r="BJ59" i="66"/>
  <c r="BK59" i="66" s="1"/>
  <c r="BL52" i="66"/>
  <c r="BJ52" i="66"/>
  <c r="BK52" i="66" s="1"/>
  <c r="BL41" i="66"/>
  <c r="BJ41" i="66"/>
  <c r="BK41" i="66" s="1"/>
  <c r="BL29" i="66"/>
  <c r="BJ29" i="66"/>
  <c r="BK29" i="66" s="1"/>
  <c r="BL21" i="66"/>
  <c r="BJ21" i="66"/>
  <c r="BK21" i="66" s="1"/>
  <c r="BL33" i="66"/>
  <c r="BJ33" i="66"/>
  <c r="BK33" i="66" s="1"/>
  <c r="BL51" i="66"/>
  <c r="BJ51" i="66"/>
  <c r="BK51" i="66" s="1"/>
  <c r="BL25" i="66"/>
  <c r="BJ25" i="66"/>
  <c r="BK25" i="66" s="1"/>
  <c r="BL55" i="66"/>
  <c r="BJ55" i="66"/>
  <c r="BK55" i="66" s="1"/>
  <c r="BL17" i="66"/>
  <c r="BJ17" i="66"/>
  <c r="BK17" i="66" s="1"/>
  <c r="BL42" i="66"/>
  <c r="BJ42" i="66"/>
  <c r="BK42" i="66" s="1"/>
  <c r="BL39" i="66"/>
  <c r="BJ39" i="66"/>
  <c r="BK39" i="66" s="1"/>
  <c r="BL13" i="66"/>
  <c r="BJ13" i="66"/>
  <c r="BK13" i="66" s="1"/>
  <c r="BL31" i="66"/>
  <c r="BJ31" i="66"/>
  <c r="BK31" i="66" s="1"/>
  <c r="BL43" i="66"/>
  <c r="BJ43" i="66"/>
  <c r="BK43" i="66" s="1"/>
  <c r="BL61" i="66"/>
  <c r="BJ61" i="66"/>
  <c r="BK61" i="66" s="1"/>
  <c r="BL27" i="66"/>
  <c r="BJ27" i="66"/>
  <c r="BK27" i="66" s="1"/>
  <c r="BL12" i="66"/>
  <c r="BJ12" i="66"/>
  <c r="BK12" i="66" s="1"/>
  <c r="BL47" i="66"/>
  <c r="BJ47" i="66"/>
  <c r="BK47" i="66" s="1"/>
  <c r="BL35" i="66"/>
  <c r="BJ35" i="66"/>
  <c r="BK35" i="66" s="1"/>
  <c r="BJ40" i="66"/>
  <c r="BK40" i="66" s="1"/>
  <c r="BJ54" i="66"/>
  <c r="BK54" i="66" s="1"/>
  <c r="BJ56" i="66"/>
  <c r="BK56" i="66" s="1"/>
  <c r="BJ58" i="66"/>
  <c r="BK58" i="66" s="1"/>
  <c r="BJ60" i="66"/>
  <c r="BK60" i="66" s="1"/>
  <c r="BJ24" i="66"/>
  <c r="BK24" i="66" s="1"/>
  <c r="BJ26" i="66"/>
  <c r="BK26" i="66" s="1"/>
  <c r="BJ28" i="66"/>
  <c r="BK28" i="66" s="1"/>
  <c r="BJ30" i="66"/>
  <c r="BK30" i="66" s="1"/>
  <c r="BJ34" i="66"/>
  <c r="BK34" i="66" s="1"/>
  <c r="BJ36" i="66"/>
  <c r="BK36" i="66" s="1"/>
  <c r="BJ44" i="66"/>
  <c r="BK44" i="66" s="1"/>
  <c r="BJ46" i="66"/>
  <c r="BK46" i="66" s="1"/>
  <c r="BJ48" i="66"/>
  <c r="BK48" i="66" s="1"/>
  <c r="BJ50" i="66"/>
  <c r="BK50" i="66" s="1"/>
  <c r="BJ14" i="66"/>
  <c r="BK14" i="66" s="1"/>
  <c r="BJ16" i="66"/>
  <c r="BK16" i="66" s="1"/>
  <c r="BJ18" i="66"/>
  <c r="BK18" i="66" s="1"/>
  <c r="BJ20" i="66"/>
  <c r="BK20" i="66" s="1"/>
  <c r="BJ38" i="66"/>
  <c r="BK38" i="66" s="1"/>
  <c r="BM22" i="68" l="1"/>
  <c r="BM12" i="68"/>
  <c r="BM52" i="68"/>
  <c r="BM42" i="68"/>
  <c r="BM32" i="68"/>
  <c r="BM32" i="67"/>
  <c r="BM22" i="67"/>
  <c r="BM52" i="67"/>
  <c r="BM12" i="67"/>
  <c r="BM42" i="67"/>
  <c r="BM52" i="66"/>
  <c r="BM12" i="66"/>
  <c r="BM42" i="66"/>
  <c r="BM32" i="66"/>
  <c r="BM22" i="66"/>
  <c r="BN32" i="68" l="1"/>
  <c r="BO32" i="68" s="1"/>
  <c r="BP32" i="68" s="1"/>
  <c r="BR32" i="68" s="1"/>
  <c r="BN42" i="68"/>
  <c r="BO42" i="68" s="1"/>
  <c r="BP42" i="68" s="1"/>
  <c r="BR42" i="68" s="1"/>
  <c r="BN52" i="68"/>
  <c r="BO52" i="68" s="1"/>
  <c r="BP52" i="68" s="1"/>
  <c r="BR52" i="68" s="1"/>
  <c r="BN12" i="68"/>
  <c r="BO12" i="68" s="1"/>
  <c r="BP12" i="68" s="1"/>
  <c r="BR12" i="68" s="1"/>
  <c r="BN22" i="68"/>
  <c r="BO22" i="68" s="1"/>
  <c r="BP22" i="68" s="1"/>
  <c r="BR22" i="68" s="1"/>
  <c r="BN12" i="67"/>
  <c r="BO12" i="67" s="1"/>
  <c r="BP12" i="67" s="1"/>
  <c r="BR12" i="67" s="1"/>
  <c r="BN52" i="67"/>
  <c r="BO52" i="67" s="1"/>
  <c r="BP52" i="67" s="1"/>
  <c r="BR52" i="67" s="1"/>
  <c r="BN22" i="67"/>
  <c r="BO22" i="67" s="1"/>
  <c r="BP22" i="67" s="1"/>
  <c r="BR22" i="67" s="1"/>
  <c r="BN42" i="67"/>
  <c r="BO42" i="67" s="1"/>
  <c r="BP42" i="67" s="1"/>
  <c r="BR42" i="67" s="1"/>
  <c r="BN32" i="67"/>
  <c r="BO32" i="67" s="1"/>
  <c r="BP32" i="67" s="1"/>
  <c r="BR32" i="67" s="1"/>
  <c r="BN22" i="66"/>
  <c r="BO22" i="66" s="1"/>
  <c r="BP22" i="66" s="1"/>
  <c r="BR22" i="66" s="1"/>
  <c r="BO32" i="66"/>
  <c r="BP32" i="66" s="1"/>
  <c r="BR32" i="66" s="1"/>
  <c r="BN32" i="66"/>
  <c r="BN12" i="66"/>
  <c r="BO12" i="66" s="1"/>
  <c r="BP12" i="66" s="1"/>
  <c r="BR12" i="66" s="1"/>
  <c r="BN42" i="66"/>
  <c r="BO42" i="66" s="1"/>
  <c r="BP42" i="66" s="1"/>
  <c r="BR42" i="66" s="1"/>
  <c r="BN52" i="66"/>
  <c r="BO52" i="66" s="1"/>
  <c r="BP52" i="66" s="1"/>
  <c r="BR52" i="66" s="1"/>
  <c r="BH61" i="65"/>
  <c r="BD61" i="65"/>
  <c r="BE61" i="65" s="1"/>
  <c r="BH60" i="65"/>
  <c r="BD60" i="65"/>
  <c r="BE60" i="65" s="1"/>
  <c r="BL60" i="65" s="1"/>
  <c r="BH59" i="65"/>
  <c r="BD59" i="65"/>
  <c r="BE59" i="65" s="1"/>
  <c r="BH58" i="65"/>
  <c r="BD58" i="65"/>
  <c r="BE58" i="65" s="1"/>
  <c r="BL58" i="65" s="1"/>
  <c r="BH57" i="65"/>
  <c r="BD57" i="65"/>
  <c r="BE57" i="65" s="1"/>
  <c r="BH56" i="65"/>
  <c r="BD56" i="65"/>
  <c r="BE56" i="65" s="1"/>
  <c r="BL56" i="65" s="1"/>
  <c r="BH55" i="65"/>
  <c r="BD55" i="65"/>
  <c r="BE55" i="65" s="1"/>
  <c r="BH54" i="65"/>
  <c r="BD54" i="65"/>
  <c r="BE54" i="65" s="1"/>
  <c r="BL54" i="65" s="1"/>
  <c r="BH53" i="65"/>
  <c r="BD53" i="65"/>
  <c r="BE53" i="65" s="1"/>
  <c r="BH52" i="65"/>
  <c r="BD52" i="65"/>
  <c r="BE52" i="65" s="1"/>
  <c r="AJ52" i="65"/>
  <c r="AK52" i="65" s="1"/>
  <c r="BQ52" i="65" s="1"/>
  <c r="P52" i="65"/>
  <c r="O52" i="65"/>
  <c r="J52" i="65"/>
  <c r="BH51" i="65"/>
  <c r="BD51" i="65"/>
  <c r="BE51" i="65" s="1"/>
  <c r="BH50" i="65"/>
  <c r="BD50" i="65"/>
  <c r="BE50" i="65" s="1"/>
  <c r="BL50" i="65" s="1"/>
  <c r="BH49" i="65"/>
  <c r="BD49" i="65"/>
  <c r="BE49" i="65" s="1"/>
  <c r="BH48" i="65"/>
  <c r="BE48" i="65"/>
  <c r="BL48" i="65" s="1"/>
  <c r="BD48" i="65"/>
  <c r="BH47" i="65"/>
  <c r="BD47" i="65"/>
  <c r="BE47" i="65" s="1"/>
  <c r="BH46" i="65"/>
  <c r="BD46" i="65"/>
  <c r="BE46" i="65" s="1"/>
  <c r="BL46" i="65" s="1"/>
  <c r="BH45" i="65"/>
  <c r="BD45" i="65"/>
  <c r="BE45" i="65" s="1"/>
  <c r="BH44" i="65"/>
  <c r="BD44" i="65"/>
  <c r="BE44" i="65" s="1"/>
  <c r="BL44" i="65" s="1"/>
  <c r="BH43" i="65"/>
  <c r="BD43" i="65"/>
  <c r="BE43" i="65" s="1"/>
  <c r="BH42" i="65"/>
  <c r="BD42" i="65"/>
  <c r="BE42" i="65" s="1"/>
  <c r="AJ42" i="65"/>
  <c r="AK42" i="65" s="1"/>
  <c r="BQ42" i="65" s="1"/>
  <c r="P42" i="65"/>
  <c r="O42" i="65"/>
  <c r="J42" i="65"/>
  <c r="BH41" i="65"/>
  <c r="BD41" i="65"/>
  <c r="BE41" i="65" s="1"/>
  <c r="BH40" i="65"/>
  <c r="BD40" i="65"/>
  <c r="BE40" i="65" s="1"/>
  <c r="BL40" i="65" s="1"/>
  <c r="BH39" i="65"/>
  <c r="BD39" i="65"/>
  <c r="BE39" i="65" s="1"/>
  <c r="BH38" i="65"/>
  <c r="BE38" i="65"/>
  <c r="BL38" i="65" s="1"/>
  <c r="BD38" i="65"/>
  <c r="BH37" i="65"/>
  <c r="BD37" i="65"/>
  <c r="BE37" i="65" s="1"/>
  <c r="BH36" i="65"/>
  <c r="BD36" i="65"/>
  <c r="BE36" i="65" s="1"/>
  <c r="BL36" i="65" s="1"/>
  <c r="BH35" i="65"/>
  <c r="BD35" i="65"/>
  <c r="BE35" i="65" s="1"/>
  <c r="BH34" i="65"/>
  <c r="BE34" i="65"/>
  <c r="BL34" i="65" s="1"/>
  <c r="BD34" i="65"/>
  <c r="BH33" i="65"/>
  <c r="BD33" i="65"/>
  <c r="BE33" i="65" s="1"/>
  <c r="BH32" i="65"/>
  <c r="BD32" i="65"/>
  <c r="BE32" i="65" s="1"/>
  <c r="AJ32" i="65"/>
  <c r="AK32" i="65" s="1"/>
  <c r="BQ32" i="65" s="1"/>
  <c r="P32" i="65"/>
  <c r="O32" i="65"/>
  <c r="AL32" i="65" s="1"/>
  <c r="J32" i="65"/>
  <c r="BH31" i="65"/>
  <c r="BD31" i="65"/>
  <c r="BE31" i="65" s="1"/>
  <c r="BH30" i="65"/>
  <c r="BE30" i="65"/>
  <c r="BJ30" i="65" s="1"/>
  <c r="BK30" i="65" s="1"/>
  <c r="BD30" i="65"/>
  <c r="BH29" i="65"/>
  <c r="BD29" i="65"/>
  <c r="BE29" i="65" s="1"/>
  <c r="BH28" i="65"/>
  <c r="BD28" i="65"/>
  <c r="BE28" i="65" s="1"/>
  <c r="BH27" i="65"/>
  <c r="BD27" i="65"/>
  <c r="BE27" i="65" s="1"/>
  <c r="BH26" i="65"/>
  <c r="BD26" i="65"/>
  <c r="BE26" i="65" s="1"/>
  <c r="BH25" i="65"/>
  <c r="BD25" i="65"/>
  <c r="BE25" i="65" s="1"/>
  <c r="BH24" i="65"/>
  <c r="BD24" i="65"/>
  <c r="BE24" i="65" s="1"/>
  <c r="BH23" i="65"/>
  <c r="BD23" i="65"/>
  <c r="BE23" i="65" s="1"/>
  <c r="BH22" i="65"/>
  <c r="BD22" i="65"/>
  <c r="BE22" i="65" s="1"/>
  <c r="AJ22" i="65"/>
  <c r="AK22" i="65" s="1"/>
  <c r="BQ22" i="65" s="1"/>
  <c r="P22" i="65"/>
  <c r="O22" i="65"/>
  <c r="J22" i="65"/>
  <c r="BH21" i="65"/>
  <c r="BD21" i="65"/>
  <c r="BE21" i="65" s="1"/>
  <c r="BH20" i="65"/>
  <c r="BD20" i="65"/>
  <c r="BE20" i="65" s="1"/>
  <c r="BH19" i="65"/>
  <c r="BD19" i="65"/>
  <c r="BE19" i="65" s="1"/>
  <c r="BH18" i="65"/>
  <c r="BD18" i="65"/>
  <c r="BE18" i="65" s="1"/>
  <c r="BH17" i="65"/>
  <c r="BD17" i="65"/>
  <c r="BE17" i="65" s="1"/>
  <c r="BH16" i="65"/>
  <c r="BD16" i="65"/>
  <c r="BE16" i="65" s="1"/>
  <c r="BH15" i="65"/>
  <c r="BD15" i="65"/>
  <c r="BE15" i="65" s="1"/>
  <c r="BH14" i="65"/>
  <c r="BD14" i="65"/>
  <c r="BE14" i="65" s="1"/>
  <c r="BH13" i="65"/>
  <c r="BD13" i="65"/>
  <c r="BE13" i="65" s="1"/>
  <c r="BH12" i="65"/>
  <c r="BD12" i="65"/>
  <c r="BE12" i="65" s="1"/>
  <c r="AJ12" i="65"/>
  <c r="AK12" i="65" s="1"/>
  <c r="BQ12" i="65" s="1"/>
  <c r="P12" i="65"/>
  <c r="O12" i="65"/>
  <c r="J12" i="65"/>
  <c r="BH61" i="64"/>
  <c r="BD61" i="64"/>
  <c r="BE61" i="64" s="1"/>
  <c r="BH60" i="64"/>
  <c r="BD60" i="64"/>
  <c r="BE60" i="64" s="1"/>
  <c r="BH59" i="64"/>
  <c r="BD59" i="64"/>
  <c r="BE59" i="64" s="1"/>
  <c r="BH58" i="64"/>
  <c r="BD58" i="64"/>
  <c r="BE58" i="64" s="1"/>
  <c r="BH57" i="64"/>
  <c r="BD57" i="64"/>
  <c r="BE57" i="64" s="1"/>
  <c r="BH56" i="64"/>
  <c r="BD56" i="64"/>
  <c r="BE56" i="64" s="1"/>
  <c r="BH55" i="64"/>
  <c r="BD55" i="64"/>
  <c r="BE55" i="64" s="1"/>
  <c r="BH54" i="64"/>
  <c r="BD54" i="64"/>
  <c r="BE54" i="64" s="1"/>
  <c r="BH53" i="64"/>
  <c r="BD53" i="64"/>
  <c r="BE53" i="64" s="1"/>
  <c r="BH52" i="64"/>
  <c r="BD52" i="64"/>
  <c r="BE52" i="64" s="1"/>
  <c r="AJ52" i="64"/>
  <c r="AK52" i="64" s="1"/>
  <c r="BQ52" i="64" s="1"/>
  <c r="P52" i="64"/>
  <c r="O52" i="64"/>
  <c r="J52" i="64"/>
  <c r="BH51" i="64"/>
  <c r="BD51" i="64"/>
  <c r="BE51" i="64" s="1"/>
  <c r="BH50" i="64"/>
  <c r="BD50" i="64"/>
  <c r="BE50" i="64" s="1"/>
  <c r="BH49" i="64"/>
  <c r="BD49" i="64"/>
  <c r="BE49" i="64" s="1"/>
  <c r="BH48" i="64"/>
  <c r="BD48" i="64"/>
  <c r="BE48" i="64" s="1"/>
  <c r="BH47" i="64"/>
  <c r="BD47" i="64"/>
  <c r="BE47" i="64" s="1"/>
  <c r="BH46" i="64"/>
  <c r="BD46" i="64"/>
  <c r="BE46" i="64" s="1"/>
  <c r="BH45" i="64"/>
  <c r="BD45" i="64"/>
  <c r="BE45" i="64" s="1"/>
  <c r="BH44" i="64"/>
  <c r="BD44" i="64"/>
  <c r="BE44" i="64" s="1"/>
  <c r="BH43" i="64"/>
  <c r="BD43" i="64"/>
  <c r="BE43" i="64" s="1"/>
  <c r="BH42" i="64"/>
  <c r="BD42" i="64"/>
  <c r="BE42" i="64" s="1"/>
  <c r="AJ42" i="64"/>
  <c r="AK42" i="64" s="1"/>
  <c r="BQ42" i="64" s="1"/>
  <c r="P42" i="64"/>
  <c r="O42" i="64"/>
  <c r="J42" i="64"/>
  <c r="BH41" i="64"/>
  <c r="BD41" i="64"/>
  <c r="BE41" i="64" s="1"/>
  <c r="BH40" i="64"/>
  <c r="BD40" i="64"/>
  <c r="BE40" i="64" s="1"/>
  <c r="BH39" i="64"/>
  <c r="BD39" i="64"/>
  <c r="BE39" i="64" s="1"/>
  <c r="BH38" i="64"/>
  <c r="BD38" i="64"/>
  <c r="BE38" i="64" s="1"/>
  <c r="BH37" i="64"/>
  <c r="BD37" i="64"/>
  <c r="BE37" i="64" s="1"/>
  <c r="BH36" i="64"/>
  <c r="BD36" i="64"/>
  <c r="BE36" i="64" s="1"/>
  <c r="BH35" i="64"/>
  <c r="BD35" i="64"/>
  <c r="BE35" i="64" s="1"/>
  <c r="BH34" i="64"/>
  <c r="BD34" i="64"/>
  <c r="BE34" i="64" s="1"/>
  <c r="BH33" i="64"/>
  <c r="BD33" i="64"/>
  <c r="BE33" i="64" s="1"/>
  <c r="BH32" i="64"/>
  <c r="BD32" i="64"/>
  <c r="BE32" i="64" s="1"/>
  <c r="AJ32" i="64"/>
  <c r="AK32" i="64" s="1"/>
  <c r="BQ32" i="64" s="1"/>
  <c r="P32" i="64"/>
  <c r="O32" i="64"/>
  <c r="J32" i="64"/>
  <c r="BH31" i="64"/>
  <c r="BD31" i="64"/>
  <c r="BE31" i="64" s="1"/>
  <c r="BH30" i="64"/>
  <c r="BD30" i="64"/>
  <c r="BE30" i="64" s="1"/>
  <c r="BH29" i="64"/>
  <c r="BD29" i="64"/>
  <c r="BE29" i="64" s="1"/>
  <c r="BH28" i="64"/>
  <c r="BD28" i="64"/>
  <c r="BE28" i="64" s="1"/>
  <c r="BH27" i="64"/>
  <c r="BD27" i="64"/>
  <c r="BE27" i="64" s="1"/>
  <c r="BH26" i="64"/>
  <c r="BD26" i="64"/>
  <c r="BE26" i="64" s="1"/>
  <c r="BH25" i="64"/>
  <c r="BD25" i="64"/>
  <c r="BE25" i="64" s="1"/>
  <c r="BH24" i="64"/>
  <c r="BD24" i="64"/>
  <c r="BE24" i="64" s="1"/>
  <c r="BH23" i="64"/>
  <c r="BD23" i="64"/>
  <c r="BE23" i="64" s="1"/>
  <c r="BH22" i="64"/>
  <c r="BD22" i="64"/>
  <c r="BE22" i="64" s="1"/>
  <c r="AJ22" i="64"/>
  <c r="AK22" i="64" s="1"/>
  <c r="BQ22" i="64" s="1"/>
  <c r="P22" i="64"/>
  <c r="O22" i="64"/>
  <c r="J22" i="64"/>
  <c r="BH21" i="64"/>
  <c r="BD21" i="64"/>
  <c r="BE21" i="64" s="1"/>
  <c r="BH20" i="64"/>
  <c r="BD20" i="64"/>
  <c r="BE20" i="64" s="1"/>
  <c r="BH19" i="64"/>
  <c r="BD19" i="64"/>
  <c r="BE19" i="64" s="1"/>
  <c r="BH18" i="64"/>
  <c r="BD18" i="64"/>
  <c r="BE18" i="64" s="1"/>
  <c r="BH17" i="64"/>
  <c r="BD17" i="64"/>
  <c r="BE17" i="64" s="1"/>
  <c r="BH16" i="64"/>
  <c r="BD16" i="64"/>
  <c r="BE16" i="64" s="1"/>
  <c r="BH15" i="64"/>
  <c r="BD15" i="64"/>
  <c r="BE15" i="64" s="1"/>
  <c r="BH14" i="64"/>
  <c r="BD14" i="64"/>
  <c r="BE14" i="64" s="1"/>
  <c r="BH13" i="64"/>
  <c r="BD13" i="64"/>
  <c r="BE13" i="64" s="1"/>
  <c r="BH12" i="64"/>
  <c r="BD12" i="64"/>
  <c r="BE12" i="64" s="1"/>
  <c r="AJ12" i="64"/>
  <c r="AK12" i="64" s="1"/>
  <c r="BQ12" i="64" s="1"/>
  <c r="P12" i="64"/>
  <c r="O12" i="64"/>
  <c r="J12" i="64"/>
  <c r="AL42" i="65" l="1"/>
  <c r="AL52" i="65"/>
  <c r="AL22" i="65"/>
  <c r="AL12" i="65"/>
  <c r="BL27" i="65"/>
  <c r="BJ27" i="65"/>
  <c r="BK27" i="65" s="1"/>
  <c r="BL45" i="65"/>
  <c r="BJ45" i="65"/>
  <c r="BK45" i="65" s="1"/>
  <c r="BL32" i="65"/>
  <c r="BJ32" i="65"/>
  <c r="BK32" i="65" s="1"/>
  <c r="BL37" i="65"/>
  <c r="BJ37" i="65"/>
  <c r="BK37" i="65" s="1"/>
  <c r="BL49" i="65"/>
  <c r="BJ49" i="65"/>
  <c r="BK49" i="65" s="1"/>
  <c r="BL59" i="65"/>
  <c r="BJ59" i="65"/>
  <c r="BK59" i="65" s="1"/>
  <c r="BL17" i="65"/>
  <c r="BJ17" i="65"/>
  <c r="BK17" i="65" s="1"/>
  <c r="BJ18" i="65"/>
  <c r="BK18" i="65" s="1"/>
  <c r="BL18" i="65"/>
  <c r="BL19" i="65"/>
  <c r="BJ19" i="65"/>
  <c r="BK19" i="65" s="1"/>
  <c r="BL33" i="65"/>
  <c r="BJ33" i="65"/>
  <c r="BK33" i="65" s="1"/>
  <c r="BL51" i="65"/>
  <c r="BJ51" i="65"/>
  <c r="BK51" i="65" s="1"/>
  <c r="BL52" i="65"/>
  <c r="BJ52" i="65"/>
  <c r="BK52" i="65" s="1"/>
  <c r="BL53" i="65"/>
  <c r="BJ53" i="65"/>
  <c r="BK53" i="65" s="1"/>
  <c r="BL22" i="65"/>
  <c r="BJ22" i="65"/>
  <c r="BK22" i="65" s="1"/>
  <c r="BL13" i="65"/>
  <c r="BJ13" i="65"/>
  <c r="BK13" i="65" s="1"/>
  <c r="BL23" i="65"/>
  <c r="BJ23" i="65"/>
  <c r="BK23" i="65" s="1"/>
  <c r="BL29" i="65"/>
  <c r="BJ29" i="65"/>
  <c r="BK29" i="65" s="1"/>
  <c r="BJ14" i="65"/>
  <c r="BK14" i="65" s="1"/>
  <c r="BL14" i="65"/>
  <c r="BJ20" i="65"/>
  <c r="BK20" i="65" s="1"/>
  <c r="BL20" i="65"/>
  <c r="BJ24" i="65"/>
  <c r="BK24" i="65" s="1"/>
  <c r="BL24" i="65"/>
  <c r="BL55" i="65"/>
  <c r="BJ55" i="65"/>
  <c r="BK55" i="65" s="1"/>
  <c r="BL42" i="65"/>
  <c r="BJ42" i="65"/>
  <c r="BK42" i="65" s="1"/>
  <c r="BL47" i="65"/>
  <c r="BJ47" i="65"/>
  <c r="BK47" i="65" s="1"/>
  <c r="BL57" i="65"/>
  <c r="BJ57" i="65"/>
  <c r="BK57" i="65" s="1"/>
  <c r="BL12" i="65"/>
  <c r="BJ12" i="65"/>
  <c r="BK12" i="65" s="1"/>
  <c r="BL21" i="65"/>
  <c r="BJ21" i="65"/>
  <c r="BK21" i="65" s="1"/>
  <c r="BL39" i="65"/>
  <c r="BJ39" i="65"/>
  <c r="BK39" i="65" s="1"/>
  <c r="BL15" i="65"/>
  <c r="BJ15" i="65"/>
  <c r="BK15" i="65" s="1"/>
  <c r="BL25" i="65"/>
  <c r="BJ25" i="65"/>
  <c r="BK25" i="65" s="1"/>
  <c r="BL31" i="65"/>
  <c r="BJ31" i="65"/>
  <c r="BK31" i="65" s="1"/>
  <c r="BL43" i="65"/>
  <c r="BJ43" i="65"/>
  <c r="BK43" i="65" s="1"/>
  <c r="BL61" i="65"/>
  <c r="BJ61" i="65"/>
  <c r="BK61" i="65" s="1"/>
  <c r="BL41" i="65"/>
  <c r="BJ41" i="65"/>
  <c r="BK41" i="65" s="1"/>
  <c r="BJ28" i="65"/>
  <c r="BK28" i="65" s="1"/>
  <c r="BL28" i="65"/>
  <c r="BJ16" i="65"/>
  <c r="BK16" i="65" s="1"/>
  <c r="BL16" i="65"/>
  <c r="BJ26" i="65"/>
  <c r="BK26" i="65" s="1"/>
  <c r="BL26" i="65"/>
  <c r="BL35" i="65"/>
  <c r="BJ35" i="65"/>
  <c r="BK35" i="65" s="1"/>
  <c r="BJ34" i="65"/>
  <c r="BK34" i="65" s="1"/>
  <c r="BJ36" i="65"/>
  <c r="BK36" i="65" s="1"/>
  <c r="BJ38" i="65"/>
  <c r="BK38" i="65" s="1"/>
  <c r="BJ40" i="65"/>
  <c r="BK40" i="65" s="1"/>
  <c r="BJ56" i="65"/>
  <c r="BK56" i="65" s="1"/>
  <c r="BJ44" i="65"/>
  <c r="BK44" i="65" s="1"/>
  <c r="BJ46" i="65"/>
  <c r="BK46" i="65" s="1"/>
  <c r="BJ48" i="65"/>
  <c r="BK48" i="65" s="1"/>
  <c r="BJ50" i="65"/>
  <c r="BK50" i="65" s="1"/>
  <c r="BJ60" i="65"/>
  <c r="BK60" i="65" s="1"/>
  <c r="BJ54" i="65"/>
  <c r="BK54" i="65" s="1"/>
  <c r="BJ58" i="65"/>
  <c r="BK58" i="65" s="1"/>
  <c r="BL30" i="65"/>
  <c r="BL47" i="64"/>
  <c r="BJ47" i="64"/>
  <c r="BK47" i="64" s="1"/>
  <c r="BJ16" i="64"/>
  <c r="BK16" i="64" s="1"/>
  <c r="BL16" i="64"/>
  <c r="BJ26" i="64"/>
  <c r="BK26" i="64" s="1"/>
  <c r="BL26" i="64"/>
  <c r="BJ36" i="64"/>
  <c r="BK36" i="64" s="1"/>
  <c r="BL36" i="64"/>
  <c r="BL46" i="64"/>
  <c r="BJ46" i="64"/>
  <c r="BK46" i="64" s="1"/>
  <c r="BL56" i="64"/>
  <c r="BJ56" i="64"/>
  <c r="BK56" i="64" s="1"/>
  <c r="AL12" i="64"/>
  <c r="AL22" i="64"/>
  <c r="AL32" i="64"/>
  <c r="AL42" i="64"/>
  <c r="AL52" i="64"/>
  <c r="BL27" i="64"/>
  <c r="BJ27" i="64"/>
  <c r="BK27" i="64" s="1"/>
  <c r="BL22" i="64"/>
  <c r="BJ22" i="64"/>
  <c r="BK22" i="64" s="1"/>
  <c r="BL42" i="64"/>
  <c r="BJ42" i="64"/>
  <c r="BK42" i="64" s="1"/>
  <c r="BL48" i="64"/>
  <c r="BJ48" i="64"/>
  <c r="BK48" i="64" s="1"/>
  <c r="BL58" i="64"/>
  <c r="BJ58" i="64"/>
  <c r="BK58" i="64" s="1"/>
  <c r="BL57" i="64"/>
  <c r="BJ57" i="64"/>
  <c r="BK57" i="64" s="1"/>
  <c r="BL52" i="64"/>
  <c r="BJ52" i="64"/>
  <c r="BK52" i="64" s="1"/>
  <c r="BL29" i="64"/>
  <c r="BJ29" i="64"/>
  <c r="BK29" i="64" s="1"/>
  <c r="BL39" i="64"/>
  <c r="BJ39" i="64"/>
  <c r="BK39" i="64" s="1"/>
  <c r="BL43" i="64"/>
  <c r="BJ43" i="64"/>
  <c r="BK43" i="64" s="1"/>
  <c r="BL49" i="64"/>
  <c r="BJ49" i="64"/>
  <c r="BK49" i="64" s="1"/>
  <c r="BL59" i="64"/>
  <c r="BJ59" i="64"/>
  <c r="BK59" i="64" s="1"/>
  <c r="BL12" i="64"/>
  <c r="BJ12" i="64"/>
  <c r="BK12" i="64" s="1"/>
  <c r="BL23" i="64"/>
  <c r="BJ23" i="64"/>
  <c r="BK23" i="64" s="1"/>
  <c r="BL33" i="64"/>
  <c r="BJ33" i="64"/>
  <c r="BK33" i="64" s="1"/>
  <c r="BL53" i="64"/>
  <c r="BJ53" i="64"/>
  <c r="BK53" i="64" s="1"/>
  <c r="BJ18" i="64"/>
  <c r="BK18" i="64" s="1"/>
  <c r="BL18" i="64"/>
  <c r="BL13" i="64"/>
  <c r="BJ13" i="64"/>
  <c r="BK13" i="64" s="1"/>
  <c r="BJ20" i="64"/>
  <c r="BK20" i="64" s="1"/>
  <c r="BL20" i="64"/>
  <c r="BJ30" i="64"/>
  <c r="BK30" i="64" s="1"/>
  <c r="BL30" i="64"/>
  <c r="BJ40" i="64"/>
  <c r="BK40" i="64" s="1"/>
  <c r="BL40" i="64"/>
  <c r="BL44" i="64"/>
  <c r="BJ44" i="64"/>
  <c r="BK44" i="64" s="1"/>
  <c r="BL50" i="64"/>
  <c r="BJ50" i="64"/>
  <c r="BK50" i="64" s="1"/>
  <c r="BL60" i="64"/>
  <c r="BJ60" i="64"/>
  <c r="BK60" i="64" s="1"/>
  <c r="BJ38" i="64"/>
  <c r="BK38" i="64" s="1"/>
  <c r="BL38" i="64"/>
  <c r="BJ14" i="64"/>
  <c r="BK14" i="64" s="1"/>
  <c r="BL14" i="64"/>
  <c r="BJ24" i="64"/>
  <c r="BK24" i="64" s="1"/>
  <c r="BL24" i="64"/>
  <c r="BJ34" i="64"/>
  <c r="BK34" i="64" s="1"/>
  <c r="BL34" i="64"/>
  <c r="BL54" i="64"/>
  <c r="BJ54" i="64"/>
  <c r="BK54" i="64" s="1"/>
  <c r="BL17" i="64"/>
  <c r="BJ17" i="64"/>
  <c r="BK17" i="64" s="1"/>
  <c r="BL37" i="64"/>
  <c r="BJ37" i="64"/>
  <c r="BK37" i="64" s="1"/>
  <c r="BJ28" i="64"/>
  <c r="BK28" i="64" s="1"/>
  <c r="BL28" i="64"/>
  <c r="BL19" i="64"/>
  <c r="BJ19" i="64"/>
  <c r="BK19" i="64" s="1"/>
  <c r="BL21" i="64"/>
  <c r="BJ21" i="64"/>
  <c r="BK21" i="64" s="1"/>
  <c r="BL31" i="64"/>
  <c r="BJ31" i="64"/>
  <c r="BK31" i="64" s="1"/>
  <c r="BL35" i="64"/>
  <c r="BJ35" i="64"/>
  <c r="BK35" i="64" s="1"/>
  <c r="BL41" i="64"/>
  <c r="BJ41" i="64"/>
  <c r="BK41" i="64" s="1"/>
  <c r="BL51" i="64"/>
  <c r="BJ51" i="64"/>
  <c r="BK51" i="64" s="1"/>
  <c r="BL55" i="64"/>
  <c r="BJ55" i="64"/>
  <c r="BK55" i="64" s="1"/>
  <c r="BL61" i="64"/>
  <c r="BJ61" i="64"/>
  <c r="BK61" i="64" s="1"/>
  <c r="BL32" i="64"/>
  <c r="BJ32" i="64"/>
  <c r="BK32" i="64" s="1"/>
  <c r="BL15" i="64"/>
  <c r="BJ15" i="64"/>
  <c r="BK15" i="64" s="1"/>
  <c r="BL25" i="64"/>
  <c r="BJ25" i="64"/>
  <c r="BK25" i="64" s="1"/>
  <c r="BL45" i="64"/>
  <c r="BJ45" i="64"/>
  <c r="BK45" i="64" s="1"/>
  <c r="BM52" i="65" l="1"/>
  <c r="BM42" i="65"/>
  <c r="BM32" i="65"/>
  <c r="BM22" i="65"/>
  <c r="BM12" i="65"/>
  <c r="BM42" i="64"/>
  <c r="BM22" i="64"/>
  <c r="BM12" i="64"/>
  <c r="BM52" i="64"/>
  <c r="BM32" i="64"/>
  <c r="BN12" i="65" l="1"/>
  <c r="BO12" i="65" s="1"/>
  <c r="BP12" i="65" s="1"/>
  <c r="BR12" i="65" s="1"/>
  <c r="BN22" i="65"/>
  <c r="BO22" i="65" s="1"/>
  <c r="BP22" i="65" s="1"/>
  <c r="BR22" i="65" s="1"/>
  <c r="BN32" i="65"/>
  <c r="BO32" i="65" s="1"/>
  <c r="BP32" i="65" s="1"/>
  <c r="BR32" i="65" s="1"/>
  <c r="BN42" i="65"/>
  <c r="BO42" i="65" s="1"/>
  <c r="BP42" i="65" s="1"/>
  <c r="BR42" i="65" s="1"/>
  <c r="BN52" i="65"/>
  <c r="BO52" i="65" s="1"/>
  <c r="BP52" i="65" s="1"/>
  <c r="BR52" i="65" s="1"/>
  <c r="BN32" i="64"/>
  <c r="BO32" i="64" s="1"/>
  <c r="BP32" i="64" s="1"/>
  <c r="BR32" i="64" s="1"/>
  <c r="BN52" i="64"/>
  <c r="BO52" i="64" s="1"/>
  <c r="BP52" i="64" s="1"/>
  <c r="BR52" i="64" s="1"/>
  <c r="BN12" i="64"/>
  <c r="BO12" i="64" s="1"/>
  <c r="BP12" i="64" s="1"/>
  <c r="BR12" i="64" s="1"/>
  <c r="BN42" i="64"/>
  <c r="BO42" i="64" s="1"/>
  <c r="BP42" i="64" s="1"/>
  <c r="BR42" i="64" s="1"/>
  <c r="BN22" i="64"/>
  <c r="BO22" i="64" s="1"/>
  <c r="BP22" i="64" s="1"/>
  <c r="BR22" i="64" s="1"/>
  <c r="BH61" i="62" l="1"/>
  <c r="BD61" i="62"/>
  <c r="BE61" i="62" s="1"/>
  <c r="BH60" i="62"/>
  <c r="BD60" i="62"/>
  <c r="BE60" i="62" s="1"/>
  <c r="BH59" i="62"/>
  <c r="BD59" i="62"/>
  <c r="BE59" i="62" s="1"/>
  <c r="BH58" i="62"/>
  <c r="BE58" i="62"/>
  <c r="BL58" i="62" s="1"/>
  <c r="BD58" i="62"/>
  <c r="BH57" i="62"/>
  <c r="BD57" i="62"/>
  <c r="BE57" i="62" s="1"/>
  <c r="BH56" i="62"/>
  <c r="BE56" i="62"/>
  <c r="BL56" i="62" s="1"/>
  <c r="BD56" i="62"/>
  <c r="BH55" i="62"/>
  <c r="BD55" i="62"/>
  <c r="BE55" i="62" s="1"/>
  <c r="BH54" i="62"/>
  <c r="BE54" i="62"/>
  <c r="BL54" i="62" s="1"/>
  <c r="BD54" i="62"/>
  <c r="BH53" i="62"/>
  <c r="BD53" i="62"/>
  <c r="BE53" i="62" s="1"/>
  <c r="BH52" i="62"/>
  <c r="BD52" i="62"/>
  <c r="BE52" i="62" s="1"/>
  <c r="AJ52" i="62"/>
  <c r="AK52" i="62" s="1"/>
  <c r="BQ52" i="62" s="1"/>
  <c r="P52" i="62"/>
  <c r="O52" i="62"/>
  <c r="J52" i="62"/>
  <c r="BH51" i="62"/>
  <c r="BD51" i="62"/>
  <c r="BE51" i="62" s="1"/>
  <c r="BH50" i="62"/>
  <c r="BD50" i="62"/>
  <c r="BE50" i="62" s="1"/>
  <c r="BH49" i="62"/>
  <c r="BD49" i="62"/>
  <c r="BE49" i="62" s="1"/>
  <c r="BH48" i="62"/>
  <c r="BD48" i="62"/>
  <c r="BE48" i="62" s="1"/>
  <c r="BH47" i="62"/>
  <c r="BD47" i="62"/>
  <c r="BE47" i="62" s="1"/>
  <c r="BH46" i="62"/>
  <c r="BD46" i="62"/>
  <c r="BE46" i="62" s="1"/>
  <c r="BH45" i="62"/>
  <c r="BD45" i="62"/>
  <c r="BE45" i="62" s="1"/>
  <c r="BH44" i="62"/>
  <c r="BD44" i="62"/>
  <c r="BE44" i="62" s="1"/>
  <c r="BH43" i="62"/>
  <c r="BD43" i="62"/>
  <c r="BE43" i="62" s="1"/>
  <c r="BH42" i="62"/>
  <c r="BD42" i="62"/>
  <c r="BE42" i="62" s="1"/>
  <c r="AJ42" i="62"/>
  <c r="AK42" i="62" s="1"/>
  <c r="BQ42" i="62" s="1"/>
  <c r="P42" i="62"/>
  <c r="O42" i="62"/>
  <c r="J42" i="62"/>
  <c r="BH41" i="62"/>
  <c r="BD41" i="62"/>
  <c r="BE41" i="62" s="1"/>
  <c r="BH40" i="62"/>
  <c r="BD40" i="62"/>
  <c r="BE40" i="62" s="1"/>
  <c r="BH39" i="62"/>
  <c r="BD39" i="62"/>
  <c r="BE39" i="62" s="1"/>
  <c r="BH38" i="62"/>
  <c r="BD38" i="62"/>
  <c r="BE38" i="62" s="1"/>
  <c r="BH37" i="62"/>
  <c r="BD37" i="62"/>
  <c r="BE37" i="62" s="1"/>
  <c r="BH36" i="62"/>
  <c r="BD36" i="62"/>
  <c r="BE36" i="62" s="1"/>
  <c r="BH35" i="62"/>
  <c r="BD35" i="62"/>
  <c r="BE35" i="62" s="1"/>
  <c r="BH34" i="62"/>
  <c r="BD34" i="62"/>
  <c r="BE34" i="62" s="1"/>
  <c r="BH33" i="62"/>
  <c r="BD33" i="62"/>
  <c r="BE33" i="62" s="1"/>
  <c r="BH32" i="62"/>
  <c r="BD32" i="62"/>
  <c r="BE32" i="62" s="1"/>
  <c r="AJ32" i="62"/>
  <c r="AK32" i="62" s="1"/>
  <c r="BQ32" i="62" s="1"/>
  <c r="P32" i="62"/>
  <c r="O32" i="62"/>
  <c r="J32" i="62"/>
  <c r="BH31" i="62"/>
  <c r="BD31" i="62"/>
  <c r="BE31" i="62" s="1"/>
  <c r="BH30" i="62"/>
  <c r="BD30" i="62"/>
  <c r="BE30" i="62" s="1"/>
  <c r="BH29" i="62"/>
  <c r="BD29" i="62"/>
  <c r="BE29" i="62" s="1"/>
  <c r="BH28" i="62"/>
  <c r="BD28" i="62"/>
  <c r="BE28" i="62" s="1"/>
  <c r="BH27" i="62"/>
  <c r="BD27" i="62"/>
  <c r="BE27" i="62" s="1"/>
  <c r="BH26" i="62"/>
  <c r="BD26" i="62"/>
  <c r="BE26" i="62" s="1"/>
  <c r="BH25" i="62"/>
  <c r="BD25" i="62"/>
  <c r="BE25" i="62" s="1"/>
  <c r="BH24" i="62"/>
  <c r="BD24" i="62"/>
  <c r="BE24" i="62" s="1"/>
  <c r="BH23" i="62"/>
  <c r="BD23" i="62"/>
  <c r="BE23" i="62" s="1"/>
  <c r="BH22" i="62"/>
  <c r="BD22" i="62"/>
  <c r="BE22" i="62" s="1"/>
  <c r="AJ22" i="62"/>
  <c r="AK22" i="62" s="1"/>
  <c r="BQ22" i="62" s="1"/>
  <c r="P22" i="62"/>
  <c r="O22" i="62"/>
  <c r="J22" i="62"/>
  <c r="BH21" i="62"/>
  <c r="BD21" i="62"/>
  <c r="BE21" i="62" s="1"/>
  <c r="BH20" i="62"/>
  <c r="BD20" i="62"/>
  <c r="BE20" i="62" s="1"/>
  <c r="BH19" i="62"/>
  <c r="BD19" i="62"/>
  <c r="BE19" i="62" s="1"/>
  <c r="BH18" i="62"/>
  <c r="BD18" i="62"/>
  <c r="BE18" i="62" s="1"/>
  <c r="BH17" i="62"/>
  <c r="BD17" i="62"/>
  <c r="BE17" i="62" s="1"/>
  <c r="BH16" i="62"/>
  <c r="BD16" i="62"/>
  <c r="BE16" i="62" s="1"/>
  <c r="BH15" i="62"/>
  <c r="BD15" i="62"/>
  <c r="BE15" i="62" s="1"/>
  <c r="BH14" i="62"/>
  <c r="BD14" i="62"/>
  <c r="BE14" i="62" s="1"/>
  <c r="BH13" i="62"/>
  <c r="BD13" i="62"/>
  <c r="BE13" i="62" s="1"/>
  <c r="BO12" i="62"/>
  <c r="BP12" i="62" s="1"/>
  <c r="BH12" i="62"/>
  <c r="BD12" i="62"/>
  <c r="BE12" i="62" s="1"/>
  <c r="AJ12" i="62"/>
  <c r="AK12" i="62" s="1"/>
  <c r="BQ12" i="62" s="1"/>
  <c r="P12" i="62"/>
  <c r="O12" i="62"/>
  <c r="J12" i="62"/>
  <c r="BL12" i="62" l="1"/>
  <c r="BJ12" i="62"/>
  <c r="BK12" i="62" s="1"/>
  <c r="BL27" i="62"/>
  <c r="BJ27" i="62"/>
  <c r="BK27" i="62" s="1"/>
  <c r="BL37" i="62"/>
  <c r="BJ37" i="62"/>
  <c r="BK37" i="62" s="1"/>
  <c r="BL47" i="62"/>
  <c r="BJ47" i="62"/>
  <c r="BK47" i="62" s="1"/>
  <c r="BJ18" i="62"/>
  <c r="BK18" i="62" s="1"/>
  <c r="BL18" i="62"/>
  <c r="BL22" i="62"/>
  <c r="BJ22" i="62"/>
  <c r="BK22" i="62" s="1"/>
  <c r="BM22" i="62" s="1"/>
  <c r="BJ28" i="62"/>
  <c r="BK28" i="62" s="1"/>
  <c r="BL28" i="62"/>
  <c r="BL32" i="62"/>
  <c r="BJ32" i="62"/>
  <c r="BK32" i="62" s="1"/>
  <c r="BL38" i="62"/>
  <c r="BJ38" i="62"/>
  <c r="BK38" i="62" s="1"/>
  <c r="BL42" i="62"/>
  <c r="BJ42" i="62"/>
  <c r="BK42" i="62" s="1"/>
  <c r="BJ48" i="62"/>
  <c r="BK48" i="62" s="1"/>
  <c r="BL48" i="62"/>
  <c r="BL52" i="62"/>
  <c r="BJ52" i="62"/>
  <c r="BK52" i="62" s="1"/>
  <c r="BL57" i="62"/>
  <c r="BJ57" i="62"/>
  <c r="BK57" i="62" s="1"/>
  <c r="BL33" i="62"/>
  <c r="BJ33" i="62"/>
  <c r="BK33" i="62" s="1"/>
  <c r="BR12" i="62"/>
  <c r="BL13" i="62"/>
  <c r="BJ13" i="62"/>
  <c r="BK13" i="62" s="1"/>
  <c r="BL19" i="62"/>
  <c r="BJ19" i="62"/>
  <c r="BK19" i="62" s="1"/>
  <c r="BL23" i="62"/>
  <c r="BJ23" i="62"/>
  <c r="BK23" i="62" s="1"/>
  <c r="BL29" i="62"/>
  <c r="BJ29" i="62"/>
  <c r="BK29" i="62" s="1"/>
  <c r="BL39" i="62"/>
  <c r="BJ39" i="62"/>
  <c r="BK39" i="62" s="1"/>
  <c r="BL43" i="62"/>
  <c r="BJ43" i="62"/>
  <c r="BK43" i="62" s="1"/>
  <c r="BL49" i="62"/>
  <c r="BJ49" i="62"/>
  <c r="BK49" i="62" s="1"/>
  <c r="BL53" i="62"/>
  <c r="BJ53" i="62"/>
  <c r="BK53" i="62" s="1"/>
  <c r="BL50" i="62"/>
  <c r="BJ50" i="62"/>
  <c r="BK50" i="62" s="1"/>
  <c r="BL17" i="62"/>
  <c r="BJ17" i="62"/>
  <c r="BK17" i="62" s="1"/>
  <c r="BL34" i="62"/>
  <c r="BJ34" i="62"/>
  <c r="BK34" i="62" s="1"/>
  <c r="BL59" i="62"/>
  <c r="BJ59" i="62"/>
  <c r="BK59" i="62" s="1"/>
  <c r="BJ20" i="62"/>
  <c r="BK20" i="62" s="1"/>
  <c r="BL20" i="62"/>
  <c r="BL30" i="62"/>
  <c r="BJ30" i="62"/>
  <c r="BK30" i="62" s="1"/>
  <c r="BL44" i="62"/>
  <c r="BJ44" i="62"/>
  <c r="BK44" i="62" s="1"/>
  <c r="BL21" i="62"/>
  <c r="BJ21" i="62"/>
  <c r="BK21" i="62" s="1"/>
  <c r="BL31" i="62"/>
  <c r="BJ31" i="62"/>
  <c r="BK31" i="62" s="1"/>
  <c r="BL35" i="62"/>
  <c r="BJ35" i="62"/>
  <c r="BK35" i="62" s="1"/>
  <c r="BL41" i="62"/>
  <c r="BJ41" i="62"/>
  <c r="BK41" i="62" s="1"/>
  <c r="BL45" i="62"/>
  <c r="BJ45" i="62"/>
  <c r="BK45" i="62" s="1"/>
  <c r="BL51" i="62"/>
  <c r="BJ51" i="62"/>
  <c r="BK51" i="62" s="1"/>
  <c r="AL12" i="62"/>
  <c r="BJ14" i="62"/>
  <c r="BK14" i="62" s="1"/>
  <c r="BL14" i="62"/>
  <c r="BJ24" i="62"/>
  <c r="BK24" i="62" s="1"/>
  <c r="BL24" i="62"/>
  <c r="BJ40" i="62"/>
  <c r="BK40" i="62" s="1"/>
  <c r="BL40" i="62"/>
  <c r="BL15" i="62"/>
  <c r="BJ15" i="62"/>
  <c r="BK15" i="62" s="1"/>
  <c r="BL25" i="62"/>
  <c r="BJ25" i="62"/>
  <c r="BK25" i="62" s="1"/>
  <c r="BL55" i="62"/>
  <c r="BJ55" i="62"/>
  <c r="BK55" i="62" s="1"/>
  <c r="BL60" i="62"/>
  <c r="BJ60" i="62"/>
  <c r="BK60" i="62" s="1"/>
  <c r="BJ16" i="62"/>
  <c r="BK16" i="62" s="1"/>
  <c r="BL16" i="62"/>
  <c r="BJ26" i="62"/>
  <c r="BK26" i="62" s="1"/>
  <c r="BL26" i="62"/>
  <c r="BL36" i="62"/>
  <c r="BJ36" i="62"/>
  <c r="BK36" i="62" s="1"/>
  <c r="BL46" i="62"/>
  <c r="BJ46" i="62"/>
  <c r="BK46" i="62" s="1"/>
  <c r="AL22" i="62"/>
  <c r="AL32" i="62"/>
  <c r="AL42" i="62"/>
  <c r="AL52" i="62"/>
  <c r="BL61" i="62"/>
  <c r="BJ61" i="62"/>
  <c r="BK61" i="62" s="1"/>
  <c r="BJ54" i="62"/>
  <c r="BK54" i="62" s="1"/>
  <c r="BJ56" i="62"/>
  <c r="BK56" i="62" s="1"/>
  <c r="BJ58" i="62"/>
  <c r="BK58" i="62" s="1"/>
  <c r="BM42" i="62" l="1"/>
  <c r="BN22" i="62"/>
  <c r="BO22" i="62" s="1"/>
  <c r="BP22" i="62" s="1"/>
  <c r="BR22" i="62" s="1"/>
  <c r="BM52" i="62"/>
  <c r="BM32" i="62"/>
  <c r="BM12" i="62"/>
  <c r="BN12" i="62" s="1"/>
  <c r="BN32" i="62" l="1"/>
  <c r="BO32" i="62" s="1"/>
  <c r="BP32" i="62" s="1"/>
  <c r="BR32" i="62" s="1"/>
  <c r="BN52" i="62"/>
  <c r="BO52" i="62" s="1"/>
  <c r="BP52" i="62" s="1"/>
  <c r="BR52" i="62" s="1"/>
  <c r="BN42" i="62"/>
  <c r="BO42" i="62" s="1"/>
  <c r="BP42" i="62" s="1"/>
  <c r="BR42" i="62" s="1"/>
  <c r="BH61" i="61" l="1"/>
  <c r="BD61" i="61"/>
  <c r="BE61" i="61" s="1"/>
  <c r="BH60" i="61"/>
  <c r="BD60" i="61"/>
  <c r="BE60" i="61" s="1"/>
  <c r="BH59" i="61"/>
  <c r="BD59" i="61"/>
  <c r="BE59" i="61" s="1"/>
  <c r="BH58" i="61"/>
  <c r="BD58" i="61"/>
  <c r="BE58" i="61" s="1"/>
  <c r="BH57" i="61"/>
  <c r="BD57" i="61"/>
  <c r="BE57" i="61" s="1"/>
  <c r="BH56" i="61"/>
  <c r="BD56" i="61"/>
  <c r="BE56" i="61" s="1"/>
  <c r="BH55" i="61"/>
  <c r="BD55" i="61"/>
  <c r="BE55" i="61" s="1"/>
  <c r="BH54" i="61"/>
  <c r="BD54" i="61"/>
  <c r="BE54" i="61" s="1"/>
  <c r="BH53" i="61"/>
  <c r="BD53" i="61"/>
  <c r="BE53" i="61" s="1"/>
  <c r="BH52" i="61"/>
  <c r="BD52" i="61"/>
  <c r="BE52" i="61" s="1"/>
  <c r="AJ52" i="61"/>
  <c r="AK52" i="61" s="1"/>
  <c r="BQ52" i="61" s="1"/>
  <c r="P52" i="61"/>
  <c r="O52" i="61"/>
  <c r="J52" i="61"/>
  <c r="BH51" i="61"/>
  <c r="BD51" i="61"/>
  <c r="BE51" i="61" s="1"/>
  <c r="BH50" i="61"/>
  <c r="BD50" i="61"/>
  <c r="BE50" i="61" s="1"/>
  <c r="BH49" i="61"/>
  <c r="BD49" i="61"/>
  <c r="BE49" i="61" s="1"/>
  <c r="BH48" i="61"/>
  <c r="BD48" i="61"/>
  <c r="BE48" i="61" s="1"/>
  <c r="BH47" i="61"/>
  <c r="BD47" i="61"/>
  <c r="BE47" i="61" s="1"/>
  <c r="BH46" i="61"/>
  <c r="BD46" i="61"/>
  <c r="BE46" i="61" s="1"/>
  <c r="BH45" i="61"/>
  <c r="BD45" i="61"/>
  <c r="BE45" i="61" s="1"/>
  <c r="BH44" i="61"/>
  <c r="BD44" i="61"/>
  <c r="BE44" i="61" s="1"/>
  <c r="BH43" i="61"/>
  <c r="BD43" i="61"/>
  <c r="BE43" i="61" s="1"/>
  <c r="BH42" i="61"/>
  <c r="BD42" i="61"/>
  <c r="BE42" i="61" s="1"/>
  <c r="AJ42" i="61"/>
  <c r="AK42" i="61" s="1"/>
  <c r="BQ42" i="61" s="1"/>
  <c r="P42" i="61"/>
  <c r="O42" i="61"/>
  <c r="J42" i="61"/>
  <c r="BH41" i="61"/>
  <c r="BD41" i="61"/>
  <c r="BE41" i="61" s="1"/>
  <c r="BH40" i="61"/>
  <c r="BD40" i="61"/>
  <c r="BE40" i="61" s="1"/>
  <c r="BH39" i="61"/>
  <c r="BD39" i="61"/>
  <c r="BE39" i="61" s="1"/>
  <c r="BH38" i="61"/>
  <c r="BD38" i="61"/>
  <c r="BE38" i="61" s="1"/>
  <c r="BH37" i="61"/>
  <c r="BD37" i="61"/>
  <c r="BE37" i="61" s="1"/>
  <c r="BH36" i="61"/>
  <c r="BD36" i="61"/>
  <c r="BE36" i="61" s="1"/>
  <c r="BH35" i="61"/>
  <c r="BD35" i="61"/>
  <c r="BE35" i="61" s="1"/>
  <c r="BH34" i="61"/>
  <c r="BD34" i="61"/>
  <c r="BE34" i="61" s="1"/>
  <c r="BH33" i="61"/>
  <c r="BD33" i="61"/>
  <c r="BE33" i="61" s="1"/>
  <c r="BH32" i="61"/>
  <c r="BD32" i="61"/>
  <c r="BE32" i="61" s="1"/>
  <c r="AJ32" i="61"/>
  <c r="AK32" i="61" s="1"/>
  <c r="BQ32" i="61" s="1"/>
  <c r="P32" i="61"/>
  <c r="O32" i="61"/>
  <c r="J32" i="61"/>
  <c r="BH31" i="61"/>
  <c r="BD31" i="61"/>
  <c r="BE31" i="61" s="1"/>
  <c r="BH30" i="61"/>
  <c r="BD30" i="61"/>
  <c r="BE30" i="61" s="1"/>
  <c r="BH29" i="61"/>
  <c r="BD29" i="61"/>
  <c r="BE29" i="61" s="1"/>
  <c r="BH28" i="61"/>
  <c r="BD28" i="61"/>
  <c r="BE28" i="61" s="1"/>
  <c r="BH27" i="61"/>
  <c r="BD27" i="61"/>
  <c r="BE27" i="61" s="1"/>
  <c r="BH26" i="61"/>
  <c r="BD26" i="61"/>
  <c r="BE26" i="61" s="1"/>
  <c r="BH25" i="61"/>
  <c r="BD25" i="61"/>
  <c r="BE25" i="61" s="1"/>
  <c r="BH24" i="61"/>
  <c r="BD24" i="61"/>
  <c r="BE24" i="61" s="1"/>
  <c r="BH23" i="61"/>
  <c r="BD23" i="61"/>
  <c r="BE23" i="61" s="1"/>
  <c r="BH22" i="61"/>
  <c r="BD22" i="61"/>
  <c r="BE22" i="61" s="1"/>
  <c r="AJ22" i="61"/>
  <c r="AK22" i="61" s="1"/>
  <c r="BQ22" i="61" s="1"/>
  <c r="P22" i="61"/>
  <c r="O22" i="61"/>
  <c r="J22" i="61"/>
  <c r="BH21" i="61"/>
  <c r="BD21" i="61"/>
  <c r="BE21" i="61" s="1"/>
  <c r="BH20" i="61"/>
  <c r="BD20" i="61"/>
  <c r="BE20" i="61" s="1"/>
  <c r="BH19" i="61"/>
  <c r="BD19" i="61"/>
  <c r="BE19" i="61" s="1"/>
  <c r="BH18" i="61"/>
  <c r="BD18" i="61"/>
  <c r="BE18" i="61" s="1"/>
  <c r="BH17" i="61"/>
  <c r="BD17" i="61"/>
  <c r="BE17" i="61" s="1"/>
  <c r="BH16" i="61"/>
  <c r="BD16" i="61"/>
  <c r="BE16" i="61" s="1"/>
  <c r="BH15" i="61"/>
  <c r="BD15" i="61"/>
  <c r="BE15" i="61" s="1"/>
  <c r="BH14" i="61"/>
  <c r="BD14" i="61"/>
  <c r="BE14" i="61" s="1"/>
  <c r="BH13" i="61"/>
  <c r="BD13" i="61"/>
  <c r="BE13" i="61" s="1"/>
  <c r="BH12" i="61"/>
  <c r="BD12" i="61"/>
  <c r="BE12" i="61" s="1"/>
  <c r="AJ12" i="61"/>
  <c r="AK12" i="61" s="1"/>
  <c r="BQ12" i="61" s="1"/>
  <c r="P12" i="61"/>
  <c r="O12" i="61"/>
  <c r="J12" i="61"/>
  <c r="AL12" i="61" l="1"/>
  <c r="AL22" i="61"/>
  <c r="AL32" i="61"/>
  <c r="AL42" i="61"/>
  <c r="AL52" i="61"/>
  <c r="BL17" i="61"/>
  <c r="BJ17" i="61"/>
  <c r="BK17" i="61" s="1"/>
  <c r="BL27" i="61"/>
  <c r="BJ27" i="61"/>
  <c r="BK27" i="61" s="1"/>
  <c r="BL37" i="61"/>
  <c r="BJ37" i="61"/>
  <c r="BK37" i="61" s="1"/>
  <c r="BL47" i="61"/>
  <c r="BJ47" i="61"/>
  <c r="BK47" i="61" s="1"/>
  <c r="BL57" i="61"/>
  <c r="BJ57" i="61"/>
  <c r="BK57" i="61" s="1"/>
  <c r="BL36" i="61"/>
  <c r="BJ36" i="61"/>
  <c r="BK36" i="61" s="1"/>
  <c r="BJ28" i="61"/>
  <c r="BK28" i="61" s="1"/>
  <c r="BL28" i="61"/>
  <c r="BL38" i="61"/>
  <c r="BJ38" i="61"/>
  <c r="BK38" i="61" s="1"/>
  <c r="BL48" i="61"/>
  <c r="BJ48" i="61"/>
  <c r="BK48" i="61" s="1"/>
  <c r="BL58" i="61"/>
  <c r="BJ58" i="61"/>
  <c r="BK58" i="61" s="1"/>
  <c r="BL32" i="61"/>
  <c r="BJ32" i="61"/>
  <c r="BK32" i="61" s="1"/>
  <c r="BL42" i="61"/>
  <c r="BJ42" i="61"/>
  <c r="BK42" i="61" s="1"/>
  <c r="BL52" i="61"/>
  <c r="BJ52" i="61"/>
  <c r="BK52" i="61" s="1"/>
  <c r="BJ26" i="61"/>
  <c r="BK26" i="61" s="1"/>
  <c r="BL26" i="61"/>
  <c r="BL13" i="61"/>
  <c r="BJ13" i="61"/>
  <c r="BK13" i="61" s="1"/>
  <c r="BL19" i="61"/>
  <c r="BJ19" i="61"/>
  <c r="BK19" i="61" s="1"/>
  <c r="BL33" i="61"/>
  <c r="BJ33" i="61"/>
  <c r="BK33" i="61" s="1"/>
  <c r="BL43" i="61"/>
  <c r="BJ43" i="61"/>
  <c r="BK43" i="61" s="1"/>
  <c r="BL49" i="61"/>
  <c r="BJ49" i="61"/>
  <c r="BK49" i="61" s="1"/>
  <c r="BL59" i="61"/>
  <c r="BJ59" i="61"/>
  <c r="BK59" i="61" s="1"/>
  <c r="BL23" i="61"/>
  <c r="BJ23" i="61"/>
  <c r="BK23" i="61" s="1"/>
  <c r="BL29" i="61"/>
  <c r="BJ29" i="61"/>
  <c r="BK29" i="61" s="1"/>
  <c r="BL39" i="61"/>
  <c r="BJ39" i="61"/>
  <c r="BK39" i="61" s="1"/>
  <c r="BL53" i="61"/>
  <c r="BJ53" i="61"/>
  <c r="BK53" i="61" s="1"/>
  <c r="BL56" i="61"/>
  <c r="BJ56" i="61"/>
  <c r="BK56" i="61" s="1"/>
  <c r="BJ18" i="61"/>
  <c r="BK18" i="61" s="1"/>
  <c r="BL18" i="61"/>
  <c r="BL34" i="61"/>
  <c r="BJ34" i="61"/>
  <c r="BK34" i="61" s="1"/>
  <c r="BL44" i="61"/>
  <c r="BJ44" i="61"/>
  <c r="BK44" i="61" s="1"/>
  <c r="BL50" i="61"/>
  <c r="BJ50" i="61"/>
  <c r="BK50" i="61" s="1"/>
  <c r="BL60" i="61"/>
  <c r="BJ60" i="61"/>
  <c r="BK60" i="61" s="1"/>
  <c r="BJ20" i="61"/>
  <c r="BK20" i="61" s="1"/>
  <c r="BL20" i="61"/>
  <c r="BJ24" i="61"/>
  <c r="BK24" i="61" s="1"/>
  <c r="BL24" i="61"/>
  <c r="BJ30" i="61"/>
  <c r="BK30" i="61" s="1"/>
  <c r="BL30" i="61"/>
  <c r="BL40" i="61"/>
  <c r="BJ40" i="61"/>
  <c r="BK40" i="61" s="1"/>
  <c r="BL54" i="61"/>
  <c r="BJ54" i="61"/>
  <c r="BK54" i="61" s="1"/>
  <c r="BL22" i="61"/>
  <c r="BJ22" i="61"/>
  <c r="BK22" i="61" s="1"/>
  <c r="BL25" i="61"/>
  <c r="BJ25" i="61"/>
  <c r="BK25" i="61" s="1"/>
  <c r="BL35" i="61"/>
  <c r="BJ35" i="61"/>
  <c r="BK35" i="61" s="1"/>
  <c r="BL41" i="61"/>
  <c r="BJ41" i="61"/>
  <c r="BK41" i="61" s="1"/>
  <c r="BL45" i="61"/>
  <c r="BJ45" i="61"/>
  <c r="BK45" i="61" s="1"/>
  <c r="BL55" i="61"/>
  <c r="BJ55" i="61"/>
  <c r="BK55" i="61" s="1"/>
  <c r="BL61" i="61"/>
  <c r="BJ61" i="61"/>
  <c r="BK61" i="61" s="1"/>
  <c r="BJ16" i="61"/>
  <c r="BK16" i="61" s="1"/>
  <c r="BL16" i="61"/>
  <c r="BL46" i="61"/>
  <c r="BJ46" i="61"/>
  <c r="BK46" i="61" s="1"/>
  <c r="BL12" i="61"/>
  <c r="BJ12" i="61"/>
  <c r="BK12" i="61" s="1"/>
  <c r="BJ14" i="61"/>
  <c r="BK14" i="61" s="1"/>
  <c r="BL14" i="61"/>
  <c r="BL15" i="61"/>
  <c r="BJ15" i="61"/>
  <c r="BK15" i="61" s="1"/>
  <c r="BL21" i="61"/>
  <c r="BJ21" i="61"/>
  <c r="BK21" i="61" s="1"/>
  <c r="BL31" i="61"/>
  <c r="BJ31" i="61"/>
  <c r="BK31" i="61" s="1"/>
  <c r="BL51" i="61"/>
  <c r="BJ51" i="61"/>
  <c r="BK51" i="61" s="1"/>
  <c r="BM22" i="61" l="1"/>
  <c r="BN22" i="61" s="1"/>
  <c r="BO22" i="61" s="1"/>
  <c r="BP22" i="61" s="1"/>
  <c r="BR22" i="61" s="1"/>
  <c r="BM42" i="61"/>
  <c r="BN42" i="61" s="1"/>
  <c r="BO42" i="61" s="1"/>
  <c r="BP42" i="61" s="1"/>
  <c r="BR42" i="61" s="1"/>
  <c r="BM32" i="61"/>
  <c r="BM12" i="61"/>
  <c r="BM52" i="61"/>
  <c r="BN32" i="61" l="1"/>
  <c r="BO32" i="61"/>
  <c r="BP32" i="61" s="1"/>
  <c r="BR32" i="61" s="1"/>
  <c r="BN12" i="61"/>
  <c r="BO12" i="61" s="1"/>
  <c r="BP12" i="61" s="1"/>
  <c r="BR12" i="61" s="1"/>
  <c r="BN52" i="61"/>
  <c r="BO52" i="61" s="1"/>
  <c r="BP52" i="61" s="1"/>
  <c r="BR52" i="61" s="1"/>
  <c r="BH61" i="59" l="1"/>
  <c r="BD61" i="59"/>
  <c r="BE61" i="59" s="1"/>
  <c r="BL61" i="59" s="1"/>
  <c r="BH60" i="59"/>
  <c r="BD60" i="59"/>
  <c r="BE60" i="59" s="1"/>
  <c r="BJ60" i="59" s="1"/>
  <c r="BK60" i="59" s="1"/>
  <c r="BH59" i="59"/>
  <c r="BD59" i="59"/>
  <c r="BE59" i="59" s="1"/>
  <c r="BL59" i="59" s="1"/>
  <c r="BH58" i="59"/>
  <c r="BD58" i="59"/>
  <c r="BE58" i="59" s="1"/>
  <c r="BJ57" i="59"/>
  <c r="BK57" i="59" s="1"/>
  <c r="BH57" i="59"/>
  <c r="BD57" i="59"/>
  <c r="BE57" i="59" s="1"/>
  <c r="BL57" i="59" s="1"/>
  <c r="BH56" i="59"/>
  <c r="BD56" i="59"/>
  <c r="BE56" i="59" s="1"/>
  <c r="BH55" i="59"/>
  <c r="BD55" i="59"/>
  <c r="BE55" i="59" s="1"/>
  <c r="BL55" i="59" s="1"/>
  <c r="BH54" i="59"/>
  <c r="BD54" i="59"/>
  <c r="BE54" i="59" s="1"/>
  <c r="BH53" i="59"/>
  <c r="BD53" i="59"/>
  <c r="BE53" i="59" s="1"/>
  <c r="BL53" i="59" s="1"/>
  <c r="BH52" i="59"/>
  <c r="BD52" i="59"/>
  <c r="BE52" i="59" s="1"/>
  <c r="BL52" i="59" s="1"/>
  <c r="AJ52" i="59"/>
  <c r="AK52" i="59" s="1"/>
  <c r="BQ52" i="59" s="1"/>
  <c r="P52" i="59"/>
  <c r="O52" i="59"/>
  <c r="J52" i="59"/>
  <c r="BH51" i="59"/>
  <c r="BD51" i="59"/>
  <c r="BE51" i="59" s="1"/>
  <c r="BL51" i="59" s="1"/>
  <c r="BH50" i="59"/>
  <c r="BD50" i="59"/>
  <c r="BE50" i="59" s="1"/>
  <c r="BH49" i="59"/>
  <c r="BD49" i="59"/>
  <c r="BE49" i="59" s="1"/>
  <c r="BL49" i="59" s="1"/>
  <c r="BH48" i="59"/>
  <c r="BD48" i="59"/>
  <c r="BE48" i="59" s="1"/>
  <c r="BJ48" i="59" s="1"/>
  <c r="BK48" i="59" s="1"/>
  <c r="BH47" i="59"/>
  <c r="BD47" i="59"/>
  <c r="BE47" i="59" s="1"/>
  <c r="BL47" i="59" s="1"/>
  <c r="BH46" i="59"/>
  <c r="BD46" i="59"/>
  <c r="BE46" i="59" s="1"/>
  <c r="BH45" i="59"/>
  <c r="BD45" i="59"/>
  <c r="BE45" i="59" s="1"/>
  <c r="BL45" i="59" s="1"/>
  <c r="BH44" i="59"/>
  <c r="BD44" i="59"/>
  <c r="BE44" i="59" s="1"/>
  <c r="BH43" i="59"/>
  <c r="BD43" i="59"/>
  <c r="BE43" i="59" s="1"/>
  <c r="BL43" i="59" s="1"/>
  <c r="BH42" i="59"/>
  <c r="BD42" i="59"/>
  <c r="BE42" i="59" s="1"/>
  <c r="BL42" i="59" s="1"/>
  <c r="AJ42" i="59"/>
  <c r="AK42" i="59" s="1"/>
  <c r="BQ42" i="59" s="1"/>
  <c r="P42" i="59"/>
  <c r="O42" i="59"/>
  <c r="J42" i="59"/>
  <c r="BH41" i="59"/>
  <c r="BD41" i="59"/>
  <c r="BE41" i="59" s="1"/>
  <c r="BL41" i="59" s="1"/>
  <c r="BH40" i="59"/>
  <c r="BD40" i="59"/>
  <c r="BE40" i="59" s="1"/>
  <c r="BH39" i="59"/>
  <c r="BD39" i="59"/>
  <c r="BE39" i="59" s="1"/>
  <c r="BL39" i="59" s="1"/>
  <c r="BH38" i="59"/>
  <c r="BD38" i="59"/>
  <c r="BE38" i="59" s="1"/>
  <c r="BH37" i="59"/>
  <c r="BD37" i="59"/>
  <c r="BE37" i="59" s="1"/>
  <c r="BL37" i="59" s="1"/>
  <c r="BH36" i="59"/>
  <c r="BD36" i="59"/>
  <c r="BE36" i="59" s="1"/>
  <c r="BJ36" i="59" s="1"/>
  <c r="BK36" i="59" s="1"/>
  <c r="BH35" i="59"/>
  <c r="BD35" i="59"/>
  <c r="BE35" i="59" s="1"/>
  <c r="BL35" i="59" s="1"/>
  <c r="BH34" i="59"/>
  <c r="BD34" i="59"/>
  <c r="BE34" i="59" s="1"/>
  <c r="BH33" i="59"/>
  <c r="BD33" i="59"/>
  <c r="BE33" i="59" s="1"/>
  <c r="BL33" i="59" s="1"/>
  <c r="BH32" i="59"/>
  <c r="BD32" i="59"/>
  <c r="BE32" i="59" s="1"/>
  <c r="BL32" i="59" s="1"/>
  <c r="AJ32" i="59"/>
  <c r="AK32" i="59" s="1"/>
  <c r="BQ32" i="59" s="1"/>
  <c r="P32" i="59"/>
  <c r="O32" i="59"/>
  <c r="J32" i="59"/>
  <c r="BH31" i="59"/>
  <c r="BD31" i="59"/>
  <c r="BE31" i="59" s="1"/>
  <c r="BL31" i="59" s="1"/>
  <c r="BH30" i="59"/>
  <c r="BD30" i="59"/>
  <c r="BE30" i="59" s="1"/>
  <c r="BH29" i="59"/>
  <c r="BD29" i="59"/>
  <c r="BE29" i="59" s="1"/>
  <c r="BL29" i="59" s="1"/>
  <c r="BH28" i="59"/>
  <c r="BD28" i="59"/>
  <c r="BE28" i="59" s="1"/>
  <c r="BH27" i="59"/>
  <c r="BD27" i="59"/>
  <c r="BE27" i="59" s="1"/>
  <c r="BL27" i="59" s="1"/>
  <c r="BH26" i="59"/>
  <c r="BD26" i="59"/>
  <c r="BE26" i="59" s="1"/>
  <c r="BH25" i="59"/>
  <c r="BD25" i="59"/>
  <c r="BE25" i="59" s="1"/>
  <c r="BL25" i="59" s="1"/>
  <c r="BH24" i="59"/>
  <c r="BE24" i="59"/>
  <c r="BJ24" i="59" s="1"/>
  <c r="BK24" i="59" s="1"/>
  <c r="BD24" i="59"/>
  <c r="BJ23" i="59"/>
  <c r="BK23" i="59" s="1"/>
  <c r="BH23" i="59"/>
  <c r="BD23" i="59"/>
  <c r="BE23" i="59" s="1"/>
  <c r="BL23" i="59" s="1"/>
  <c r="BJ22" i="59"/>
  <c r="BK22" i="59" s="1"/>
  <c r="BH22" i="59"/>
  <c r="BD22" i="59"/>
  <c r="BE22" i="59" s="1"/>
  <c r="BL22" i="59" s="1"/>
  <c r="AK22" i="59"/>
  <c r="BQ22" i="59" s="1"/>
  <c r="AJ22" i="59"/>
  <c r="P22" i="59"/>
  <c r="O22" i="59"/>
  <c r="AL22" i="59" s="1"/>
  <c r="J22" i="59"/>
  <c r="BH21" i="59"/>
  <c r="BD21" i="59"/>
  <c r="BE21" i="59" s="1"/>
  <c r="BL21" i="59" s="1"/>
  <c r="BH20" i="59"/>
  <c r="BE20" i="59"/>
  <c r="BJ20" i="59" s="1"/>
  <c r="BK20" i="59" s="1"/>
  <c r="BD20" i="59"/>
  <c r="BJ19" i="59"/>
  <c r="BK19" i="59" s="1"/>
  <c r="BH19" i="59"/>
  <c r="BD19" i="59"/>
  <c r="BE19" i="59" s="1"/>
  <c r="BL19" i="59" s="1"/>
  <c r="BH18" i="59"/>
  <c r="BD18" i="59"/>
  <c r="BE18" i="59" s="1"/>
  <c r="BH17" i="59"/>
  <c r="BD17" i="59"/>
  <c r="BE17" i="59" s="1"/>
  <c r="BL17" i="59" s="1"/>
  <c r="BH16" i="59"/>
  <c r="BD16" i="59"/>
  <c r="BE16" i="59" s="1"/>
  <c r="BH15" i="59"/>
  <c r="BD15" i="59"/>
  <c r="BE15" i="59" s="1"/>
  <c r="BL15" i="59" s="1"/>
  <c r="BH14" i="59"/>
  <c r="BD14" i="59"/>
  <c r="BE14" i="59" s="1"/>
  <c r="BH13" i="59"/>
  <c r="BD13" i="59"/>
  <c r="BE13" i="59" s="1"/>
  <c r="BL13" i="59" s="1"/>
  <c r="BO12" i="59"/>
  <c r="BP12" i="59" s="1"/>
  <c r="BH12" i="59"/>
  <c r="BD12" i="59"/>
  <c r="BE12" i="59" s="1"/>
  <c r="BL12" i="59" s="1"/>
  <c r="AJ12" i="59"/>
  <c r="AK12" i="59" s="1"/>
  <c r="BQ12" i="59" s="1"/>
  <c r="P12" i="59"/>
  <c r="O12" i="59"/>
  <c r="J12" i="59"/>
  <c r="BJ29" i="59" l="1"/>
  <c r="BK29" i="59" s="1"/>
  <c r="BJ52" i="59"/>
  <c r="BK52" i="59" s="1"/>
  <c r="BJ12" i="59"/>
  <c r="BK12" i="59" s="1"/>
  <c r="BJ17" i="59"/>
  <c r="BK17" i="59" s="1"/>
  <c r="AL42" i="59"/>
  <c r="BJ45" i="59"/>
  <c r="BK45" i="59" s="1"/>
  <c r="AL32" i="59"/>
  <c r="BJ41" i="59"/>
  <c r="BK41" i="59" s="1"/>
  <c r="BJ35" i="59"/>
  <c r="BK35" i="59" s="1"/>
  <c r="BJ59" i="59"/>
  <c r="BK59" i="59" s="1"/>
  <c r="BJ33" i="59"/>
  <c r="BK33" i="59" s="1"/>
  <c r="BJ31" i="59"/>
  <c r="BK31" i="59" s="1"/>
  <c r="AL52" i="59"/>
  <c r="BJ47" i="59"/>
  <c r="BK47" i="59" s="1"/>
  <c r="BJ14" i="59"/>
  <c r="BK14" i="59" s="1"/>
  <c r="BL14" i="59"/>
  <c r="BJ16" i="59"/>
  <c r="BK16" i="59" s="1"/>
  <c r="BL16" i="59"/>
  <c r="BJ30" i="59"/>
  <c r="BK30" i="59" s="1"/>
  <c r="BL30" i="59"/>
  <c r="BJ34" i="59"/>
  <c r="BK34" i="59" s="1"/>
  <c r="BL34" i="59"/>
  <c r="BJ44" i="59"/>
  <c r="BK44" i="59" s="1"/>
  <c r="BL44" i="59"/>
  <c r="BR12" i="59"/>
  <c r="BJ18" i="59"/>
  <c r="BK18" i="59" s="1"/>
  <c r="BL18" i="59"/>
  <c r="BJ46" i="59"/>
  <c r="BK46" i="59" s="1"/>
  <c r="BL46" i="59"/>
  <c r="BJ54" i="59"/>
  <c r="BK54" i="59" s="1"/>
  <c r="BL54" i="59"/>
  <c r="BJ56" i="59"/>
  <c r="BK56" i="59" s="1"/>
  <c r="BL56" i="59"/>
  <c r="BJ38" i="59"/>
  <c r="BK38" i="59" s="1"/>
  <c r="BL38" i="59"/>
  <c r="BJ40" i="59"/>
  <c r="BK40" i="59" s="1"/>
  <c r="BL40" i="59"/>
  <c r="BJ58" i="59"/>
  <c r="BK58" i="59" s="1"/>
  <c r="BL58" i="59"/>
  <c r="AL12" i="59"/>
  <c r="BJ26" i="59"/>
  <c r="BK26" i="59" s="1"/>
  <c r="BL26" i="59"/>
  <c r="BJ28" i="59"/>
  <c r="BK28" i="59" s="1"/>
  <c r="BL28" i="59"/>
  <c r="BJ50" i="59"/>
  <c r="BK50" i="59" s="1"/>
  <c r="BL50" i="59"/>
  <c r="BJ13" i="59"/>
  <c r="BK13" i="59" s="1"/>
  <c r="BJ21" i="59"/>
  <c r="BK21" i="59" s="1"/>
  <c r="BJ25" i="59"/>
  <c r="BK25" i="59" s="1"/>
  <c r="BJ37" i="59"/>
  <c r="BK37" i="59" s="1"/>
  <c r="BJ42" i="59"/>
  <c r="BK42" i="59" s="1"/>
  <c r="BJ49" i="59"/>
  <c r="BK49" i="59" s="1"/>
  <c r="BJ53" i="59"/>
  <c r="BK53" i="59" s="1"/>
  <c r="BJ61" i="59"/>
  <c r="BK61" i="59" s="1"/>
  <c r="BJ15" i="59"/>
  <c r="BK15" i="59" s="1"/>
  <c r="BL20" i="59"/>
  <c r="BL24" i="59"/>
  <c r="BJ27" i="59"/>
  <c r="BK27" i="59" s="1"/>
  <c r="BJ32" i="59"/>
  <c r="BK32" i="59" s="1"/>
  <c r="BL36" i="59"/>
  <c r="BJ39" i="59"/>
  <c r="BK39" i="59" s="1"/>
  <c r="BJ43" i="59"/>
  <c r="BK43" i="59" s="1"/>
  <c r="BL48" i="59"/>
  <c r="BJ51" i="59"/>
  <c r="BK51" i="59" s="1"/>
  <c r="BJ55" i="59"/>
  <c r="BK55" i="59" s="1"/>
  <c r="BL60" i="59"/>
  <c r="BM12" i="59" l="1"/>
  <c r="BN12" i="59" s="1"/>
  <c r="BM32" i="59"/>
  <c r="BM52" i="59"/>
  <c r="BM42" i="59"/>
  <c r="BM22" i="59"/>
  <c r="BN22" i="59" s="1"/>
  <c r="BO22" i="59" s="1"/>
  <c r="BP22" i="59" s="1"/>
  <c r="BR22" i="59" s="1"/>
  <c r="BN52" i="59"/>
  <c r="BO52" i="59" s="1"/>
  <c r="BP52" i="59" s="1"/>
  <c r="BR52" i="59" s="1"/>
  <c r="BN32" i="59"/>
  <c r="BO32" i="59" s="1"/>
  <c r="BP32" i="59" s="1"/>
  <c r="BR32" i="59" s="1"/>
  <c r="BN42" i="59"/>
  <c r="BO42" i="59" s="1"/>
  <c r="BP42" i="59" s="1"/>
  <c r="BR42" i="59" s="1"/>
  <c r="BH61" i="58" l="1"/>
  <c r="BD61" i="58"/>
  <c r="BE61" i="58" s="1"/>
  <c r="BL61" i="58" s="1"/>
  <c r="BH60" i="58"/>
  <c r="BD60" i="58"/>
  <c r="BE60" i="58" s="1"/>
  <c r="BJ60" i="58" s="1"/>
  <c r="BK60" i="58" s="1"/>
  <c r="BH59" i="58"/>
  <c r="BD59" i="58"/>
  <c r="BE59" i="58" s="1"/>
  <c r="BL59" i="58" s="1"/>
  <c r="BH58" i="58"/>
  <c r="BD58" i="58"/>
  <c r="BE58" i="58" s="1"/>
  <c r="BH57" i="58"/>
  <c r="BD57" i="58"/>
  <c r="BE57" i="58" s="1"/>
  <c r="BL57" i="58" s="1"/>
  <c r="BH56" i="58"/>
  <c r="BD56" i="58"/>
  <c r="BE56" i="58" s="1"/>
  <c r="BH55" i="58"/>
  <c r="BD55" i="58"/>
  <c r="BE55" i="58" s="1"/>
  <c r="BL55" i="58" s="1"/>
  <c r="BH54" i="58"/>
  <c r="BD54" i="58"/>
  <c r="BE54" i="58" s="1"/>
  <c r="BH53" i="58"/>
  <c r="BD53" i="58"/>
  <c r="BE53" i="58" s="1"/>
  <c r="BL53" i="58" s="1"/>
  <c r="BH52" i="58"/>
  <c r="BD52" i="58"/>
  <c r="BE52" i="58" s="1"/>
  <c r="BL52" i="58" s="1"/>
  <c r="AJ52" i="58"/>
  <c r="AK52" i="58" s="1"/>
  <c r="BQ52" i="58" s="1"/>
  <c r="P52" i="58"/>
  <c r="O52" i="58"/>
  <c r="J52" i="58"/>
  <c r="BH51" i="58"/>
  <c r="BD51" i="58"/>
  <c r="BE51" i="58" s="1"/>
  <c r="BL51" i="58" s="1"/>
  <c r="BH50" i="58"/>
  <c r="BD50" i="58"/>
  <c r="BE50" i="58" s="1"/>
  <c r="BH49" i="58"/>
  <c r="BD49" i="58"/>
  <c r="BE49" i="58" s="1"/>
  <c r="BL49" i="58" s="1"/>
  <c r="BH48" i="58"/>
  <c r="BD48" i="58"/>
  <c r="BE48" i="58" s="1"/>
  <c r="BJ48" i="58" s="1"/>
  <c r="BK48" i="58" s="1"/>
  <c r="BH47" i="58"/>
  <c r="BD47" i="58"/>
  <c r="BE47" i="58" s="1"/>
  <c r="BL47" i="58" s="1"/>
  <c r="BH46" i="58"/>
  <c r="BD46" i="58"/>
  <c r="BE46" i="58" s="1"/>
  <c r="BJ45" i="58"/>
  <c r="BK45" i="58" s="1"/>
  <c r="BH45" i="58"/>
  <c r="BD45" i="58"/>
  <c r="BE45" i="58" s="1"/>
  <c r="BL45" i="58" s="1"/>
  <c r="BH44" i="58"/>
  <c r="BD44" i="58"/>
  <c r="BE44" i="58" s="1"/>
  <c r="BH43" i="58"/>
  <c r="BD43" i="58"/>
  <c r="BE43" i="58" s="1"/>
  <c r="BL43" i="58" s="1"/>
  <c r="BH42" i="58"/>
  <c r="BD42" i="58"/>
  <c r="BE42" i="58" s="1"/>
  <c r="BL42" i="58" s="1"/>
  <c r="AJ42" i="58"/>
  <c r="AK42" i="58" s="1"/>
  <c r="BQ42" i="58" s="1"/>
  <c r="P42" i="58"/>
  <c r="O42" i="58"/>
  <c r="J42" i="58"/>
  <c r="BH41" i="58"/>
  <c r="BD41" i="58"/>
  <c r="BE41" i="58" s="1"/>
  <c r="BL41" i="58" s="1"/>
  <c r="BH40" i="58"/>
  <c r="BD40" i="58"/>
  <c r="BE40" i="58" s="1"/>
  <c r="BH39" i="58"/>
  <c r="BD39" i="58"/>
  <c r="BE39" i="58" s="1"/>
  <c r="BL39" i="58" s="1"/>
  <c r="BH38" i="58"/>
  <c r="BD38" i="58"/>
  <c r="BE38" i="58" s="1"/>
  <c r="BH37" i="58"/>
  <c r="BD37" i="58"/>
  <c r="BE37" i="58" s="1"/>
  <c r="BL37" i="58" s="1"/>
  <c r="BH36" i="58"/>
  <c r="BD36" i="58"/>
  <c r="BE36" i="58" s="1"/>
  <c r="BJ36" i="58" s="1"/>
  <c r="BK36" i="58" s="1"/>
  <c r="BH35" i="58"/>
  <c r="BD35" i="58"/>
  <c r="BE35" i="58" s="1"/>
  <c r="BL35" i="58" s="1"/>
  <c r="BH34" i="58"/>
  <c r="BD34" i="58"/>
  <c r="BE34" i="58" s="1"/>
  <c r="BH33" i="58"/>
  <c r="BD33" i="58"/>
  <c r="BE33" i="58" s="1"/>
  <c r="BL33" i="58" s="1"/>
  <c r="BH32" i="58"/>
  <c r="BD32" i="58"/>
  <c r="BE32" i="58" s="1"/>
  <c r="BL32" i="58" s="1"/>
  <c r="AJ32" i="58"/>
  <c r="AK32" i="58" s="1"/>
  <c r="BQ32" i="58" s="1"/>
  <c r="P32" i="58"/>
  <c r="O32" i="58"/>
  <c r="J32" i="58"/>
  <c r="BH31" i="58"/>
  <c r="BD31" i="58"/>
  <c r="BE31" i="58" s="1"/>
  <c r="BL31" i="58" s="1"/>
  <c r="BH30" i="58"/>
  <c r="BD30" i="58"/>
  <c r="BE30" i="58" s="1"/>
  <c r="BH29" i="58"/>
  <c r="BD29" i="58"/>
  <c r="BE29" i="58" s="1"/>
  <c r="BL29" i="58" s="1"/>
  <c r="BH28" i="58"/>
  <c r="BD28" i="58"/>
  <c r="BE28" i="58" s="1"/>
  <c r="BH27" i="58"/>
  <c r="BD27" i="58"/>
  <c r="BE27" i="58" s="1"/>
  <c r="BL27" i="58" s="1"/>
  <c r="BH26" i="58"/>
  <c r="BD26" i="58"/>
  <c r="BE26" i="58" s="1"/>
  <c r="BH25" i="58"/>
  <c r="BD25" i="58"/>
  <c r="BE25" i="58" s="1"/>
  <c r="BL25" i="58" s="1"/>
  <c r="BH24" i="58"/>
  <c r="BD24" i="58"/>
  <c r="BE24" i="58" s="1"/>
  <c r="BJ24" i="58" s="1"/>
  <c r="BK24" i="58" s="1"/>
  <c r="BH23" i="58"/>
  <c r="BD23" i="58"/>
  <c r="BE23" i="58" s="1"/>
  <c r="BL23" i="58" s="1"/>
  <c r="BJ22" i="58"/>
  <c r="BK22" i="58" s="1"/>
  <c r="BH22" i="58"/>
  <c r="BD22" i="58"/>
  <c r="BE22" i="58" s="1"/>
  <c r="BL22" i="58" s="1"/>
  <c r="AJ22" i="58"/>
  <c r="AK22" i="58" s="1"/>
  <c r="BQ22" i="58" s="1"/>
  <c r="P22" i="58"/>
  <c r="O22" i="58"/>
  <c r="J22" i="58"/>
  <c r="BH21" i="58"/>
  <c r="BD21" i="58"/>
  <c r="BE21" i="58" s="1"/>
  <c r="BL21" i="58" s="1"/>
  <c r="BH20" i="58"/>
  <c r="BE20" i="58"/>
  <c r="BJ20" i="58" s="1"/>
  <c r="BK20" i="58" s="1"/>
  <c r="BD20" i="58"/>
  <c r="BJ19" i="58"/>
  <c r="BK19" i="58" s="1"/>
  <c r="BH19" i="58"/>
  <c r="BD19" i="58"/>
  <c r="BE19" i="58" s="1"/>
  <c r="BL19" i="58" s="1"/>
  <c r="BH18" i="58"/>
  <c r="BD18" i="58"/>
  <c r="BE18" i="58" s="1"/>
  <c r="BJ17" i="58"/>
  <c r="BK17" i="58" s="1"/>
  <c r="BH17" i="58"/>
  <c r="BD17" i="58"/>
  <c r="BE17" i="58" s="1"/>
  <c r="BL17" i="58" s="1"/>
  <c r="BH16" i="58"/>
  <c r="BD16" i="58"/>
  <c r="BE16" i="58" s="1"/>
  <c r="BH15" i="58"/>
  <c r="BD15" i="58"/>
  <c r="BE15" i="58" s="1"/>
  <c r="BL15" i="58" s="1"/>
  <c r="BH14" i="58"/>
  <c r="BD14" i="58"/>
  <c r="BE14" i="58" s="1"/>
  <c r="BH13" i="58"/>
  <c r="BD13" i="58"/>
  <c r="BE13" i="58" s="1"/>
  <c r="BL13" i="58" s="1"/>
  <c r="BO12" i="58"/>
  <c r="BP12" i="58" s="1"/>
  <c r="BJ12" i="58"/>
  <c r="BK12" i="58" s="1"/>
  <c r="BH12" i="58"/>
  <c r="BD12" i="58"/>
  <c r="BE12" i="58" s="1"/>
  <c r="BL12" i="58" s="1"/>
  <c r="AJ12" i="58"/>
  <c r="AK12" i="58" s="1"/>
  <c r="BQ12" i="58" s="1"/>
  <c r="P12" i="58"/>
  <c r="O12" i="58"/>
  <c r="BJ35" i="58" l="1"/>
  <c r="BK35" i="58" s="1"/>
  <c r="BJ23" i="58"/>
  <c r="BK23" i="58" s="1"/>
  <c r="BJ57" i="58"/>
  <c r="BK57" i="58" s="1"/>
  <c r="BJ41" i="58"/>
  <c r="BK41" i="58" s="1"/>
  <c r="BJ52" i="58"/>
  <c r="BK52" i="58" s="1"/>
  <c r="BJ29" i="58"/>
  <c r="BK29" i="58" s="1"/>
  <c r="AL22" i="58"/>
  <c r="AL42" i="58"/>
  <c r="BJ59" i="58"/>
  <c r="BK59" i="58" s="1"/>
  <c r="BJ33" i="58"/>
  <c r="BK33" i="58" s="1"/>
  <c r="BJ31" i="58"/>
  <c r="BK31" i="58" s="1"/>
  <c r="AL52" i="58"/>
  <c r="BJ47" i="58"/>
  <c r="BK47" i="58" s="1"/>
  <c r="AL32" i="58"/>
  <c r="BJ14" i="58"/>
  <c r="BK14" i="58" s="1"/>
  <c r="BL14" i="58"/>
  <c r="BJ16" i="58"/>
  <c r="BK16" i="58" s="1"/>
  <c r="BL16" i="58"/>
  <c r="BJ30" i="58"/>
  <c r="BK30" i="58" s="1"/>
  <c r="BL30" i="58"/>
  <c r="BJ34" i="58"/>
  <c r="BK34" i="58" s="1"/>
  <c r="BL34" i="58"/>
  <c r="BJ44" i="58"/>
  <c r="BK44" i="58" s="1"/>
  <c r="BL44" i="58"/>
  <c r="BR12" i="58"/>
  <c r="BJ18" i="58"/>
  <c r="BK18" i="58" s="1"/>
  <c r="BL18" i="58"/>
  <c r="BJ46" i="58"/>
  <c r="BK46" i="58" s="1"/>
  <c r="BL46" i="58"/>
  <c r="BJ54" i="58"/>
  <c r="BK54" i="58" s="1"/>
  <c r="BL54" i="58"/>
  <c r="BJ56" i="58"/>
  <c r="BK56" i="58" s="1"/>
  <c r="BL56" i="58"/>
  <c r="BJ38" i="58"/>
  <c r="BK38" i="58" s="1"/>
  <c r="BL38" i="58"/>
  <c r="BJ40" i="58"/>
  <c r="BK40" i="58" s="1"/>
  <c r="BL40" i="58"/>
  <c r="BJ58" i="58"/>
  <c r="BK58" i="58" s="1"/>
  <c r="BL58" i="58"/>
  <c r="AL12" i="58"/>
  <c r="BJ26" i="58"/>
  <c r="BK26" i="58" s="1"/>
  <c r="BL26" i="58"/>
  <c r="BJ28" i="58"/>
  <c r="BK28" i="58" s="1"/>
  <c r="BL28" i="58"/>
  <c r="BJ50" i="58"/>
  <c r="BK50" i="58" s="1"/>
  <c r="BL50" i="58"/>
  <c r="BJ13" i="58"/>
  <c r="BK13" i="58" s="1"/>
  <c r="BJ21" i="58"/>
  <c r="BK21" i="58" s="1"/>
  <c r="BJ25" i="58"/>
  <c r="BK25" i="58" s="1"/>
  <c r="BJ37" i="58"/>
  <c r="BK37" i="58" s="1"/>
  <c r="BJ42" i="58"/>
  <c r="BK42" i="58" s="1"/>
  <c r="BJ49" i="58"/>
  <c r="BK49" i="58" s="1"/>
  <c r="BJ53" i="58"/>
  <c r="BK53" i="58" s="1"/>
  <c r="BJ61" i="58"/>
  <c r="BK61" i="58" s="1"/>
  <c r="BJ15" i="58"/>
  <c r="BK15" i="58" s="1"/>
  <c r="BL20" i="58"/>
  <c r="BL24" i="58"/>
  <c r="BJ27" i="58"/>
  <c r="BK27" i="58" s="1"/>
  <c r="BJ32" i="58"/>
  <c r="BK32" i="58" s="1"/>
  <c r="BL36" i="58"/>
  <c r="BJ39" i="58"/>
  <c r="BK39" i="58" s="1"/>
  <c r="BJ43" i="58"/>
  <c r="BK43" i="58" s="1"/>
  <c r="BL48" i="58"/>
  <c r="BJ51" i="58"/>
  <c r="BK51" i="58" s="1"/>
  <c r="BJ55" i="58"/>
  <c r="BK55" i="58" s="1"/>
  <c r="BL60" i="58"/>
  <c r="BM12" i="58" l="1"/>
  <c r="BN12" i="58" s="1"/>
  <c r="BM32" i="58"/>
  <c r="BM52" i="58"/>
  <c r="BM42" i="58"/>
  <c r="BN42" i="58" s="1"/>
  <c r="BO42" i="58" s="1"/>
  <c r="BP42" i="58" s="1"/>
  <c r="BR42" i="58" s="1"/>
  <c r="BM22" i="58"/>
  <c r="BN22" i="58" s="1"/>
  <c r="BO22" i="58" s="1"/>
  <c r="BP22" i="58" s="1"/>
  <c r="BR22" i="58" s="1"/>
  <c r="BN52" i="58"/>
  <c r="BO52" i="58" s="1"/>
  <c r="BP52" i="58" s="1"/>
  <c r="BR52" i="58" s="1"/>
  <c r="BN32" i="58"/>
  <c r="BO32" i="58" s="1"/>
  <c r="BP32" i="58" s="1"/>
  <c r="BR32" i="58" s="1"/>
  <c r="BH61" i="57" l="1"/>
  <c r="BD61" i="57"/>
  <c r="BE61" i="57" s="1"/>
  <c r="BH60" i="57"/>
  <c r="BD60" i="57"/>
  <c r="BE60" i="57" s="1"/>
  <c r="BH59" i="57"/>
  <c r="BD59" i="57"/>
  <c r="BE59" i="57" s="1"/>
  <c r="BH58" i="57"/>
  <c r="BD58" i="57"/>
  <c r="BE58" i="57" s="1"/>
  <c r="BH57" i="57"/>
  <c r="BD57" i="57"/>
  <c r="BE57" i="57" s="1"/>
  <c r="BH56" i="57"/>
  <c r="BD56" i="57"/>
  <c r="BE56" i="57" s="1"/>
  <c r="BH55" i="57"/>
  <c r="BD55" i="57"/>
  <c r="BE55" i="57" s="1"/>
  <c r="BH54" i="57"/>
  <c r="BD54" i="57"/>
  <c r="BE54" i="57" s="1"/>
  <c r="BH53" i="57"/>
  <c r="BD53" i="57"/>
  <c r="BE53" i="57" s="1"/>
  <c r="BH52" i="57"/>
  <c r="BD52" i="57"/>
  <c r="BE52" i="57" s="1"/>
  <c r="AK52" i="57"/>
  <c r="BQ52" i="57" s="1"/>
  <c r="AJ52" i="57"/>
  <c r="P52" i="57"/>
  <c r="O52" i="57"/>
  <c r="J52" i="57"/>
  <c r="BH51" i="57"/>
  <c r="BE51" i="57"/>
  <c r="BJ51" i="57" s="1"/>
  <c r="BK51" i="57" s="1"/>
  <c r="BD51" i="57"/>
  <c r="BJ50" i="57"/>
  <c r="BK50" i="57" s="1"/>
  <c r="BH50" i="57"/>
  <c r="BD50" i="57"/>
  <c r="BE50" i="57" s="1"/>
  <c r="BL50" i="57" s="1"/>
  <c r="BK49" i="57"/>
  <c r="BH49" i="57"/>
  <c r="BE49" i="57"/>
  <c r="BJ49" i="57" s="1"/>
  <c r="BD49" i="57"/>
  <c r="BJ48" i="57"/>
  <c r="BK48" i="57" s="1"/>
  <c r="BH48" i="57"/>
  <c r="BD48" i="57"/>
  <c r="BE48" i="57" s="1"/>
  <c r="BL48" i="57" s="1"/>
  <c r="BH47" i="57"/>
  <c r="BD47" i="57"/>
  <c r="BE47" i="57" s="1"/>
  <c r="BH46" i="57"/>
  <c r="BD46" i="57"/>
  <c r="BE46" i="57" s="1"/>
  <c r="BL46" i="57" s="1"/>
  <c r="BH45" i="57"/>
  <c r="BD45" i="57"/>
  <c r="BE45" i="57" s="1"/>
  <c r="BH44" i="57"/>
  <c r="BD44" i="57"/>
  <c r="BE44" i="57" s="1"/>
  <c r="BL44" i="57" s="1"/>
  <c r="BH43" i="57"/>
  <c r="BE43" i="57"/>
  <c r="BJ43" i="57" s="1"/>
  <c r="BK43" i="57" s="1"/>
  <c r="BD43" i="57"/>
  <c r="BK42" i="57"/>
  <c r="BH42" i="57"/>
  <c r="BE42" i="57"/>
  <c r="BJ42" i="57" s="1"/>
  <c r="BD42" i="57"/>
  <c r="AJ42" i="57"/>
  <c r="AK42" i="57" s="1"/>
  <c r="BQ42" i="57" s="1"/>
  <c r="P42" i="57"/>
  <c r="O42" i="57"/>
  <c r="J42" i="57"/>
  <c r="BH41" i="57"/>
  <c r="BD41" i="57"/>
  <c r="BE41" i="57" s="1"/>
  <c r="BH40" i="57"/>
  <c r="BD40" i="57"/>
  <c r="BE40" i="57" s="1"/>
  <c r="BL40" i="57" s="1"/>
  <c r="BH39" i="57"/>
  <c r="BE39" i="57"/>
  <c r="BJ39" i="57" s="1"/>
  <c r="BK39" i="57" s="1"/>
  <c r="BD39" i="57"/>
  <c r="BJ38" i="57"/>
  <c r="BK38" i="57" s="1"/>
  <c r="BH38" i="57"/>
  <c r="BD38" i="57"/>
  <c r="BE38" i="57" s="1"/>
  <c r="BL38" i="57" s="1"/>
  <c r="BK37" i="57"/>
  <c r="BH37" i="57"/>
  <c r="BE37" i="57"/>
  <c r="BJ37" i="57" s="1"/>
  <c r="BD37" i="57"/>
  <c r="BJ36" i="57"/>
  <c r="BK36" i="57" s="1"/>
  <c r="BH36" i="57"/>
  <c r="BD36" i="57"/>
  <c r="BE36" i="57" s="1"/>
  <c r="BL36" i="57" s="1"/>
  <c r="BH35" i="57"/>
  <c r="BD35" i="57"/>
  <c r="BE35" i="57" s="1"/>
  <c r="BH34" i="57"/>
  <c r="BD34" i="57"/>
  <c r="BE34" i="57" s="1"/>
  <c r="BL34" i="57" s="1"/>
  <c r="BH33" i="57"/>
  <c r="BD33" i="57"/>
  <c r="BE33" i="57" s="1"/>
  <c r="BH32" i="57"/>
  <c r="BE32" i="57"/>
  <c r="BJ32" i="57" s="1"/>
  <c r="BK32" i="57" s="1"/>
  <c r="BD32" i="57"/>
  <c r="AJ32" i="57"/>
  <c r="AK32" i="57" s="1"/>
  <c r="BQ32" i="57" s="1"/>
  <c r="P32" i="57"/>
  <c r="O32" i="57"/>
  <c r="J32" i="57"/>
  <c r="BH31" i="57"/>
  <c r="BD31" i="57"/>
  <c r="BE31" i="57" s="1"/>
  <c r="BH30" i="57"/>
  <c r="BD30" i="57"/>
  <c r="BE30" i="57" s="1"/>
  <c r="BL30" i="57" s="1"/>
  <c r="BH29" i="57"/>
  <c r="BD29" i="57"/>
  <c r="BE29" i="57" s="1"/>
  <c r="BH28" i="57"/>
  <c r="BD28" i="57"/>
  <c r="BE28" i="57" s="1"/>
  <c r="BL28" i="57" s="1"/>
  <c r="BH27" i="57"/>
  <c r="BE27" i="57"/>
  <c r="BJ27" i="57" s="1"/>
  <c r="BK27" i="57" s="1"/>
  <c r="BD27" i="57"/>
  <c r="BJ26" i="57"/>
  <c r="BK26" i="57" s="1"/>
  <c r="BH26" i="57"/>
  <c r="BD26" i="57"/>
  <c r="BE26" i="57" s="1"/>
  <c r="BL26" i="57" s="1"/>
  <c r="BK25" i="57"/>
  <c r="BH25" i="57"/>
  <c r="BE25" i="57"/>
  <c r="BJ25" i="57" s="1"/>
  <c r="BD25" i="57"/>
  <c r="BJ24" i="57"/>
  <c r="BK24" i="57" s="1"/>
  <c r="BH24" i="57"/>
  <c r="BD24" i="57"/>
  <c r="BE24" i="57" s="1"/>
  <c r="BL24" i="57" s="1"/>
  <c r="BH23" i="57"/>
  <c r="BD23" i="57"/>
  <c r="BE23" i="57" s="1"/>
  <c r="BQ22" i="57"/>
  <c r="BH22" i="57"/>
  <c r="BD22" i="57"/>
  <c r="BE22" i="57" s="1"/>
  <c r="AK22" i="57"/>
  <c r="AJ22" i="57"/>
  <c r="P22" i="57"/>
  <c r="O22" i="57"/>
  <c r="AL22" i="57" s="1"/>
  <c r="J22" i="57"/>
  <c r="BK21" i="57"/>
  <c r="BH21" i="57"/>
  <c r="BE21" i="57"/>
  <c r="BJ21" i="57" s="1"/>
  <c r="BD21" i="57"/>
  <c r="BJ20" i="57"/>
  <c r="BK20" i="57" s="1"/>
  <c r="BH20" i="57"/>
  <c r="BD20" i="57"/>
  <c r="BE20" i="57" s="1"/>
  <c r="BL20" i="57" s="1"/>
  <c r="BH19" i="57"/>
  <c r="BD19" i="57"/>
  <c r="BE19" i="57" s="1"/>
  <c r="BH18" i="57"/>
  <c r="BD18" i="57"/>
  <c r="BE18" i="57" s="1"/>
  <c r="BL18" i="57" s="1"/>
  <c r="BH17" i="57"/>
  <c r="BD17" i="57"/>
  <c r="BE17" i="57" s="1"/>
  <c r="BH16" i="57"/>
  <c r="BD16" i="57"/>
  <c r="BE16" i="57" s="1"/>
  <c r="BL16" i="57" s="1"/>
  <c r="BH15" i="57"/>
  <c r="BE15" i="57"/>
  <c r="BJ15" i="57" s="1"/>
  <c r="BK15" i="57" s="1"/>
  <c r="BD15" i="57"/>
  <c r="BJ14" i="57"/>
  <c r="BK14" i="57" s="1"/>
  <c r="BH14" i="57"/>
  <c r="BD14" i="57"/>
  <c r="BE14" i="57" s="1"/>
  <c r="BL14" i="57" s="1"/>
  <c r="BH13" i="57"/>
  <c r="BD13" i="57"/>
  <c r="BE13" i="57" s="1"/>
  <c r="BP12" i="57"/>
  <c r="BO12" i="57"/>
  <c r="BH12" i="57"/>
  <c r="BD12" i="57"/>
  <c r="BE12" i="57" s="1"/>
  <c r="AK12" i="57"/>
  <c r="BQ12" i="57" s="1"/>
  <c r="AJ12" i="57"/>
  <c r="P12" i="57"/>
  <c r="O12" i="57"/>
  <c r="J12" i="57"/>
  <c r="BJ12" i="57" l="1"/>
  <c r="BK12" i="57" s="1"/>
  <c r="BL12" i="57"/>
  <c r="BJ13" i="57"/>
  <c r="BK13" i="57" s="1"/>
  <c r="BL13" i="57"/>
  <c r="BJ22" i="57"/>
  <c r="BK22" i="57" s="1"/>
  <c r="BL22" i="57"/>
  <c r="BJ29" i="57"/>
  <c r="BK29" i="57" s="1"/>
  <c r="BL29" i="57"/>
  <c r="BJ33" i="57"/>
  <c r="BK33" i="57" s="1"/>
  <c r="BL33" i="57"/>
  <c r="BJ35" i="57"/>
  <c r="BK35" i="57" s="1"/>
  <c r="BL35" i="57"/>
  <c r="BJ45" i="57"/>
  <c r="BK45" i="57" s="1"/>
  <c r="BL45" i="57"/>
  <c r="BJ47" i="57"/>
  <c r="BK47" i="57" s="1"/>
  <c r="BL47" i="57"/>
  <c r="BJ17" i="57"/>
  <c r="BK17" i="57" s="1"/>
  <c r="BL17" i="57"/>
  <c r="BJ19" i="57"/>
  <c r="BK19" i="57" s="1"/>
  <c r="BL19" i="57"/>
  <c r="BJ41" i="57"/>
  <c r="BK41" i="57" s="1"/>
  <c r="BL41" i="57"/>
  <c r="BJ23" i="57"/>
  <c r="BK23" i="57" s="1"/>
  <c r="BL23" i="57"/>
  <c r="BJ31" i="57"/>
  <c r="BK31" i="57" s="1"/>
  <c r="BL31" i="57"/>
  <c r="BL52" i="57"/>
  <c r="BJ52" i="57"/>
  <c r="BK52" i="57" s="1"/>
  <c r="BJ16" i="57"/>
  <c r="BK16" i="57" s="1"/>
  <c r="BL21" i="57"/>
  <c r="BL25" i="57"/>
  <c r="BJ28" i="57"/>
  <c r="BK28" i="57" s="1"/>
  <c r="BL37" i="57"/>
  <c r="BJ40" i="57"/>
  <c r="BK40" i="57" s="1"/>
  <c r="BM32" i="57" s="1"/>
  <c r="AL42" i="57"/>
  <c r="BL42" i="57"/>
  <c r="BJ44" i="57"/>
  <c r="BK44" i="57" s="1"/>
  <c r="BM42" i="57" s="1"/>
  <c r="BL49" i="57"/>
  <c r="BJ54" i="57"/>
  <c r="BK54" i="57" s="1"/>
  <c r="BL54" i="57"/>
  <c r="BJ58" i="57"/>
  <c r="BK58" i="57" s="1"/>
  <c r="BL58" i="57"/>
  <c r="BL61" i="57"/>
  <c r="BJ61" i="57"/>
  <c r="BK61" i="57" s="1"/>
  <c r="BR12" i="57"/>
  <c r="BJ56" i="57"/>
  <c r="BK56" i="57" s="1"/>
  <c r="BL56" i="57"/>
  <c r="AL12" i="57"/>
  <c r="AL52" i="57"/>
  <c r="BL55" i="57"/>
  <c r="BJ55" i="57"/>
  <c r="BK55" i="57" s="1"/>
  <c r="BL59" i="57"/>
  <c r="BJ59" i="57"/>
  <c r="BK59" i="57" s="1"/>
  <c r="BL15" i="57"/>
  <c r="BJ18" i="57"/>
  <c r="BK18" i="57" s="1"/>
  <c r="BL27" i="57"/>
  <c r="BJ30" i="57"/>
  <c r="BK30" i="57" s="1"/>
  <c r="AL32" i="57"/>
  <c r="BL32" i="57"/>
  <c r="BJ34" i="57"/>
  <c r="BK34" i="57" s="1"/>
  <c r="BL39" i="57"/>
  <c r="BL43" i="57"/>
  <c r="BJ46" i="57"/>
  <c r="BK46" i="57" s="1"/>
  <c r="BL51" i="57"/>
  <c r="BL53" i="57"/>
  <c r="BJ53" i="57"/>
  <c r="BK53" i="57" s="1"/>
  <c r="BL57" i="57"/>
  <c r="BJ57" i="57"/>
  <c r="BK57" i="57" s="1"/>
  <c r="BJ60" i="57"/>
  <c r="BK60" i="57" s="1"/>
  <c r="BL60" i="57"/>
  <c r="BN32" i="57" l="1"/>
  <c r="BO32" i="57"/>
  <c r="BP32" i="57" s="1"/>
  <c r="BR32" i="57" s="1"/>
  <c r="BN42" i="57"/>
  <c r="BO42" i="57"/>
  <c r="BP42" i="57" s="1"/>
  <c r="BR42" i="57" s="1"/>
  <c r="BM52" i="57"/>
  <c r="BM22" i="57"/>
  <c r="BM12" i="57"/>
  <c r="BN12" i="57" s="1"/>
  <c r="BN22" i="57" l="1"/>
  <c r="BO22" i="57"/>
  <c r="BP22" i="57" s="1"/>
  <c r="BR22" i="57" s="1"/>
  <c r="BN52" i="57"/>
  <c r="BO52" i="57"/>
  <c r="BP52" i="57" s="1"/>
  <c r="BR52" i="57" s="1"/>
  <c r="BH61" i="55" l="1"/>
  <c r="BD61" i="55"/>
  <c r="BE61" i="55" s="1"/>
  <c r="BH60" i="55"/>
  <c r="BD60" i="55"/>
  <c r="BE60" i="55" s="1"/>
  <c r="BH59" i="55"/>
  <c r="BD59" i="55"/>
  <c r="BE59" i="55" s="1"/>
  <c r="BH58" i="55"/>
  <c r="BD58" i="55"/>
  <c r="BE58" i="55" s="1"/>
  <c r="BH57" i="55"/>
  <c r="BD57" i="55"/>
  <c r="BE57" i="55" s="1"/>
  <c r="BH56" i="55"/>
  <c r="BD56" i="55"/>
  <c r="BE56" i="55" s="1"/>
  <c r="BH55" i="55"/>
  <c r="BD55" i="55"/>
  <c r="BE55" i="55" s="1"/>
  <c r="BH54" i="55"/>
  <c r="BD54" i="55"/>
  <c r="BE54" i="55" s="1"/>
  <c r="BH53" i="55"/>
  <c r="BD53" i="55"/>
  <c r="BE53" i="55" s="1"/>
  <c r="BH52" i="55"/>
  <c r="BD52" i="55"/>
  <c r="BE52" i="55" s="1"/>
  <c r="AJ52" i="55"/>
  <c r="AK52" i="55" s="1"/>
  <c r="BQ52" i="55" s="1"/>
  <c r="P52" i="55"/>
  <c r="O52" i="55"/>
  <c r="J52" i="55"/>
  <c r="BH51" i="55"/>
  <c r="BE51" i="55"/>
  <c r="BJ51" i="55" s="1"/>
  <c r="BK51" i="55" s="1"/>
  <c r="BD51" i="55"/>
  <c r="BJ50" i="55"/>
  <c r="BK50" i="55" s="1"/>
  <c r="BH50" i="55"/>
  <c r="BE50" i="55"/>
  <c r="BL50" i="55" s="1"/>
  <c r="BD50" i="55"/>
  <c r="BH49" i="55"/>
  <c r="BE49" i="55"/>
  <c r="BJ49" i="55" s="1"/>
  <c r="BK49" i="55" s="1"/>
  <c r="BD49" i="55"/>
  <c r="BH48" i="55"/>
  <c r="BD48" i="55"/>
  <c r="BE48" i="55" s="1"/>
  <c r="BH47" i="55"/>
  <c r="BE47" i="55"/>
  <c r="BJ47" i="55" s="1"/>
  <c r="BK47" i="55" s="1"/>
  <c r="BD47" i="55"/>
  <c r="BH46" i="55"/>
  <c r="BD46" i="55"/>
  <c r="BE46" i="55" s="1"/>
  <c r="BH45" i="55"/>
  <c r="BD45" i="55"/>
  <c r="BE45" i="55" s="1"/>
  <c r="BJ45" i="55" s="1"/>
  <c r="BK45" i="55" s="1"/>
  <c r="BH44" i="55"/>
  <c r="BD44" i="55"/>
  <c r="BE44" i="55" s="1"/>
  <c r="BH43" i="55"/>
  <c r="BE43" i="55"/>
  <c r="BJ43" i="55" s="1"/>
  <c r="BK43" i="55" s="1"/>
  <c r="BD43" i="55"/>
  <c r="BH42" i="55"/>
  <c r="BE42" i="55"/>
  <c r="BJ42" i="55" s="1"/>
  <c r="BK42" i="55" s="1"/>
  <c r="BD42" i="55"/>
  <c r="AJ42" i="55"/>
  <c r="AK42" i="55" s="1"/>
  <c r="BQ42" i="55" s="1"/>
  <c r="P42" i="55"/>
  <c r="O42" i="55"/>
  <c r="J42" i="55"/>
  <c r="BH41" i="55"/>
  <c r="BE41" i="55"/>
  <c r="BJ41" i="55" s="1"/>
  <c r="BK41" i="55" s="1"/>
  <c r="BD41" i="55"/>
  <c r="BH40" i="55"/>
  <c r="BD40" i="55"/>
  <c r="BE40" i="55" s="1"/>
  <c r="BH39" i="55"/>
  <c r="BE39" i="55"/>
  <c r="BL39" i="55" s="1"/>
  <c r="BD39" i="55"/>
  <c r="BH38" i="55"/>
  <c r="BD38" i="55"/>
  <c r="BE38" i="55" s="1"/>
  <c r="BH37" i="55"/>
  <c r="BE37" i="55"/>
  <c r="BJ37" i="55" s="1"/>
  <c r="BK37" i="55" s="1"/>
  <c r="BD37" i="55"/>
  <c r="BH36" i="55"/>
  <c r="BD36" i="55"/>
  <c r="BE36" i="55" s="1"/>
  <c r="BH35" i="55"/>
  <c r="BD35" i="55"/>
  <c r="BE35" i="55" s="1"/>
  <c r="BL35" i="55" s="1"/>
  <c r="BH34" i="55"/>
  <c r="BD34" i="55"/>
  <c r="BE34" i="55" s="1"/>
  <c r="BH33" i="55"/>
  <c r="BD33" i="55"/>
  <c r="BE33" i="55" s="1"/>
  <c r="BJ33" i="55" s="1"/>
  <c r="BK33" i="55" s="1"/>
  <c r="BH32" i="55"/>
  <c r="BE32" i="55"/>
  <c r="BJ32" i="55" s="1"/>
  <c r="BK32" i="55" s="1"/>
  <c r="BD32" i="55"/>
  <c r="AJ32" i="55"/>
  <c r="AK32" i="55" s="1"/>
  <c r="BQ32" i="55" s="1"/>
  <c r="P32" i="55"/>
  <c r="O32" i="55"/>
  <c r="J32" i="55"/>
  <c r="BH31" i="55"/>
  <c r="BE31" i="55"/>
  <c r="BJ31" i="55" s="1"/>
  <c r="BK31" i="55" s="1"/>
  <c r="BD31" i="55"/>
  <c r="BH30" i="55"/>
  <c r="BD30" i="55"/>
  <c r="BE30" i="55" s="1"/>
  <c r="BH29" i="55"/>
  <c r="BD29" i="55"/>
  <c r="BE29" i="55" s="1"/>
  <c r="BJ29" i="55" s="1"/>
  <c r="BK29" i="55" s="1"/>
  <c r="BH28" i="55"/>
  <c r="BD28" i="55"/>
  <c r="BE28" i="55" s="1"/>
  <c r="BH27" i="55"/>
  <c r="BD27" i="55"/>
  <c r="BE27" i="55" s="1"/>
  <c r="BJ27" i="55" s="1"/>
  <c r="BK27" i="55" s="1"/>
  <c r="BH26" i="55"/>
  <c r="BD26" i="55"/>
  <c r="BE26" i="55" s="1"/>
  <c r="BH25" i="55"/>
  <c r="BD25" i="55"/>
  <c r="BE25" i="55" s="1"/>
  <c r="BJ25" i="55" s="1"/>
  <c r="BK25" i="55" s="1"/>
  <c r="BH24" i="55"/>
  <c r="BE24" i="55"/>
  <c r="BL24" i="55" s="1"/>
  <c r="BD24" i="55"/>
  <c r="BH23" i="55"/>
  <c r="BD23" i="55"/>
  <c r="BE23" i="55" s="1"/>
  <c r="BJ23" i="55" s="1"/>
  <c r="BK23" i="55" s="1"/>
  <c r="BH22" i="55"/>
  <c r="BD22" i="55"/>
  <c r="BE22" i="55" s="1"/>
  <c r="BJ22" i="55" s="1"/>
  <c r="BK22" i="55" s="1"/>
  <c r="AJ22" i="55"/>
  <c r="AK22" i="55" s="1"/>
  <c r="BQ22" i="55" s="1"/>
  <c r="P22" i="55"/>
  <c r="O22" i="55"/>
  <c r="J22" i="55"/>
  <c r="BH21" i="55"/>
  <c r="BE21" i="55"/>
  <c r="BJ21" i="55" s="1"/>
  <c r="BK21" i="55" s="1"/>
  <c r="BD21" i="55"/>
  <c r="BH20" i="55"/>
  <c r="BE20" i="55"/>
  <c r="BL20" i="55" s="1"/>
  <c r="BD20" i="55"/>
  <c r="BH19" i="55"/>
  <c r="BE19" i="55"/>
  <c r="BJ19" i="55" s="1"/>
  <c r="BK19" i="55" s="1"/>
  <c r="BD19" i="55"/>
  <c r="BH18" i="55"/>
  <c r="BE18" i="55"/>
  <c r="BL18" i="55" s="1"/>
  <c r="BD18" i="55"/>
  <c r="BH17" i="55"/>
  <c r="BE17" i="55"/>
  <c r="BJ17" i="55" s="1"/>
  <c r="BK17" i="55" s="1"/>
  <c r="BD17" i="55"/>
  <c r="BH16" i="55"/>
  <c r="BE16" i="55"/>
  <c r="BL16" i="55" s="1"/>
  <c r="BD16" i="55"/>
  <c r="BH15" i="55"/>
  <c r="BE15" i="55"/>
  <c r="BD15" i="55"/>
  <c r="BH14" i="55"/>
  <c r="BE14" i="55"/>
  <c r="BL14" i="55" s="1"/>
  <c r="BD14" i="55"/>
  <c r="BH13" i="55"/>
  <c r="BD13" i="55"/>
  <c r="BE13" i="55" s="1"/>
  <c r="BL12" i="55"/>
  <c r="BH12" i="55"/>
  <c r="BE12" i="55"/>
  <c r="BJ12" i="55" s="1"/>
  <c r="BK12" i="55" s="1"/>
  <c r="BD12" i="55"/>
  <c r="AJ12" i="55"/>
  <c r="AK12" i="55" s="1"/>
  <c r="BQ12" i="55" s="1"/>
  <c r="P12" i="55"/>
  <c r="O12" i="55"/>
  <c r="J12" i="55"/>
  <c r="BJ13" i="55" l="1"/>
  <c r="BK13" i="55" s="1"/>
  <c r="BL13" i="55"/>
  <c r="BL48" i="55"/>
  <c r="BJ48" i="55"/>
  <c r="BK48" i="55" s="1"/>
  <c r="BL36" i="55"/>
  <c r="BJ36" i="55"/>
  <c r="BK36" i="55" s="1"/>
  <c r="BL44" i="55"/>
  <c r="BJ44" i="55"/>
  <c r="BK44" i="55" s="1"/>
  <c r="BL38" i="55"/>
  <c r="BJ38" i="55"/>
  <c r="BK38" i="55" s="1"/>
  <c r="BL46" i="55"/>
  <c r="BJ46" i="55"/>
  <c r="BK46" i="55" s="1"/>
  <c r="BL26" i="55"/>
  <c r="BJ26" i="55"/>
  <c r="BK26" i="55" s="1"/>
  <c r="BL30" i="55"/>
  <c r="BJ30" i="55"/>
  <c r="BK30" i="55" s="1"/>
  <c r="BL40" i="55"/>
  <c r="BJ40" i="55"/>
  <c r="BK40" i="55" s="1"/>
  <c r="BL28" i="55"/>
  <c r="BJ28" i="55"/>
  <c r="BK28" i="55" s="1"/>
  <c r="BL34" i="55"/>
  <c r="BJ34" i="55"/>
  <c r="BK34" i="55" s="1"/>
  <c r="BJ16" i="55"/>
  <c r="BK16" i="55" s="1"/>
  <c r="AL52" i="55"/>
  <c r="BJ20" i="55"/>
  <c r="BK20" i="55" s="1"/>
  <c r="BJ14" i="55"/>
  <c r="BK14" i="55" s="1"/>
  <c r="BJ18" i="55"/>
  <c r="BK18" i="55" s="1"/>
  <c r="BJ24" i="55"/>
  <c r="BK24" i="55" s="1"/>
  <c r="AL32" i="55"/>
  <c r="BL52" i="55"/>
  <c r="BJ52" i="55"/>
  <c r="BK52" i="55" s="1"/>
  <c r="BJ54" i="55"/>
  <c r="BK54" i="55" s="1"/>
  <c r="BL54" i="55"/>
  <c r="BJ58" i="55"/>
  <c r="BK58" i="55" s="1"/>
  <c r="BL58" i="55"/>
  <c r="BJ60" i="55"/>
  <c r="BK60" i="55" s="1"/>
  <c r="BL60" i="55"/>
  <c r="AL12" i="55"/>
  <c r="BL53" i="55"/>
  <c r="BJ53" i="55"/>
  <c r="BK53" i="55" s="1"/>
  <c r="BL55" i="55"/>
  <c r="BJ55" i="55"/>
  <c r="BK55" i="55" s="1"/>
  <c r="BL57" i="55"/>
  <c r="BJ57" i="55"/>
  <c r="BK57" i="55" s="1"/>
  <c r="BL59" i="55"/>
  <c r="BJ59" i="55"/>
  <c r="BK59" i="55" s="1"/>
  <c r="BL61" i="55"/>
  <c r="BJ61" i="55"/>
  <c r="BK61" i="55" s="1"/>
  <c r="BJ56" i="55"/>
  <c r="BK56" i="55" s="1"/>
  <c r="BL56" i="55"/>
  <c r="BJ15" i="55"/>
  <c r="BK15" i="55" s="1"/>
  <c r="BL15" i="55"/>
  <c r="AL22" i="55"/>
  <c r="BM22" i="55"/>
  <c r="AL42" i="55"/>
  <c r="BM42" i="55"/>
  <c r="BL42" i="55"/>
  <c r="BL43" i="55"/>
  <c r="BL45" i="55"/>
  <c r="BL47" i="55"/>
  <c r="BL49" i="55"/>
  <c r="BL51" i="55"/>
  <c r="BL17" i="55"/>
  <c r="BL19" i="55"/>
  <c r="BL21" i="55"/>
  <c r="BL22" i="55"/>
  <c r="BL23" i="55"/>
  <c r="BL25" i="55"/>
  <c r="BL27" i="55"/>
  <c r="BL29" i="55"/>
  <c r="BL31" i="55"/>
  <c r="BL32" i="55"/>
  <c r="BL33" i="55"/>
  <c r="BL37" i="55"/>
  <c r="BL41" i="55"/>
  <c r="BJ35" i="55"/>
  <c r="BK35" i="55" s="1"/>
  <c r="BM32" i="55" s="1"/>
  <c r="BJ39" i="55"/>
  <c r="BK39" i="55" s="1"/>
  <c r="BM12" i="55" l="1"/>
  <c r="BN12" i="55" s="1"/>
  <c r="BO12" i="55" s="1"/>
  <c r="BP12" i="55" s="1"/>
  <c r="BR12" i="55" s="1"/>
  <c r="BN32" i="55"/>
  <c r="BO32" i="55" s="1"/>
  <c r="BP32" i="55" s="1"/>
  <c r="BR32" i="55" s="1"/>
  <c r="BN22" i="55"/>
  <c r="BO22" i="55" s="1"/>
  <c r="BP22" i="55" s="1"/>
  <c r="BR22" i="55" s="1"/>
  <c r="BM52" i="55"/>
  <c r="BN42" i="55"/>
  <c r="BO42" i="55" s="1"/>
  <c r="BP42" i="55" s="1"/>
  <c r="BR42" i="55" s="1"/>
  <c r="BN52" i="55" l="1"/>
  <c r="BO52" i="55" s="1"/>
  <c r="BP52" i="55" s="1"/>
  <c r="BR52" i="55" s="1"/>
  <c r="BH61" i="52" l="1"/>
  <c r="BD61" i="52"/>
  <c r="BE61" i="52" s="1"/>
  <c r="BH60" i="52"/>
  <c r="BD60" i="52"/>
  <c r="BE60" i="52" s="1"/>
  <c r="BH59" i="52"/>
  <c r="BD59" i="52"/>
  <c r="BE59" i="52" s="1"/>
  <c r="BH58" i="52"/>
  <c r="BD58" i="52"/>
  <c r="BE58" i="52" s="1"/>
  <c r="BH57" i="52"/>
  <c r="BD57" i="52"/>
  <c r="BE57" i="52" s="1"/>
  <c r="BH56" i="52"/>
  <c r="BD56" i="52"/>
  <c r="BE56" i="52" s="1"/>
  <c r="BH55" i="52"/>
  <c r="BD55" i="52"/>
  <c r="BE55" i="52" s="1"/>
  <c r="BH54" i="52"/>
  <c r="BD54" i="52"/>
  <c r="BE54" i="52" s="1"/>
  <c r="BH53" i="52"/>
  <c r="BD53" i="52"/>
  <c r="BE53" i="52" s="1"/>
  <c r="BH52" i="52"/>
  <c r="BD52" i="52"/>
  <c r="BE52" i="52" s="1"/>
  <c r="AK52" i="52"/>
  <c r="BQ52" i="52" s="1"/>
  <c r="AJ52" i="52"/>
  <c r="P52" i="52"/>
  <c r="O52" i="52"/>
  <c r="J52" i="52"/>
  <c r="BH51" i="52"/>
  <c r="BE51" i="52"/>
  <c r="BL51" i="52" s="1"/>
  <c r="BD51" i="52"/>
  <c r="BH50" i="52"/>
  <c r="BD50" i="52"/>
  <c r="BE50" i="52" s="1"/>
  <c r="BH49" i="52"/>
  <c r="BE49" i="52"/>
  <c r="BL49" i="52" s="1"/>
  <c r="BD49" i="52"/>
  <c r="BH48" i="52"/>
  <c r="BD48" i="52"/>
  <c r="BE48" i="52" s="1"/>
  <c r="BH47" i="52"/>
  <c r="BE47" i="52"/>
  <c r="BL47" i="52" s="1"/>
  <c r="BD47" i="52"/>
  <c r="BH46" i="52"/>
  <c r="BD46" i="52"/>
  <c r="BE46" i="52" s="1"/>
  <c r="BH45" i="52"/>
  <c r="BE45" i="52"/>
  <c r="BL45" i="52" s="1"/>
  <c r="BD45" i="52"/>
  <c r="BH44" i="52"/>
  <c r="BD44" i="52"/>
  <c r="BE44" i="52" s="1"/>
  <c r="BH43" i="52"/>
  <c r="BE43" i="52"/>
  <c r="BL43" i="52" s="1"/>
  <c r="BD43" i="52"/>
  <c r="BH42" i="52"/>
  <c r="BD42" i="52"/>
  <c r="BE42" i="52" s="1"/>
  <c r="AK42" i="52"/>
  <c r="BQ42" i="52" s="1"/>
  <c r="AJ42" i="52"/>
  <c r="P42" i="52"/>
  <c r="O42" i="52"/>
  <c r="J42" i="52"/>
  <c r="BL41" i="52"/>
  <c r="BH41" i="52"/>
  <c r="BE41" i="52"/>
  <c r="BJ41" i="52" s="1"/>
  <c r="BK41" i="52" s="1"/>
  <c r="BD41" i="52"/>
  <c r="BH40" i="52"/>
  <c r="BD40" i="52"/>
  <c r="BE40" i="52" s="1"/>
  <c r="BL40" i="52" s="1"/>
  <c r="BL39" i="52"/>
  <c r="BH39" i="52"/>
  <c r="BE39" i="52"/>
  <c r="BJ39" i="52" s="1"/>
  <c r="BK39" i="52" s="1"/>
  <c r="BD39" i="52"/>
  <c r="BH38" i="52"/>
  <c r="BD38" i="52"/>
  <c r="BE38" i="52" s="1"/>
  <c r="BL38" i="52" s="1"/>
  <c r="BH37" i="52"/>
  <c r="BD37" i="52"/>
  <c r="BE37" i="52" s="1"/>
  <c r="BH36" i="52"/>
  <c r="BD36" i="52"/>
  <c r="BE36" i="52" s="1"/>
  <c r="BL36" i="52" s="1"/>
  <c r="BH35" i="52"/>
  <c r="BE35" i="52"/>
  <c r="BJ35" i="52" s="1"/>
  <c r="BK35" i="52" s="1"/>
  <c r="BD35" i="52"/>
  <c r="BJ34" i="52"/>
  <c r="BK34" i="52" s="1"/>
  <c r="BH34" i="52"/>
  <c r="BD34" i="52"/>
  <c r="BE34" i="52" s="1"/>
  <c r="BL34" i="52" s="1"/>
  <c r="BH33" i="52"/>
  <c r="BD33" i="52"/>
  <c r="BE33" i="52" s="1"/>
  <c r="BH32" i="52"/>
  <c r="BD32" i="52"/>
  <c r="BE32" i="52" s="1"/>
  <c r="AK32" i="52"/>
  <c r="BQ32" i="52" s="1"/>
  <c r="AJ32" i="52"/>
  <c r="P32" i="52"/>
  <c r="O32" i="52"/>
  <c r="J32" i="52"/>
  <c r="BH31" i="52"/>
  <c r="BE31" i="52"/>
  <c r="BJ31" i="52" s="1"/>
  <c r="BK31" i="52" s="1"/>
  <c r="BD31" i="52"/>
  <c r="BJ30" i="52"/>
  <c r="BK30" i="52" s="1"/>
  <c r="BH30" i="52"/>
  <c r="BD30" i="52"/>
  <c r="BE30" i="52" s="1"/>
  <c r="BL30" i="52" s="1"/>
  <c r="BK29" i="52"/>
  <c r="BH29" i="52"/>
  <c r="BE29" i="52"/>
  <c r="BJ29" i="52" s="1"/>
  <c r="BD29" i="52"/>
  <c r="BJ28" i="52"/>
  <c r="BK28" i="52" s="1"/>
  <c r="BH28" i="52"/>
  <c r="BD28" i="52"/>
  <c r="BE28" i="52" s="1"/>
  <c r="BL28" i="52" s="1"/>
  <c r="BH27" i="52"/>
  <c r="BD27" i="52"/>
  <c r="BE27" i="52" s="1"/>
  <c r="BH26" i="52"/>
  <c r="BD26" i="52"/>
  <c r="BE26" i="52" s="1"/>
  <c r="BL26" i="52" s="1"/>
  <c r="BH25" i="52"/>
  <c r="BD25" i="52"/>
  <c r="BE25" i="52" s="1"/>
  <c r="BH24" i="52"/>
  <c r="BD24" i="52"/>
  <c r="BE24" i="52" s="1"/>
  <c r="BL24" i="52" s="1"/>
  <c r="BH23" i="52"/>
  <c r="BE23" i="52"/>
  <c r="BJ23" i="52" s="1"/>
  <c r="BK23" i="52" s="1"/>
  <c r="BD23" i="52"/>
  <c r="BK22" i="52"/>
  <c r="BH22" i="52"/>
  <c r="BE22" i="52"/>
  <c r="BJ22" i="52" s="1"/>
  <c r="BD22" i="52"/>
  <c r="AJ22" i="52"/>
  <c r="AK22" i="52" s="1"/>
  <c r="BQ22" i="52" s="1"/>
  <c r="P22" i="52"/>
  <c r="O22" i="52"/>
  <c r="J22" i="52"/>
  <c r="BH21" i="52"/>
  <c r="BD21" i="52"/>
  <c r="BE21" i="52" s="1"/>
  <c r="BH20" i="52"/>
  <c r="BD20" i="52"/>
  <c r="BE20" i="52" s="1"/>
  <c r="BL20" i="52" s="1"/>
  <c r="BH19" i="52"/>
  <c r="BE19" i="52"/>
  <c r="BJ19" i="52" s="1"/>
  <c r="BK19" i="52" s="1"/>
  <c r="BD19" i="52"/>
  <c r="BJ18" i="52"/>
  <c r="BK18" i="52" s="1"/>
  <c r="BH18" i="52"/>
  <c r="BD18" i="52"/>
  <c r="BE18" i="52" s="1"/>
  <c r="BL18" i="52" s="1"/>
  <c r="BK17" i="52"/>
  <c r="BH17" i="52"/>
  <c r="BE17" i="52"/>
  <c r="BJ17" i="52" s="1"/>
  <c r="BD17" i="52"/>
  <c r="BJ16" i="52"/>
  <c r="BK16" i="52" s="1"/>
  <c r="BH16" i="52"/>
  <c r="BD16" i="52"/>
  <c r="BE16" i="52" s="1"/>
  <c r="BL16" i="52" s="1"/>
  <c r="BH15" i="52"/>
  <c r="BD15" i="52"/>
  <c r="BE15" i="52" s="1"/>
  <c r="BH14" i="52"/>
  <c r="BD14" i="52"/>
  <c r="BE14" i="52" s="1"/>
  <c r="BL14" i="52" s="1"/>
  <c r="BH13" i="52"/>
  <c r="BD13" i="52"/>
  <c r="BE13" i="52" s="1"/>
  <c r="BO12" i="52"/>
  <c r="BP12" i="52" s="1"/>
  <c r="BH12" i="52"/>
  <c r="BE12" i="52"/>
  <c r="BJ12" i="52" s="1"/>
  <c r="BK12" i="52" s="1"/>
  <c r="BD12" i="52"/>
  <c r="AJ12" i="52"/>
  <c r="AK12" i="52" s="1"/>
  <c r="BQ12" i="52" s="1"/>
  <c r="P12" i="52"/>
  <c r="O12" i="52"/>
  <c r="J12" i="52"/>
  <c r="BJ15" i="52" l="1"/>
  <c r="BK15" i="52" s="1"/>
  <c r="BL15" i="52"/>
  <c r="BJ27" i="52"/>
  <c r="BK27" i="52" s="1"/>
  <c r="BL27" i="52"/>
  <c r="BJ33" i="52"/>
  <c r="BK33" i="52" s="1"/>
  <c r="BL33" i="52"/>
  <c r="BJ13" i="52"/>
  <c r="BK13" i="52" s="1"/>
  <c r="BM12" i="52" s="1"/>
  <c r="BN12" i="52" s="1"/>
  <c r="BL13" i="52"/>
  <c r="BJ25" i="52"/>
  <c r="BK25" i="52" s="1"/>
  <c r="BL25" i="52"/>
  <c r="BJ32" i="52"/>
  <c r="BK32" i="52" s="1"/>
  <c r="BL32" i="52"/>
  <c r="BJ37" i="52"/>
  <c r="BK37" i="52" s="1"/>
  <c r="BL37" i="52"/>
  <c r="BJ21" i="52"/>
  <c r="BK21" i="52" s="1"/>
  <c r="BL21" i="52"/>
  <c r="BR12" i="52"/>
  <c r="BJ54" i="52"/>
  <c r="BK54" i="52" s="1"/>
  <c r="BL54" i="52"/>
  <c r="BL57" i="52"/>
  <c r="BJ57" i="52"/>
  <c r="BK57" i="52" s="1"/>
  <c r="BJ44" i="52"/>
  <c r="BK44" i="52" s="1"/>
  <c r="BL44" i="52"/>
  <c r="BJ48" i="52"/>
  <c r="BK48" i="52" s="1"/>
  <c r="BL48" i="52"/>
  <c r="BJ56" i="52"/>
  <c r="BK56" i="52" s="1"/>
  <c r="BL56" i="52"/>
  <c r="BL59" i="52"/>
  <c r="BJ59" i="52"/>
  <c r="BK59" i="52" s="1"/>
  <c r="BL17" i="52"/>
  <c r="BJ20" i="52"/>
  <c r="BK20" i="52" s="1"/>
  <c r="AL22" i="52"/>
  <c r="BL22" i="52"/>
  <c r="BJ24" i="52"/>
  <c r="BK24" i="52" s="1"/>
  <c r="BM22" i="52" s="1"/>
  <c r="BL29" i="52"/>
  <c r="BJ36" i="52"/>
  <c r="BK36" i="52" s="1"/>
  <c r="AL42" i="52"/>
  <c r="BL42" i="52"/>
  <c r="BJ42" i="52"/>
  <c r="BK42" i="52" s="1"/>
  <c r="AL52" i="52"/>
  <c r="BL52" i="52"/>
  <c r="BJ52" i="52"/>
  <c r="BK52" i="52" s="1"/>
  <c r="BL53" i="52"/>
  <c r="BJ53" i="52"/>
  <c r="BK53" i="52" s="1"/>
  <c r="BJ58" i="52"/>
  <c r="BK58" i="52" s="1"/>
  <c r="BL58" i="52"/>
  <c r="BL61" i="52"/>
  <c r="BJ61" i="52"/>
  <c r="BK61" i="52" s="1"/>
  <c r="AL32" i="52"/>
  <c r="AL12" i="52"/>
  <c r="BL12" i="52"/>
  <c r="BJ14" i="52"/>
  <c r="BK14" i="52" s="1"/>
  <c r="BL19" i="52"/>
  <c r="BL23" i="52"/>
  <c r="BJ26" i="52"/>
  <c r="BK26" i="52" s="1"/>
  <c r="BL31" i="52"/>
  <c r="BL35" i="52"/>
  <c r="BJ38" i="52"/>
  <c r="BK38" i="52" s="1"/>
  <c r="BJ40" i="52"/>
  <c r="BK40" i="52" s="1"/>
  <c r="BJ46" i="52"/>
  <c r="BK46" i="52" s="1"/>
  <c r="BL46" i="52"/>
  <c r="BJ50" i="52"/>
  <c r="BK50" i="52" s="1"/>
  <c r="BL50" i="52"/>
  <c r="BL55" i="52"/>
  <c r="BJ55" i="52"/>
  <c r="BK55" i="52" s="1"/>
  <c r="BJ60" i="52"/>
  <c r="BK60" i="52" s="1"/>
  <c r="BL60" i="52"/>
  <c r="BJ43" i="52"/>
  <c r="BK43" i="52" s="1"/>
  <c r="BJ45" i="52"/>
  <c r="BK45" i="52" s="1"/>
  <c r="BJ47" i="52"/>
  <c r="BK47" i="52" s="1"/>
  <c r="BJ49" i="52"/>
  <c r="BK49" i="52" s="1"/>
  <c r="BJ51" i="52"/>
  <c r="BK51" i="52" s="1"/>
  <c r="BN22" i="52" l="1"/>
  <c r="BO22" i="52"/>
  <c r="BP22" i="52" s="1"/>
  <c r="BR22" i="52" s="1"/>
  <c r="BM52" i="52"/>
  <c r="BM42" i="52"/>
  <c r="BM32" i="52"/>
  <c r="BN42" i="52" l="1"/>
  <c r="BO42" i="52" s="1"/>
  <c r="BP42" i="52" s="1"/>
  <c r="BR42" i="52" s="1"/>
  <c r="BN52" i="52"/>
  <c r="BO52" i="52" s="1"/>
  <c r="BP52" i="52" s="1"/>
  <c r="BR52" i="52" s="1"/>
  <c r="BN32" i="52"/>
  <c r="BO32" i="52"/>
  <c r="BP32" i="52" s="1"/>
  <c r="BR32" i="52" s="1"/>
  <c r="BH21" i="51"/>
  <c r="BD21" i="51"/>
  <c r="BE21" i="51" s="1"/>
  <c r="BL21" i="51" s="1"/>
  <c r="BH20" i="51"/>
  <c r="BD20" i="51"/>
  <c r="BE20" i="51" s="1"/>
  <c r="BH19" i="51"/>
  <c r="BD19" i="51"/>
  <c r="BE19" i="51" s="1"/>
  <c r="BL19" i="51" s="1"/>
  <c r="BH18" i="51"/>
  <c r="BD18" i="51"/>
  <c r="BE18" i="51" s="1"/>
  <c r="BH17" i="51"/>
  <c r="BD17" i="51"/>
  <c r="BE17" i="51" s="1"/>
  <c r="BL17" i="51" s="1"/>
  <c r="BH16" i="51"/>
  <c r="BD16" i="51"/>
  <c r="BE16" i="51" s="1"/>
  <c r="BH15" i="51"/>
  <c r="BD15" i="51"/>
  <c r="BE15" i="51" s="1"/>
  <c r="BL15" i="51" s="1"/>
  <c r="BH14" i="51"/>
  <c r="BD14" i="51"/>
  <c r="BE14" i="51" s="1"/>
  <c r="BH13" i="51"/>
  <c r="BD13" i="51"/>
  <c r="BE13" i="51" s="1"/>
  <c r="BH12" i="51"/>
  <c r="BD12" i="51"/>
  <c r="BE12" i="51" s="1"/>
  <c r="AJ12" i="51"/>
  <c r="AK12" i="51" s="1"/>
  <c r="BQ12" i="51" s="1"/>
  <c r="P12" i="51"/>
  <c r="O12" i="51"/>
  <c r="J12" i="51"/>
  <c r="BL13" i="51" l="1"/>
  <c r="BJ13" i="51"/>
  <c r="BK13" i="51" s="1"/>
  <c r="BJ18" i="51"/>
  <c r="BK18" i="51" s="1"/>
  <c r="BL18" i="51"/>
  <c r="BJ20" i="51"/>
  <c r="BK20" i="51" s="1"/>
  <c r="BL20" i="51"/>
  <c r="BL12" i="51"/>
  <c r="BJ12" i="51"/>
  <c r="BK12" i="51" s="1"/>
  <c r="BJ14" i="51"/>
  <c r="BK14" i="51" s="1"/>
  <c r="BL14" i="51"/>
  <c r="AL12" i="51"/>
  <c r="BJ16" i="51"/>
  <c r="BK16" i="51" s="1"/>
  <c r="BL16" i="51"/>
  <c r="BJ15" i="51"/>
  <c r="BK15" i="51" s="1"/>
  <c r="BJ17" i="51"/>
  <c r="BK17" i="51" s="1"/>
  <c r="BJ19" i="51"/>
  <c r="BK19" i="51" s="1"/>
  <c r="BJ21" i="51"/>
  <c r="BK21" i="51" s="1"/>
  <c r="BM12" i="51" l="1"/>
  <c r="BN12" i="51" l="1"/>
  <c r="BO12" i="51" s="1"/>
  <c r="BP12" i="51" s="1"/>
  <c r="BR12" i="51" s="1"/>
  <c r="BH21" i="50"/>
  <c r="BD21" i="50"/>
  <c r="BE21" i="50" s="1"/>
  <c r="BH20" i="50"/>
  <c r="BD20" i="50"/>
  <c r="BE20" i="50" s="1"/>
  <c r="BH19" i="50"/>
  <c r="BD19" i="50"/>
  <c r="BE19" i="50" s="1"/>
  <c r="BH18" i="50"/>
  <c r="BD18" i="50"/>
  <c r="BE18" i="50" s="1"/>
  <c r="BH17" i="50"/>
  <c r="BD17" i="50"/>
  <c r="BE17" i="50" s="1"/>
  <c r="BH16" i="50"/>
  <c r="BD16" i="50"/>
  <c r="BE16" i="50" s="1"/>
  <c r="BH15" i="50"/>
  <c r="BD15" i="50"/>
  <c r="BE15" i="50" s="1"/>
  <c r="BH14" i="50"/>
  <c r="BD14" i="50"/>
  <c r="BE14" i="50" s="1"/>
  <c r="BH13" i="50"/>
  <c r="BD13" i="50"/>
  <c r="BE13" i="50" s="1"/>
  <c r="BO12" i="50"/>
  <c r="BP12" i="50" s="1"/>
  <c r="BH12" i="50"/>
  <c r="BD12" i="50"/>
  <c r="BE12" i="50" s="1"/>
  <c r="AJ12" i="50"/>
  <c r="AK12" i="50" s="1"/>
  <c r="BQ12" i="50" s="1"/>
  <c r="P12" i="50"/>
  <c r="O12" i="50"/>
  <c r="J12" i="50"/>
  <c r="BR12" i="50" l="1"/>
  <c r="AL12" i="50"/>
  <c r="BJ14" i="50"/>
  <c r="BK14" i="50" s="1"/>
  <c r="BL14" i="50"/>
  <c r="BJ16" i="50"/>
  <c r="BK16" i="50" s="1"/>
  <c r="BL16" i="50"/>
  <c r="BJ18" i="50"/>
  <c r="BK18" i="50" s="1"/>
  <c r="BL18" i="50"/>
  <c r="BJ20" i="50"/>
  <c r="BK20" i="50" s="1"/>
  <c r="BL20" i="50"/>
  <c r="BL13" i="50"/>
  <c r="BJ13" i="50"/>
  <c r="BK13" i="50" s="1"/>
  <c r="BL15" i="50"/>
  <c r="BJ15" i="50"/>
  <c r="BK15" i="50" s="1"/>
  <c r="BL17" i="50"/>
  <c r="BJ17" i="50"/>
  <c r="BK17" i="50" s="1"/>
  <c r="BL19" i="50"/>
  <c r="BJ19" i="50"/>
  <c r="BK19" i="50" s="1"/>
  <c r="BL21" i="50"/>
  <c r="BJ21" i="50"/>
  <c r="BK21" i="50" s="1"/>
  <c r="BL12" i="50"/>
  <c r="BJ12" i="50"/>
  <c r="BK12" i="50" s="1"/>
  <c r="BM12" i="50" l="1"/>
  <c r="BN12" i="50" s="1"/>
  <c r="BH21" i="49"/>
  <c r="BD21" i="49"/>
  <c r="BE21" i="49" s="1"/>
  <c r="BH20" i="49"/>
  <c r="BD20" i="49"/>
  <c r="BE20" i="49" s="1"/>
  <c r="BH19" i="49"/>
  <c r="BD19" i="49"/>
  <c r="BE19" i="49" s="1"/>
  <c r="BH18" i="49"/>
  <c r="BD18" i="49"/>
  <c r="BE18" i="49" s="1"/>
  <c r="BH17" i="49"/>
  <c r="BD17" i="49"/>
  <c r="BE17" i="49" s="1"/>
  <c r="BH16" i="49"/>
  <c r="BD16" i="49"/>
  <c r="BE16" i="49" s="1"/>
  <c r="BH15" i="49"/>
  <c r="BD15" i="49"/>
  <c r="BE15" i="49" s="1"/>
  <c r="BH14" i="49"/>
  <c r="BD14" i="49"/>
  <c r="BE14" i="49" s="1"/>
  <c r="BH13" i="49"/>
  <c r="BD13" i="49"/>
  <c r="BE13" i="49" s="1"/>
  <c r="BH12" i="49"/>
  <c r="BD12" i="49"/>
  <c r="BE12" i="49" s="1"/>
  <c r="AJ12" i="49"/>
  <c r="AK12" i="49" s="1"/>
  <c r="BQ12" i="49" s="1"/>
  <c r="P12" i="49"/>
  <c r="O12" i="49"/>
  <c r="J12" i="49"/>
  <c r="BL21" i="49" l="1"/>
  <c r="BJ21" i="49"/>
  <c r="BK21" i="49" s="1"/>
  <c r="AL12" i="49"/>
  <c r="BL12" i="49"/>
  <c r="BJ12" i="49"/>
  <c r="BK12" i="49" s="1"/>
  <c r="BJ14" i="49"/>
  <c r="BK14" i="49" s="1"/>
  <c r="BL14" i="49"/>
  <c r="BJ16" i="49"/>
  <c r="BK16" i="49" s="1"/>
  <c r="BL16" i="49"/>
  <c r="BJ18" i="49"/>
  <c r="BK18" i="49" s="1"/>
  <c r="BL18" i="49"/>
  <c r="BJ20" i="49"/>
  <c r="BK20" i="49" s="1"/>
  <c r="BL20" i="49"/>
  <c r="BL13" i="49"/>
  <c r="BJ13" i="49"/>
  <c r="BK13" i="49" s="1"/>
  <c r="BL15" i="49"/>
  <c r="BJ15" i="49"/>
  <c r="BK15" i="49" s="1"/>
  <c r="BL17" i="49"/>
  <c r="BJ17" i="49"/>
  <c r="BK17" i="49" s="1"/>
  <c r="BL19" i="49"/>
  <c r="BJ19" i="49"/>
  <c r="BK19" i="49" s="1"/>
  <c r="BM12" i="49" l="1"/>
  <c r="BN12" i="49" l="1"/>
  <c r="BO12" i="49" s="1"/>
  <c r="BP12" i="49" s="1"/>
  <c r="BR12" i="49" s="1"/>
  <c r="BH61" i="48"/>
  <c r="BD61" i="48"/>
  <c r="BE61" i="48" s="1"/>
  <c r="BL61" i="48" s="1"/>
  <c r="BH60" i="48"/>
  <c r="BE60" i="48"/>
  <c r="BJ60" i="48" s="1"/>
  <c r="BK60" i="48" s="1"/>
  <c r="BD60" i="48"/>
  <c r="BJ59" i="48"/>
  <c r="BK59" i="48" s="1"/>
  <c r="BH59" i="48"/>
  <c r="BD59" i="48"/>
  <c r="BE59" i="48" s="1"/>
  <c r="BL59" i="48" s="1"/>
  <c r="BH58" i="48"/>
  <c r="BD58" i="48"/>
  <c r="BE58" i="48" s="1"/>
  <c r="BJ57" i="48"/>
  <c r="BK57" i="48" s="1"/>
  <c r="BH57" i="48"/>
  <c r="BD57" i="48"/>
  <c r="BE57" i="48" s="1"/>
  <c r="BL57" i="48" s="1"/>
  <c r="BH56" i="48"/>
  <c r="BD56" i="48"/>
  <c r="BE56" i="48" s="1"/>
  <c r="BH55" i="48"/>
  <c r="BD55" i="48"/>
  <c r="BE55" i="48" s="1"/>
  <c r="BL55" i="48" s="1"/>
  <c r="BH54" i="48"/>
  <c r="BD54" i="48"/>
  <c r="BE54" i="48" s="1"/>
  <c r="BH53" i="48"/>
  <c r="BD53" i="48"/>
  <c r="BE53" i="48" s="1"/>
  <c r="BL53" i="48" s="1"/>
  <c r="BJ52" i="48"/>
  <c r="BK52" i="48" s="1"/>
  <c r="BH52" i="48"/>
  <c r="BD52" i="48"/>
  <c r="BE52" i="48" s="1"/>
  <c r="BL52" i="48" s="1"/>
  <c r="AK52" i="48"/>
  <c r="BQ52" i="48" s="1"/>
  <c r="AJ52" i="48"/>
  <c r="P52" i="48"/>
  <c r="O52" i="48"/>
  <c r="AL52" i="48" s="1"/>
  <c r="J52" i="48"/>
  <c r="BH51" i="48"/>
  <c r="BD51" i="48"/>
  <c r="BE51" i="48" s="1"/>
  <c r="BL51" i="48" s="1"/>
  <c r="BH50" i="48"/>
  <c r="BD50" i="48"/>
  <c r="BE50" i="48" s="1"/>
  <c r="BH49" i="48"/>
  <c r="BD49" i="48"/>
  <c r="BE49" i="48" s="1"/>
  <c r="BL49" i="48" s="1"/>
  <c r="BH48" i="48"/>
  <c r="BE48" i="48"/>
  <c r="BJ48" i="48" s="1"/>
  <c r="BK48" i="48" s="1"/>
  <c r="BD48" i="48"/>
  <c r="BJ47" i="48"/>
  <c r="BK47" i="48" s="1"/>
  <c r="BH47" i="48"/>
  <c r="BD47" i="48"/>
  <c r="BE47" i="48" s="1"/>
  <c r="BL47" i="48" s="1"/>
  <c r="BH46" i="48"/>
  <c r="BD46" i="48"/>
  <c r="BE46" i="48" s="1"/>
  <c r="BJ45" i="48"/>
  <c r="BK45" i="48" s="1"/>
  <c r="BH45" i="48"/>
  <c r="BD45" i="48"/>
  <c r="BE45" i="48" s="1"/>
  <c r="BL45" i="48" s="1"/>
  <c r="BH44" i="48"/>
  <c r="BD44" i="48"/>
  <c r="BE44" i="48" s="1"/>
  <c r="BH43" i="48"/>
  <c r="BD43" i="48"/>
  <c r="BE43" i="48" s="1"/>
  <c r="BL43" i="48" s="1"/>
  <c r="BH42" i="48"/>
  <c r="BD42" i="48"/>
  <c r="BE42" i="48" s="1"/>
  <c r="BL42" i="48" s="1"/>
  <c r="AK42" i="48"/>
  <c r="BQ42" i="48" s="1"/>
  <c r="AJ42" i="48"/>
  <c r="P42" i="48"/>
  <c r="O42" i="48"/>
  <c r="AL42" i="48" s="1"/>
  <c r="J42" i="48"/>
  <c r="BJ41" i="48"/>
  <c r="BK41" i="48" s="1"/>
  <c r="BH41" i="48"/>
  <c r="BD41" i="48"/>
  <c r="BE41" i="48" s="1"/>
  <c r="BL41" i="48" s="1"/>
  <c r="BH40" i="48"/>
  <c r="BD40" i="48"/>
  <c r="BE40" i="48" s="1"/>
  <c r="BH39" i="48"/>
  <c r="BD39" i="48"/>
  <c r="BE39" i="48" s="1"/>
  <c r="BL39" i="48" s="1"/>
  <c r="BH38" i="48"/>
  <c r="BD38" i="48"/>
  <c r="BE38" i="48" s="1"/>
  <c r="BH37" i="48"/>
  <c r="BD37" i="48"/>
  <c r="BE37" i="48" s="1"/>
  <c r="BL37" i="48" s="1"/>
  <c r="BH36" i="48"/>
  <c r="BE36" i="48"/>
  <c r="BJ36" i="48" s="1"/>
  <c r="BK36" i="48" s="1"/>
  <c r="BD36" i="48"/>
  <c r="BJ35" i="48"/>
  <c r="BK35" i="48" s="1"/>
  <c r="BH35" i="48"/>
  <c r="BD35" i="48"/>
  <c r="BE35" i="48" s="1"/>
  <c r="BL35" i="48" s="1"/>
  <c r="BH34" i="48"/>
  <c r="BD34" i="48"/>
  <c r="BE34" i="48" s="1"/>
  <c r="BJ33" i="48"/>
  <c r="BK33" i="48" s="1"/>
  <c r="BH33" i="48"/>
  <c r="BD33" i="48"/>
  <c r="BE33" i="48" s="1"/>
  <c r="BL33" i="48" s="1"/>
  <c r="BQ32" i="48"/>
  <c r="BH32" i="48"/>
  <c r="BD32" i="48"/>
  <c r="BE32" i="48" s="1"/>
  <c r="BL32" i="48" s="1"/>
  <c r="AK32" i="48"/>
  <c r="AJ32" i="48"/>
  <c r="P32" i="48"/>
  <c r="O32" i="48"/>
  <c r="AL32" i="48" s="1"/>
  <c r="J32" i="48"/>
  <c r="BJ31" i="48"/>
  <c r="BK31" i="48" s="1"/>
  <c r="BH31" i="48"/>
  <c r="BD31" i="48"/>
  <c r="BE31" i="48" s="1"/>
  <c r="BL31" i="48" s="1"/>
  <c r="BH30" i="48"/>
  <c r="BD30" i="48"/>
  <c r="BE30" i="48" s="1"/>
  <c r="BJ29" i="48"/>
  <c r="BK29" i="48" s="1"/>
  <c r="BH29" i="48"/>
  <c r="BD29" i="48"/>
  <c r="BE29" i="48" s="1"/>
  <c r="BL29" i="48" s="1"/>
  <c r="BH28" i="48"/>
  <c r="BD28" i="48"/>
  <c r="BE28" i="48" s="1"/>
  <c r="BH27" i="48"/>
  <c r="BD27" i="48"/>
  <c r="BE27" i="48" s="1"/>
  <c r="BL27" i="48" s="1"/>
  <c r="BH26" i="48"/>
  <c r="BD26" i="48"/>
  <c r="BE26" i="48" s="1"/>
  <c r="BH25" i="48"/>
  <c r="BD25" i="48"/>
  <c r="BE25" i="48" s="1"/>
  <c r="BL25" i="48" s="1"/>
  <c r="BH24" i="48"/>
  <c r="BE24" i="48"/>
  <c r="BJ24" i="48" s="1"/>
  <c r="BK24" i="48" s="1"/>
  <c r="BD24" i="48"/>
  <c r="BJ23" i="48"/>
  <c r="BK23" i="48" s="1"/>
  <c r="BH23" i="48"/>
  <c r="BD23" i="48"/>
  <c r="BE23" i="48" s="1"/>
  <c r="BL23" i="48" s="1"/>
  <c r="BJ22" i="48"/>
  <c r="BK22" i="48" s="1"/>
  <c r="BH22" i="48"/>
  <c r="BD22" i="48"/>
  <c r="BE22" i="48" s="1"/>
  <c r="BL22" i="48" s="1"/>
  <c r="AK22" i="48"/>
  <c r="BQ22" i="48" s="1"/>
  <c r="AJ22" i="48"/>
  <c r="P22" i="48"/>
  <c r="O22" i="48"/>
  <c r="AL22" i="48" s="1"/>
  <c r="J22" i="48"/>
  <c r="BH21" i="48"/>
  <c r="BD21" i="48"/>
  <c r="BE21" i="48" s="1"/>
  <c r="BL21" i="48" s="1"/>
  <c r="BH20" i="48"/>
  <c r="BE20" i="48"/>
  <c r="BJ20" i="48" s="1"/>
  <c r="BK20" i="48" s="1"/>
  <c r="BD20" i="48"/>
  <c r="BJ19" i="48"/>
  <c r="BK19" i="48" s="1"/>
  <c r="BH19" i="48"/>
  <c r="BD19" i="48"/>
  <c r="BE19" i="48" s="1"/>
  <c r="BL19" i="48" s="1"/>
  <c r="BH18" i="48"/>
  <c r="BD18" i="48"/>
  <c r="BE18" i="48" s="1"/>
  <c r="BJ17" i="48"/>
  <c r="BK17" i="48" s="1"/>
  <c r="BH17" i="48"/>
  <c r="BD17" i="48"/>
  <c r="BE17" i="48" s="1"/>
  <c r="BL17" i="48" s="1"/>
  <c r="BH16" i="48"/>
  <c r="BD16" i="48"/>
  <c r="BE16" i="48" s="1"/>
  <c r="BH15" i="48"/>
  <c r="BD15" i="48"/>
  <c r="BE15" i="48" s="1"/>
  <c r="BL15" i="48" s="1"/>
  <c r="BH14" i="48"/>
  <c r="BD14" i="48"/>
  <c r="BE14" i="48" s="1"/>
  <c r="BH13" i="48"/>
  <c r="BD13" i="48"/>
  <c r="BE13" i="48" s="1"/>
  <c r="BL13" i="48" s="1"/>
  <c r="BO12" i="48"/>
  <c r="BP12" i="48" s="1"/>
  <c r="BJ12" i="48"/>
  <c r="BK12" i="48" s="1"/>
  <c r="BH12" i="48"/>
  <c r="BD12" i="48"/>
  <c r="BE12" i="48" s="1"/>
  <c r="BL12" i="48" s="1"/>
  <c r="AJ12" i="48"/>
  <c r="AK12" i="48" s="1"/>
  <c r="BQ12" i="48" s="1"/>
  <c r="P12" i="48"/>
  <c r="O12" i="48"/>
  <c r="J12" i="48"/>
  <c r="BJ16" i="48" l="1"/>
  <c r="BK16" i="48" s="1"/>
  <c r="BL16" i="48"/>
  <c r="BJ30" i="48"/>
  <c r="BK30" i="48" s="1"/>
  <c r="BL30" i="48"/>
  <c r="BJ34" i="48"/>
  <c r="BK34" i="48" s="1"/>
  <c r="BL34" i="48"/>
  <c r="BR12" i="48"/>
  <c r="BJ18" i="48"/>
  <c r="BK18" i="48" s="1"/>
  <c r="BL18" i="48"/>
  <c r="BJ46" i="48"/>
  <c r="BK46" i="48" s="1"/>
  <c r="BL46" i="48"/>
  <c r="BJ54" i="48"/>
  <c r="BK54" i="48" s="1"/>
  <c r="BL54" i="48"/>
  <c r="BJ56" i="48"/>
  <c r="BK56" i="48" s="1"/>
  <c r="BL56" i="48"/>
  <c r="BJ44" i="48"/>
  <c r="BK44" i="48" s="1"/>
  <c r="BL44" i="48"/>
  <c r="BJ38" i="48"/>
  <c r="BK38" i="48" s="1"/>
  <c r="BL38" i="48"/>
  <c r="BJ40" i="48"/>
  <c r="BK40" i="48" s="1"/>
  <c r="BL40" i="48"/>
  <c r="BJ58" i="48"/>
  <c r="BK58" i="48" s="1"/>
  <c r="BL58" i="48"/>
  <c r="BJ14" i="48"/>
  <c r="BK14" i="48" s="1"/>
  <c r="BL14" i="48"/>
  <c r="AL12" i="48"/>
  <c r="BJ26" i="48"/>
  <c r="BK26" i="48" s="1"/>
  <c r="BL26" i="48"/>
  <c r="BJ28" i="48"/>
  <c r="BK28" i="48" s="1"/>
  <c r="BM22" i="48" s="1"/>
  <c r="BL28" i="48"/>
  <c r="BJ50" i="48"/>
  <c r="BK50" i="48" s="1"/>
  <c r="BL50" i="48"/>
  <c r="BJ13" i="48"/>
  <c r="BK13" i="48" s="1"/>
  <c r="BJ21" i="48"/>
  <c r="BK21" i="48" s="1"/>
  <c r="BJ25" i="48"/>
  <c r="BK25" i="48" s="1"/>
  <c r="BJ37" i="48"/>
  <c r="BK37" i="48" s="1"/>
  <c r="BJ42" i="48"/>
  <c r="BK42" i="48" s="1"/>
  <c r="BM42" i="48" s="1"/>
  <c r="BJ49" i="48"/>
  <c r="BK49" i="48" s="1"/>
  <c r="BJ53" i="48"/>
  <c r="BK53" i="48" s="1"/>
  <c r="BM52" i="48" s="1"/>
  <c r="BJ61" i="48"/>
  <c r="BK61" i="48" s="1"/>
  <c r="BJ15" i="48"/>
  <c r="BK15" i="48" s="1"/>
  <c r="BL20" i="48"/>
  <c r="BL24" i="48"/>
  <c r="BJ27" i="48"/>
  <c r="BK27" i="48" s="1"/>
  <c r="BJ32" i="48"/>
  <c r="BK32" i="48" s="1"/>
  <c r="BM32" i="48" s="1"/>
  <c r="BL36" i="48"/>
  <c r="BJ39" i="48"/>
  <c r="BK39" i="48" s="1"/>
  <c r="BJ43" i="48"/>
  <c r="BK43" i="48" s="1"/>
  <c r="BL48" i="48"/>
  <c r="BJ51" i="48"/>
  <c r="BK51" i="48" s="1"/>
  <c r="BJ55" i="48"/>
  <c r="BK55" i="48" s="1"/>
  <c r="BL60" i="48"/>
  <c r="BM12" i="48" l="1"/>
  <c r="BN12" i="48" s="1"/>
  <c r="BO52" i="48"/>
  <c r="BP52" i="48" s="1"/>
  <c r="BR52" i="48" s="1"/>
  <c r="BN52" i="48"/>
  <c r="BN22" i="48"/>
  <c r="BO22" i="48"/>
  <c r="BP22" i="48" s="1"/>
  <c r="BR22" i="48" s="1"/>
  <c r="BO42" i="48"/>
  <c r="BP42" i="48" s="1"/>
  <c r="BR42" i="48" s="1"/>
  <c r="BN42" i="48"/>
  <c r="BN32" i="48"/>
  <c r="BO32" i="48" s="1"/>
  <c r="BP32" i="48" s="1"/>
  <c r="BR32" i="48" s="1"/>
  <c r="BH61" i="46" l="1"/>
  <c r="BD61" i="46"/>
  <c r="BE61" i="46" s="1"/>
  <c r="BL61" i="46" s="1"/>
  <c r="BH60" i="46"/>
  <c r="BD60" i="46"/>
  <c r="BE60" i="46" s="1"/>
  <c r="BH59" i="46"/>
  <c r="BD59" i="46"/>
  <c r="BE59" i="46" s="1"/>
  <c r="BL59" i="46" s="1"/>
  <c r="BH58" i="46"/>
  <c r="BD58" i="46"/>
  <c r="BE58" i="46" s="1"/>
  <c r="BH57" i="46"/>
  <c r="BE57" i="46"/>
  <c r="BL57" i="46" s="1"/>
  <c r="BD57" i="46"/>
  <c r="BH56" i="46"/>
  <c r="BD56" i="46"/>
  <c r="BE56" i="46" s="1"/>
  <c r="BH55" i="46"/>
  <c r="BD55" i="46"/>
  <c r="BE55" i="46" s="1"/>
  <c r="BL55" i="46" s="1"/>
  <c r="BH54" i="46"/>
  <c r="BD54" i="46"/>
  <c r="BE54" i="46" s="1"/>
  <c r="BH53" i="46"/>
  <c r="BD53" i="46"/>
  <c r="BE53" i="46" s="1"/>
  <c r="BL53" i="46" s="1"/>
  <c r="BH52" i="46"/>
  <c r="BE52" i="46"/>
  <c r="BJ52" i="46" s="1"/>
  <c r="BK52" i="46" s="1"/>
  <c r="BD52" i="46"/>
  <c r="AJ52" i="46"/>
  <c r="AK52" i="46" s="1"/>
  <c r="BQ52" i="46" s="1"/>
  <c r="P52" i="46"/>
  <c r="O52" i="46"/>
  <c r="J52" i="46"/>
  <c r="BH51" i="46"/>
  <c r="BD51" i="46"/>
  <c r="BE51" i="46" s="1"/>
  <c r="BJ51" i="46" s="1"/>
  <c r="BK51" i="46" s="1"/>
  <c r="BJ50" i="46"/>
  <c r="BK50" i="46" s="1"/>
  <c r="BH50" i="46"/>
  <c r="BD50" i="46"/>
  <c r="BE50" i="46" s="1"/>
  <c r="BL50" i="46" s="1"/>
  <c r="BH49" i="46"/>
  <c r="BD49" i="46"/>
  <c r="BE49" i="46" s="1"/>
  <c r="BH48" i="46"/>
  <c r="BD48" i="46"/>
  <c r="BE48" i="46" s="1"/>
  <c r="BL48" i="46" s="1"/>
  <c r="BH47" i="46"/>
  <c r="BD47" i="46"/>
  <c r="BE47" i="46" s="1"/>
  <c r="BJ47" i="46" s="1"/>
  <c r="BK47" i="46" s="1"/>
  <c r="BH46" i="46"/>
  <c r="BD46" i="46"/>
  <c r="BE46" i="46" s="1"/>
  <c r="BL46" i="46" s="1"/>
  <c r="BH45" i="46"/>
  <c r="BD45" i="46"/>
  <c r="BE45" i="46" s="1"/>
  <c r="BH44" i="46"/>
  <c r="BD44" i="46"/>
  <c r="BE44" i="46" s="1"/>
  <c r="BL44" i="46" s="1"/>
  <c r="BH43" i="46"/>
  <c r="BD43" i="46"/>
  <c r="BE43" i="46" s="1"/>
  <c r="BJ43" i="46" s="1"/>
  <c r="BK43" i="46" s="1"/>
  <c r="BH42" i="46"/>
  <c r="BD42" i="46"/>
  <c r="BE42" i="46" s="1"/>
  <c r="AJ42" i="46"/>
  <c r="AK42" i="46" s="1"/>
  <c r="BQ42" i="46" s="1"/>
  <c r="P42" i="46"/>
  <c r="O42" i="46"/>
  <c r="J42" i="46"/>
  <c r="BH41" i="46"/>
  <c r="BD41" i="46"/>
  <c r="BE41" i="46" s="1"/>
  <c r="BH40" i="46"/>
  <c r="BD40" i="46"/>
  <c r="BE40" i="46" s="1"/>
  <c r="BL40" i="46" s="1"/>
  <c r="BH39" i="46"/>
  <c r="BD39" i="46"/>
  <c r="BE39" i="46" s="1"/>
  <c r="BJ39" i="46" s="1"/>
  <c r="BK39" i="46" s="1"/>
  <c r="BH38" i="46"/>
  <c r="BD38" i="46"/>
  <c r="BE38" i="46" s="1"/>
  <c r="BL38" i="46" s="1"/>
  <c r="BH37" i="46"/>
  <c r="BD37" i="46"/>
  <c r="BE37" i="46" s="1"/>
  <c r="BH36" i="46"/>
  <c r="BD36" i="46"/>
  <c r="BE36" i="46" s="1"/>
  <c r="BL36" i="46" s="1"/>
  <c r="BH35" i="46"/>
  <c r="BD35" i="46"/>
  <c r="BE35" i="46" s="1"/>
  <c r="BJ35" i="46" s="1"/>
  <c r="BK35" i="46" s="1"/>
  <c r="BH34" i="46"/>
  <c r="BD34" i="46"/>
  <c r="BE34" i="46" s="1"/>
  <c r="BL34" i="46" s="1"/>
  <c r="BH33" i="46"/>
  <c r="BD33" i="46"/>
  <c r="BE33" i="46" s="1"/>
  <c r="BH32" i="46"/>
  <c r="BD32" i="46"/>
  <c r="BE32" i="46" s="1"/>
  <c r="BJ32" i="46" s="1"/>
  <c r="BK32" i="46" s="1"/>
  <c r="AJ32" i="46"/>
  <c r="AK32" i="46" s="1"/>
  <c r="BQ32" i="46" s="1"/>
  <c r="P32" i="46"/>
  <c r="O32" i="46"/>
  <c r="J32" i="46"/>
  <c r="BH31" i="46"/>
  <c r="BD31" i="46"/>
  <c r="BE31" i="46" s="1"/>
  <c r="BJ31" i="46" s="1"/>
  <c r="BK31" i="46" s="1"/>
  <c r="BH30" i="46"/>
  <c r="BD30" i="46"/>
  <c r="BE30" i="46" s="1"/>
  <c r="BL30" i="46" s="1"/>
  <c r="BH29" i="46"/>
  <c r="BD29" i="46"/>
  <c r="BE29" i="46" s="1"/>
  <c r="BH28" i="46"/>
  <c r="BD28" i="46"/>
  <c r="BE28" i="46" s="1"/>
  <c r="BL28" i="46" s="1"/>
  <c r="BK27" i="46"/>
  <c r="BH27" i="46"/>
  <c r="BE27" i="46"/>
  <c r="BJ27" i="46" s="1"/>
  <c r="BD27" i="46"/>
  <c r="BJ26" i="46"/>
  <c r="BK26" i="46" s="1"/>
  <c r="BH26" i="46"/>
  <c r="BD26" i="46"/>
  <c r="BE26" i="46" s="1"/>
  <c r="BL26" i="46" s="1"/>
  <c r="BH25" i="46"/>
  <c r="BD25" i="46"/>
  <c r="BE25" i="46" s="1"/>
  <c r="BH24" i="46"/>
  <c r="BD24" i="46"/>
  <c r="BE24" i="46" s="1"/>
  <c r="BL24" i="46" s="1"/>
  <c r="BH23" i="46"/>
  <c r="BE23" i="46"/>
  <c r="BJ23" i="46" s="1"/>
  <c r="BK23" i="46" s="1"/>
  <c r="BD23" i="46"/>
  <c r="BH22" i="46"/>
  <c r="BD22" i="46"/>
  <c r="BE22" i="46" s="1"/>
  <c r="AJ22" i="46"/>
  <c r="AK22" i="46" s="1"/>
  <c r="BQ22" i="46" s="1"/>
  <c r="P22" i="46"/>
  <c r="O22" i="46"/>
  <c r="J22" i="46"/>
  <c r="BH21" i="46"/>
  <c r="BD21" i="46"/>
  <c r="BE21" i="46" s="1"/>
  <c r="BH20" i="46"/>
  <c r="BD20" i="46"/>
  <c r="BE20" i="46" s="1"/>
  <c r="BL20" i="46" s="1"/>
  <c r="BH19" i="46"/>
  <c r="BE19" i="46"/>
  <c r="BJ19" i="46" s="1"/>
  <c r="BK19" i="46" s="1"/>
  <c r="BD19" i="46"/>
  <c r="BH18" i="46"/>
  <c r="BD18" i="46"/>
  <c r="BE18" i="46" s="1"/>
  <c r="BL18" i="46" s="1"/>
  <c r="BH17" i="46"/>
  <c r="BD17" i="46"/>
  <c r="BE17" i="46" s="1"/>
  <c r="BH16" i="46"/>
  <c r="BD16" i="46"/>
  <c r="BE16" i="46" s="1"/>
  <c r="BL16" i="46" s="1"/>
  <c r="BH15" i="46"/>
  <c r="BE15" i="46"/>
  <c r="BJ15" i="46" s="1"/>
  <c r="BK15" i="46" s="1"/>
  <c r="BD15" i="46"/>
  <c r="BH14" i="46"/>
  <c r="BD14" i="46"/>
  <c r="BE14" i="46" s="1"/>
  <c r="BL14" i="46" s="1"/>
  <c r="BH13" i="46"/>
  <c r="BD13" i="46"/>
  <c r="BE13" i="46" s="1"/>
  <c r="BH12" i="46"/>
  <c r="BE12" i="46"/>
  <c r="BJ12" i="46" s="1"/>
  <c r="BK12" i="46" s="1"/>
  <c r="BD12" i="46"/>
  <c r="AK12" i="46"/>
  <c r="BQ12" i="46" s="1"/>
  <c r="AJ12" i="46"/>
  <c r="P12" i="46"/>
  <c r="O12" i="46"/>
  <c r="J12" i="46"/>
  <c r="BJ28" i="46" l="1"/>
  <c r="BK28" i="46" s="1"/>
  <c r="BJ16" i="46"/>
  <c r="BK16" i="46" s="1"/>
  <c r="BJ40" i="46"/>
  <c r="BK40" i="46" s="1"/>
  <c r="BJ44" i="46"/>
  <c r="BK44" i="46" s="1"/>
  <c r="BJ14" i="46"/>
  <c r="BK14" i="46" s="1"/>
  <c r="BJ38" i="46"/>
  <c r="BK38" i="46" s="1"/>
  <c r="BJ41" i="46"/>
  <c r="BK41" i="46" s="1"/>
  <c r="BL41" i="46"/>
  <c r="BJ49" i="46"/>
  <c r="BK49" i="46" s="1"/>
  <c r="BL49" i="46"/>
  <c r="BJ25" i="46"/>
  <c r="BK25" i="46" s="1"/>
  <c r="BL25" i="46"/>
  <c r="BJ13" i="46"/>
  <c r="BK13" i="46" s="1"/>
  <c r="BL13" i="46"/>
  <c r="BJ22" i="46"/>
  <c r="BK22" i="46" s="1"/>
  <c r="BL22" i="46"/>
  <c r="BJ29" i="46"/>
  <c r="BK29" i="46" s="1"/>
  <c r="BL29" i="46"/>
  <c r="BJ33" i="46"/>
  <c r="BK33" i="46" s="1"/>
  <c r="BL33" i="46"/>
  <c r="BJ42" i="46"/>
  <c r="BK42" i="46" s="1"/>
  <c r="BL42" i="46"/>
  <c r="BJ17" i="46"/>
  <c r="BK17" i="46" s="1"/>
  <c r="BM12" i="46" s="1"/>
  <c r="BL17" i="46"/>
  <c r="BJ37" i="46"/>
  <c r="BK37" i="46" s="1"/>
  <c r="BL37" i="46"/>
  <c r="BJ45" i="46"/>
  <c r="BK45" i="46" s="1"/>
  <c r="BL45" i="46"/>
  <c r="BJ21" i="46"/>
  <c r="BK21" i="46" s="1"/>
  <c r="BL21" i="46"/>
  <c r="BJ54" i="46"/>
  <c r="BK54" i="46" s="1"/>
  <c r="BL54" i="46"/>
  <c r="BJ58" i="46"/>
  <c r="BK58" i="46" s="1"/>
  <c r="BL58" i="46"/>
  <c r="BL15" i="46"/>
  <c r="BJ18" i="46"/>
  <c r="BK18" i="46" s="1"/>
  <c r="BL27" i="46"/>
  <c r="BJ30" i="46"/>
  <c r="BK30" i="46" s="1"/>
  <c r="AL32" i="46"/>
  <c r="BL32" i="46"/>
  <c r="BJ34" i="46"/>
  <c r="BK34" i="46" s="1"/>
  <c r="BL39" i="46"/>
  <c r="BL43" i="46"/>
  <c r="BJ46" i="46"/>
  <c r="BK46" i="46" s="1"/>
  <c r="BL51" i="46"/>
  <c r="AL42" i="46"/>
  <c r="BJ24" i="46"/>
  <c r="BK24" i="46" s="1"/>
  <c r="BJ36" i="46"/>
  <c r="BK36" i="46" s="1"/>
  <c r="BJ48" i="46"/>
  <c r="BK48" i="46" s="1"/>
  <c r="BL52" i="46"/>
  <c r="BJ56" i="46"/>
  <c r="BK56" i="46" s="1"/>
  <c r="BL56" i="46"/>
  <c r="BJ60" i="46"/>
  <c r="BK60" i="46" s="1"/>
  <c r="BL60" i="46"/>
  <c r="BJ20" i="46"/>
  <c r="BK20" i="46" s="1"/>
  <c r="AL22" i="46"/>
  <c r="AL12" i="46"/>
  <c r="BL12" i="46"/>
  <c r="BL19" i="46"/>
  <c r="BL23" i="46"/>
  <c r="BL31" i="46"/>
  <c r="BL35" i="46"/>
  <c r="BL47" i="46"/>
  <c r="AL52" i="46"/>
  <c r="BJ53" i="46"/>
  <c r="BK53" i="46" s="1"/>
  <c r="BJ55" i="46"/>
  <c r="BK55" i="46" s="1"/>
  <c r="BJ57" i="46"/>
  <c r="BK57" i="46" s="1"/>
  <c r="BJ59" i="46"/>
  <c r="BK59" i="46" s="1"/>
  <c r="BJ61" i="46"/>
  <c r="BK61" i="46" s="1"/>
  <c r="BM32" i="46" l="1"/>
  <c r="BM52" i="46"/>
  <c r="BN52" i="46" s="1"/>
  <c r="BO52" i="46" s="1"/>
  <c r="BP52" i="46" s="1"/>
  <c r="BR52" i="46" s="1"/>
  <c r="BN12" i="46"/>
  <c r="BO12" i="46" s="1"/>
  <c r="BP12" i="46" s="1"/>
  <c r="BR12" i="46" s="1"/>
  <c r="BN32" i="46"/>
  <c r="BO32" i="46" s="1"/>
  <c r="BP32" i="46" s="1"/>
  <c r="BR32" i="46" s="1"/>
  <c r="BM22" i="46"/>
  <c r="BM42" i="46"/>
  <c r="BN42" i="46" l="1"/>
  <c r="BO42" i="46" s="1"/>
  <c r="BP42" i="46" s="1"/>
  <c r="BR42" i="46" s="1"/>
  <c r="BN22" i="46"/>
  <c r="BO22" i="46" s="1"/>
  <c r="BP22" i="46" s="1"/>
  <c r="BR22" i="46" s="1"/>
  <c r="BH61" i="45" l="1"/>
  <c r="BD61" i="45"/>
  <c r="BE61" i="45" s="1"/>
  <c r="BL61" i="45" s="1"/>
  <c r="BH60" i="45"/>
  <c r="BD60" i="45"/>
  <c r="BE60" i="45" s="1"/>
  <c r="BH59" i="45"/>
  <c r="BD59" i="45"/>
  <c r="BE59" i="45" s="1"/>
  <c r="BL59" i="45" s="1"/>
  <c r="BH58" i="45"/>
  <c r="BD58" i="45"/>
  <c r="BE58" i="45" s="1"/>
  <c r="BH57" i="45"/>
  <c r="BD57" i="45"/>
  <c r="BE57" i="45" s="1"/>
  <c r="BL57" i="45" s="1"/>
  <c r="BH56" i="45"/>
  <c r="BD56" i="45"/>
  <c r="BE56" i="45" s="1"/>
  <c r="BH55" i="45"/>
  <c r="BD55" i="45"/>
  <c r="BE55" i="45" s="1"/>
  <c r="BL55" i="45" s="1"/>
  <c r="BH54" i="45"/>
  <c r="BD54" i="45"/>
  <c r="BE54" i="45" s="1"/>
  <c r="BH53" i="45"/>
  <c r="BD53" i="45"/>
  <c r="BE53" i="45" s="1"/>
  <c r="BL53" i="45" s="1"/>
  <c r="BJ52" i="45"/>
  <c r="BK52" i="45" s="1"/>
  <c r="BH52" i="45"/>
  <c r="BD52" i="45"/>
  <c r="BE52" i="45" s="1"/>
  <c r="BL52" i="45" s="1"/>
  <c r="AK52" i="45"/>
  <c r="BQ52" i="45" s="1"/>
  <c r="AJ52" i="45"/>
  <c r="P52" i="45"/>
  <c r="O52" i="45"/>
  <c r="AL52" i="45" s="1"/>
  <c r="J52" i="45"/>
  <c r="BH51" i="45"/>
  <c r="BD51" i="45"/>
  <c r="BE51" i="45" s="1"/>
  <c r="BL51" i="45" s="1"/>
  <c r="BH50" i="45"/>
  <c r="BD50" i="45"/>
  <c r="BE50" i="45" s="1"/>
  <c r="BH49" i="45"/>
  <c r="BD49" i="45"/>
  <c r="BE49" i="45" s="1"/>
  <c r="BL49" i="45" s="1"/>
  <c r="BH48" i="45"/>
  <c r="BD48" i="45"/>
  <c r="BE48" i="45" s="1"/>
  <c r="BH47" i="45"/>
  <c r="BD47" i="45"/>
  <c r="BE47" i="45" s="1"/>
  <c r="BL47" i="45" s="1"/>
  <c r="BH46" i="45"/>
  <c r="BD46" i="45"/>
  <c r="BE46" i="45" s="1"/>
  <c r="BH45" i="45"/>
  <c r="BD45" i="45"/>
  <c r="BE45" i="45" s="1"/>
  <c r="BL45" i="45" s="1"/>
  <c r="BH44" i="45"/>
  <c r="BD44" i="45"/>
  <c r="BE44" i="45" s="1"/>
  <c r="BH43" i="45"/>
  <c r="BD43" i="45"/>
  <c r="BE43" i="45" s="1"/>
  <c r="BL43" i="45" s="1"/>
  <c r="BJ42" i="45"/>
  <c r="BK42" i="45" s="1"/>
  <c r="BH42" i="45"/>
  <c r="BD42" i="45"/>
  <c r="BE42" i="45" s="1"/>
  <c r="BL42" i="45" s="1"/>
  <c r="AK42" i="45"/>
  <c r="BQ42" i="45" s="1"/>
  <c r="AJ42" i="45"/>
  <c r="P42" i="45"/>
  <c r="O42" i="45"/>
  <c r="AL42" i="45" s="1"/>
  <c r="J42" i="45"/>
  <c r="BH41" i="45"/>
  <c r="BD41" i="45"/>
  <c r="BE41" i="45" s="1"/>
  <c r="BL41" i="45" s="1"/>
  <c r="BH40" i="45"/>
  <c r="BD40" i="45"/>
  <c r="BE40" i="45" s="1"/>
  <c r="BH39" i="45"/>
  <c r="BD39" i="45"/>
  <c r="BE39" i="45" s="1"/>
  <c r="BL39" i="45" s="1"/>
  <c r="BH38" i="45"/>
  <c r="BD38" i="45"/>
  <c r="BE38" i="45" s="1"/>
  <c r="BH37" i="45"/>
  <c r="BD37" i="45"/>
  <c r="BE37" i="45" s="1"/>
  <c r="BL37" i="45" s="1"/>
  <c r="BH36" i="45"/>
  <c r="BD36" i="45"/>
  <c r="BE36" i="45" s="1"/>
  <c r="BH35" i="45"/>
  <c r="BD35" i="45"/>
  <c r="BE35" i="45" s="1"/>
  <c r="BL35" i="45" s="1"/>
  <c r="BH34" i="45"/>
  <c r="BD34" i="45"/>
  <c r="BE34" i="45" s="1"/>
  <c r="BH33" i="45"/>
  <c r="BD33" i="45"/>
  <c r="BE33" i="45" s="1"/>
  <c r="BL33" i="45" s="1"/>
  <c r="BJ32" i="45"/>
  <c r="BK32" i="45" s="1"/>
  <c r="BH32" i="45"/>
  <c r="BD32" i="45"/>
  <c r="BE32" i="45" s="1"/>
  <c r="BL32" i="45" s="1"/>
  <c r="AK32" i="45"/>
  <c r="BQ32" i="45" s="1"/>
  <c r="AJ32" i="45"/>
  <c r="P32" i="45"/>
  <c r="O32" i="45"/>
  <c r="AL32" i="45" s="1"/>
  <c r="J32" i="45"/>
  <c r="BH31" i="45"/>
  <c r="BD31" i="45"/>
  <c r="BE31" i="45" s="1"/>
  <c r="BL31" i="45" s="1"/>
  <c r="BH30" i="45"/>
  <c r="BD30" i="45"/>
  <c r="BE30" i="45" s="1"/>
  <c r="BH29" i="45"/>
  <c r="BD29" i="45"/>
  <c r="BE29" i="45" s="1"/>
  <c r="BL29" i="45" s="1"/>
  <c r="BH28" i="45"/>
  <c r="BE28" i="45"/>
  <c r="BJ28" i="45" s="1"/>
  <c r="BK28" i="45" s="1"/>
  <c r="BD28" i="45"/>
  <c r="BJ27" i="45"/>
  <c r="BK27" i="45" s="1"/>
  <c r="BH27" i="45"/>
  <c r="BD27" i="45"/>
  <c r="BE27" i="45" s="1"/>
  <c r="BL27" i="45" s="1"/>
  <c r="BH26" i="45"/>
  <c r="BD26" i="45"/>
  <c r="BE26" i="45" s="1"/>
  <c r="BJ25" i="45"/>
  <c r="BK25" i="45" s="1"/>
  <c r="BH25" i="45"/>
  <c r="BD25" i="45"/>
  <c r="BE25" i="45" s="1"/>
  <c r="BL25" i="45" s="1"/>
  <c r="BH24" i="45"/>
  <c r="BD24" i="45"/>
  <c r="BE24" i="45" s="1"/>
  <c r="BH23" i="45"/>
  <c r="BD23" i="45"/>
  <c r="BE23" i="45" s="1"/>
  <c r="BL23" i="45" s="1"/>
  <c r="BH22" i="45"/>
  <c r="BD22" i="45"/>
  <c r="BE22" i="45" s="1"/>
  <c r="BL22" i="45" s="1"/>
  <c r="AK22" i="45"/>
  <c r="BQ22" i="45" s="1"/>
  <c r="AJ22" i="45"/>
  <c r="P22" i="45"/>
  <c r="O22" i="45"/>
  <c r="AL22" i="45" s="1"/>
  <c r="J22" i="45"/>
  <c r="BJ21" i="45"/>
  <c r="BK21" i="45" s="1"/>
  <c r="BH21" i="45"/>
  <c r="BD21" i="45"/>
  <c r="BE21" i="45" s="1"/>
  <c r="BL21" i="45" s="1"/>
  <c r="BH20" i="45"/>
  <c r="BD20" i="45"/>
  <c r="BE20" i="45" s="1"/>
  <c r="BH19" i="45"/>
  <c r="BD19" i="45"/>
  <c r="BE19" i="45" s="1"/>
  <c r="BL19" i="45" s="1"/>
  <c r="BH18" i="45"/>
  <c r="BD18" i="45"/>
  <c r="BE18" i="45" s="1"/>
  <c r="BH17" i="45"/>
  <c r="BD17" i="45"/>
  <c r="BE17" i="45" s="1"/>
  <c r="BL17" i="45" s="1"/>
  <c r="BH16" i="45"/>
  <c r="BE16" i="45"/>
  <c r="BJ16" i="45" s="1"/>
  <c r="BK16" i="45" s="1"/>
  <c r="BD16" i="45"/>
  <c r="BJ15" i="45"/>
  <c r="BK15" i="45" s="1"/>
  <c r="BH15" i="45"/>
  <c r="BD15" i="45"/>
  <c r="BE15" i="45" s="1"/>
  <c r="BL15" i="45" s="1"/>
  <c r="BH14" i="45"/>
  <c r="BD14" i="45"/>
  <c r="BE14" i="45" s="1"/>
  <c r="BJ13" i="45"/>
  <c r="BK13" i="45" s="1"/>
  <c r="BH13" i="45"/>
  <c r="BD13" i="45"/>
  <c r="BE13" i="45" s="1"/>
  <c r="BL13" i="45" s="1"/>
  <c r="BH12" i="45"/>
  <c r="BD12" i="45"/>
  <c r="BE12" i="45" s="1"/>
  <c r="BL12" i="45" s="1"/>
  <c r="AJ12" i="45"/>
  <c r="AK12" i="45" s="1"/>
  <c r="BQ12" i="45" s="1"/>
  <c r="P12" i="45"/>
  <c r="O12" i="45"/>
  <c r="J12" i="45"/>
  <c r="BJ26" i="45" l="1"/>
  <c r="BK26" i="45" s="1"/>
  <c r="BL26" i="45"/>
  <c r="BJ34" i="45"/>
  <c r="BK34" i="45" s="1"/>
  <c r="BL34" i="45"/>
  <c r="BJ36" i="45"/>
  <c r="BK36" i="45" s="1"/>
  <c r="BL36" i="45"/>
  <c r="BJ38" i="45"/>
  <c r="BK38" i="45" s="1"/>
  <c r="BL38" i="45"/>
  <c r="BJ40" i="45"/>
  <c r="BK40" i="45" s="1"/>
  <c r="BL40" i="45"/>
  <c r="BJ54" i="45"/>
  <c r="BK54" i="45" s="1"/>
  <c r="BL54" i="45"/>
  <c r="BJ56" i="45"/>
  <c r="BK56" i="45" s="1"/>
  <c r="BL56" i="45"/>
  <c r="BJ58" i="45"/>
  <c r="BK58" i="45" s="1"/>
  <c r="BL58" i="45"/>
  <c r="BJ60" i="45"/>
  <c r="BK60" i="45" s="1"/>
  <c r="BL60" i="45"/>
  <c r="BJ18" i="45"/>
  <c r="BK18" i="45" s="1"/>
  <c r="BL18" i="45"/>
  <c r="BJ20" i="45"/>
  <c r="BK20" i="45" s="1"/>
  <c r="BL20" i="45"/>
  <c r="BJ30" i="45"/>
  <c r="BK30" i="45" s="1"/>
  <c r="BL30" i="45"/>
  <c r="BJ44" i="45"/>
  <c r="BK44" i="45" s="1"/>
  <c r="BL44" i="45"/>
  <c r="BJ46" i="45"/>
  <c r="BK46" i="45" s="1"/>
  <c r="BL46" i="45"/>
  <c r="BJ48" i="45"/>
  <c r="BK48" i="45" s="1"/>
  <c r="BL48" i="45"/>
  <c r="BJ50" i="45"/>
  <c r="BK50" i="45" s="1"/>
  <c r="BL50" i="45"/>
  <c r="AL12" i="45"/>
  <c r="BJ14" i="45"/>
  <c r="BK14" i="45" s="1"/>
  <c r="BL14" i="45"/>
  <c r="BJ24" i="45"/>
  <c r="BK24" i="45" s="1"/>
  <c r="BL24" i="45"/>
  <c r="BJ17" i="45"/>
  <c r="BK17" i="45" s="1"/>
  <c r="BJ22" i="45"/>
  <c r="BK22" i="45" s="1"/>
  <c r="BJ29" i="45"/>
  <c r="BK29" i="45" s="1"/>
  <c r="BJ12" i="45"/>
  <c r="BK12" i="45" s="1"/>
  <c r="BM12" i="45" s="1"/>
  <c r="BL16" i="45"/>
  <c r="BJ19" i="45"/>
  <c r="BK19" i="45" s="1"/>
  <c r="BJ23" i="45"/>
  <c r="BK23" i="45" s="1"/>
  <c r="BL28" i="45"/>
  <c r="BJ31" i="45"/>
  <c r="BK31" i="45" s="1"/>
  <c r="BJ33" i="45"/>
  <c r="BK33" i="45" s="1"/>
  <c r="BJ35" i="45"/>
  <c r="BK35" i="45" s="1"/>
  <c r="BM32" i="45" s="1"/>
  <c r="BJ37" i="45"/>
  <c r="BK37" i="45" s="1"/>
  <c r="BJ39" i="45"/>
  <c r="BK39" i="45" s="1"/>
  <c r="BJ41" i="45"/>
  <c r="BK41" i="45" s="1"/>
  <c r="BJ43" i="45"/>
  <c r="BK43" i="45" s="1"/>
  <c r="BJ45" i="45"/>
  <c r="BK45" i="45" s="1"/>
  <c r="BM42" i="45" s="1"/>
  <c r="BJ47" i="45"/>
  <c r="BK47" i="45" s="1"/>
  <c r="BJ49" i="45"/>
  <c r="BK49" i="45" s="1"/>
  <c r="BJ51" i="45"/>
  <c r="BK51" i="45" s="1"/>
  <c r="BJ53" i="45"/>
  <c r="BK53" i="45" s="1"/>
  <c r="BM52" i="45" s="1"/>
  <c r="BJ55" i="45"/>
  <c r="BK55" i="45" s="1"/>
  <c r="BJ57" i="45"/>
  <c r="BK57" i="45" s="1"/>
  <c r="BJ59" i="45"/>
  <c r="BK59" i="45" s="1"/>
  <c r="BJ61" i="45"/>
  <c r="BK61" i="45" s="1"/>
  <c r="BN32" i="45" l="1"/>
  <c r="BO32" i="45" s="1"/>
  <c r="BP32" i="45" s="1"/>
  <c r="BR32" i="45" s="1"/>
  <c r="BN52" i="45"/>
  <c r="BO52" i="45" s="1"/>
  <c r="BP52" i="45" s="1"/>
  <c r="BR52" i="45" s="1"/>
  <c r="BN42" i="45"/>
  <c r="BO42" i="45" s="1"/>
  <c r="BP42" i="45" s="1"/>
  <c r="BR42" i="45" s="1"/>
  <c r="BN12" i="45"/>
  <c r="BO12" i="45" s="1"/>
  <c r="BP12" i="45" s="1"/>
  <c r="BR12" i="45" s="1"/>
  <c r="BM22" i="45"/>
  <c r="BN22" i="45" l="1"/>
  <c r="BO22" i="45" s="1"/>
  <c r="BP22" i="45" s="1"/>
  <c r="BR22" i="45" s="1"/>
  <c r="BH61" i="43" l="1"/>
  <c r="BD61" i="43"/>
  <c r="BE61" i="43" s="1"/>
  <c r="BH60" i="43"/>
  <c r="BD60" i="43"/>
  <c r="BE60" i="43" s="1"/>
  <c r="BH59" i="43"/>
  <c r="BD59" i="43"/>
  <c r="BE59" i="43" s="1"/>
  <c r="BH58" i="43"/>
  <c r="BD58" i="43"/>
  <c r="BE58" i="43" s="1"/>
  <c r="BH57" i="43"/>
  <c r="BD57" i="43"/>
  <c r="BE57" i="43" s="1"/>
  <c r="BH56" i="43"/>
  <c r="BD56" i="43"/>
  <c r="BE56" i="43" s="1"/>
  <c r="BH55" i="43"/>
  <c r="BD55" i="43"/>
  <c r="BE55" i="43" s="1"/>
  <c r="BH54" i="43"/>
  <c r="BD54" i="43"/>
  <c r="BE54" i="43" s="1"/>
  <c r="BH53" i="43"/>
  <c r="BD53" i="43"/>
  <c r="BE53" i="43" s="1"/>
  <c r="BH52" i="43"/>
  <c r="BD52" i="43"/>
  <c r="BE52" i="43" s="1"/>
  <c r="AK52" i="43"/>
  <c r="BQ52" i="43" s="1"/>
  <c r="AJ52" i="43"/>
  <c r="P52" i="43"/>
  <c r="O52" i="43"/>
  <c r="J52" i="43"/>
  <c r="BL51" i="43"/>
  <c r="BH51" i="43"/>
  <c r="BE51" i="43"/>
  <c r="BJ51" i="43" s="1"/>
  <c r="BK51" i="43" s="1"/>
  <c r="BD51" i="43"/>
  <c r="BH50" i="43"/>
  <c r="BD50" i="43"/>
  <c r="BE50" i="43" s="1"/>
  <c r="BL50" i="43" s="1"/>
  <c r="BH49" i="43"/>
  <c r="BD49" i="43"/>
  <c r="BE49" i="43" s="1"/>
  <c r="BH48" i="43"/>
  <c r="BD48" i="43"/>
  <c r="BE48" i="43" s="1"/>
  <c r="BL48" i="43" s="1"/>
  <c r="BH47" i="43"/>
  <c r="BE47" i="43"/>
  <c r="BJ47" i="43" s="1"/>
  <c r="BK47" i="43" s="1"/>
  <c r="BD47" i="43"/>
  <c r="BJ46" i="43"/>
  <c r="BK46" i="43" s="1"/>
  <c r="BH46" i="43"/>
  <c r="BD46" i="43"/>
  <c r="BE46" i="43" s="1"/>
  <c r="BL46" i="43" s="1"/>
  <c r="BH45" i="43"/>
  <c r="BD45" i="43"/>
  <c r="BE45" i="43" s="1"/>
  <c r="BJ44" i="43"/>
  <c r="BK44" i="43" s="1"/>
  <c r="BH44" i="43"/>
  <c r="BD44" i="43"/>
  <c r="BE44" i="43" s="1"/>
  <c r="BL44" i="43" s="1"/>
  <c r="BH43" i="43"/>
  <c r="BD43" i="43"/>
  <c r="BE43" i="43" s="1"/>
  <c r="BH42" i="43"/>
  <c r="BD42" i="43"/>
  <c r="BE42" i="43" s="1"/>
  <c r="AJ42" i="43"/>
  <c r="AK42" i="43" s="1"/>
  <c r="BQ42" i="43" s="1"/>
  <c r="P42" i="43"/>
  <c r="O42" i="43"/>
  <c r="J42" i="43"/>
  <c r="BH41" i="43"/>
  <c r="BD41" i="43"/>
  <c r="BE41" i="43" s="1"/>
  <c r="BJ40" i="43"/>
  <c r="BK40" i="43" s="1"/>
  <c r="BH40" i="43"/>
  <c r="BD40" i="43"/>
  <c r="BE40" i="43" s="1"/>
  <c r="BL40" i="43" s="1"/>
  <c r="BH39" i="43"/>
  <c r="BD39" i="43"/>
  <c r="BE39" i="43" s="1"/>
  <c r="BH38" i="43"/>
  <c r="BD38" i="43"/>
  <c r="BE38" i="43" s="1"/>
  <c r="BL38" i="43" s="1"/>
  <c r="BH37" i="43"/>
  <c r="BD37" i="43"/>
  <c r="BE37" i="43" s="1"/>
  <c r="BH36" i="43"/>
  <c r="BD36" i="43"/>
  <c r="BE36" i="43" s="1"/>
  <c r="BL36" i="43" s="1"/>
  <c r="BH35" i="43"/>
  <c r="BE35" i="43"/>
  <c r="BJ35" i="43" s="1"/>
  <c r="BK35" i="43" s="1"/>
  <c r="BD35" i="43"/>
  <c r="BJ34" i="43"/>
  <c r="BK34" i="43" s="1"/>
  <c r="BH34" i="43"/>
  <c r="BD34" i="43"/>
  <c r="BE34" i="43" s="1"/>
  <c r="BL34" i="43" s="1"/>
  <c r="BH33" i="43"/>
  <c r="BD33" i="43"/>
  <c r="BE33" i="43" s="1"/>
  <c r="BH32" i="43"/>
  <c r="BD32" i="43"/>
  <c r="BE32" i="43" s="1"/>
  <c r="AK32" i="43"/>
  <c r="BQ32" i="43" s="1"/>
  <c r="AJ32" i="43"/>
  <c r="P32" i="43"/>
  <c r="O32" i="43"/>
  <c r="J32" i="43"/>
  <c r="BH31" i="43"/>
  <c r="BE31" i="43"/>
  <c r="BJ31" i="43" s="1"/>
  <c r="BK31" i="43" s="1"/>
  <c r="BD31" i="43"/>
  <c r="BJ30" i="43"/>
  <c r="BK30" i="43" s="1"/>
  <c r="BH30" i="43"/>
  <c r="BD30" i="43"/>
  <c r="BE30" i="43" s="1"/>
  <c r="BL30" i="43" s="1"/>
  <c r="BH29" i="43"/>
  <c r="BD29" i="43"/>
  <c r="BE29" i="43" s="1"/>
  <c r="BJ28" i="43"/>
  <c r="BK28" i="43" s="1"/>
  <c r="BH28" i="43"/>
  <c r="BD28" i="43"/>
  <c r="BE28" i="43" s="1"/>
  <c r="BL28" i="43" s="1"/>
  <c r="BH27" i="43"/>
  <c r="BD27" i="43"/>
  <c r="BE27" i="43" s="1"/>
  <c r="BH26" i="43"/>
  <c r="BD26" i="43"/>
  <c r="BE26" i="43" s="1"/>
  <c r="BL26" i="43" s="1"/>
  <c r="BH25" i="43"/>
  <c r="BD25" i="43"/>
  <c r="BE25" i="43" s="1"/>
  <c r="BH24" i="43"/>
  <c r="BD24" i="43"/>
  <c r="BE24" i="43" s="1"/>
  <c r="BL24" i="43" s="1"/>
  <c r="BH23" i="43"/>
  <c r="BE23" i="43"/>
  <c r="BJ23" i="43" s="1"/>
  <c r="BK23" i="43" s="1"/>
  <c r="BD23" i="43"/>
  <c r="BH22" i="43"/>
  <c r="BD22" i="43"/>
  <c r="BE22" i="43" s="1"/>
  <c r="AJ22" i="43"/>
  <c r="AK22" i="43" s="1"/>
  <c r="BQ22" i="43" s="1"/>
  <c r="P22" i="43"/>
  <c r="O22" i="43"/>
  <c r="J22" i="43"/>
  <c r="BH21" i="43"/>
  <c r="BD21" i="43"/>
  <c r="BE21" i="43" s="1"/>
  <c r="BH20" i="43"/>
  <c r="BD20" i="43"/>
  <c r="BE20" i="43" s="1"/>
  <c r="BL20" i="43" s="1"/>
  <c r="BH19" i="43"/>
  <c r="BE19" i="43"/>
  <c r="BJ19" i="43" s="1"/>
  <c r="BK19" i="43" s="1"/>
  <c r="BD19" i="43"/>
  <c r="BJ18" i="43"/>
  <c r="BK18" i="43" s="1"/>
  <c r="BH18" i="43"/>
  <c r="BD18" i="43"/>
  <c r="BE18" i="43" s="1"/>
  <c r="BL18" i="43" s="1"/>
  <c r="BH17" i="43"/>
  <c r="BD17" i="43"/>
  <c r="BE17" i="43" s="1"/>
  <c r="BJ16" i="43"/>
  <c r="BK16" i="43" s="1"/>
  <c r="BH16" i="43"/>
  <c r="BD16" i="43"/>
  <c r="BE16" i="43" s="1"/>
  <c r="BL16" i="43" s="1"/>
  <c r="BH15" i="43"/>
  <c r="BD15" i="43"/>
  <c r="BE15" i="43" s="1"/>
  <c r="BH14" i="43"/>
  <c r="BD14" i="43"/>
  <c r="BE14" i="43" s="1"/>
  <c r="BL14" i="43" s="1"/>
  <c r="BH13" i="43"/>
  <c r="BD13" i="43"/>
  <c r="BE13" i="43" s="1"/>
  <c r="BH12" i="43"/>
  <c r="BE12" i="43"/>
  <c r="BJ12" i="43" s="1"/>
  <c r="BK12" i="43" s="1"/>
  <c r="BD12" i="43"/>
  <c r="AJ12" i="43"/>
  <c r="AK12" i="43" s="1"/>
  <c r="BQ12" i="43" s="1"/>
  <c r="P12" i="43"/>
  <c r="O12" i="43"/>
  <c r="J12" i="43"/>
  <c r="BJ43" i="43" l="1"/>
  <c r="BK43" i="43" s="1"/>
  <c r="BL43" i="43"/>
  <c r="BJ15" i="43"/>
  <c r="BK15" i="43" s="1"/>
  <c r="BL15" i="43"/>
  <c r="BJ25" i="43"/>
  <c r="BK25" i="43" s="1"/>
  <c r="BL25" i="43"/>
  <c r="BJ33" i="43"/>
  <c r="BK33" i="43" s="1"/>
  <c r="BL33" i="43"/>
  <c r="BJ45" i="43"/>
  <c r="BK45" i="43" s="1"/>
  <c r="BL45" i="43"/>
  <c r="BJ21" i="43"/>
  <c r="BK21" i="43" s="1"/>
  <c r="BL21" i="43"/>
  <c r="BJ41" i="43"/>
  <c r="BK41" i="43" s="1"/>
  <c r="BL41" i="43"/>
  <c r="BJ13" i="43"/>
  <c r="BK13" i="43" s="1"/>
  <c r="BL13" i="43"/>
  <c r="BJ27" i="43"/>
  <c r="BK27" i="43" s="1"/>
  <c r="BL27" i="43"/>
  <c r="BJ17" i="43"/>
  <c r="BK17" i="43" s="1"/>
  <c r="BL17" i="43"/>
  <c r="BJ22" i="43"/>
  <c r="BK22" i="43" s="1"/>
  <c r="BL22" i="43"/>
  <c r="BJ29" i="43"/>
  <c r="BK29" i="43" s="1"/>
  <c r="BL29" i="43"/>
  <c r="BJ42" i="43"/>
  <c r="BK42" i="43" s="1"/>
  <c r="BL42" i="43"/>
  <c r="BJ32" i="43"/>
  <c r="BK32" i="43" s="1"/>
  <c r="BL32" i="43"/>
  <c r="BJ37" i="43"/>
  <c r="BK37" i="43" s="1"/>
  <c r="BL37" i="43"/>
  <c r="BJ39" i="43"/>
  <c r="BK39" i="43" s="1"/>
  <c r="BL39" i="43"/>
  <c r="BJ49" i="43"/>
  <c r="BK49" i="43" s="1"/>
  <c r="BL49" i="43"/>
  <c r="BJ56" i="43"/>
  <c r="BK56" i="43" s="1"/>
  <c r="BL56" i="43"/>
  <c r="BL59" i="43"/>
  <c r="BJ59" i="43"/>
  <c r="BK59" i="43" s="1"/>
  <c r="AL42" i="43"/>
  <c r="BJ20" i="43"/>
  <c r="BK20" i="43" s="1"/>
  <c r="AL22" i="43"/>
  <c r="BJ24" i="43"/>
  <c r="BK24" i="43" s="1"/>
  <c r="BJ36" i="43"/>
  <c r="BK36" i="43" s="1"/>
  <c r="BJ48" i="43"/>
  <c r="BK48" i="43" s="1"/>
  <c r="AL52" i="43"/>
  <c r="BL52" i="43"/>
  <c r="BJ52" i="43"/>
  <c r="BK52" i="43" s="1"/>
  <c r="BL53" i="43"/>
  <c r="BJ53" i="43"/>
  <c r="BK53" i="43" s="1"/>
  <c r="BJ58" i="43"/>
  <c r="BK58" i="43" s="1"/>
  <c r="BL58" i="43"/>
  <c r="BL61" i="43"/>
  <c r="BJ61" i="43"/>
  <c r="BK61" i="43" s="1"/>
  <c r="BJ54" i="43"/>
  <c r="BK54" i="43" s="1"/>
  <c r="BL54" i="43"/>
  <c r="BL57" i="43"/>
  <c r="BJ57" i="43"/>
  <c r="BK57" i="43" s="1"/>
  <c r="AL32" i="43"/>
  <c r="AL12" i="43"/>
  <c r="BL12" i="43"/>
  <c r="BJ14" i="43"/>
  <c r="BK14" i="43" s="1"/>
  <c r="BM12" i="43" s="1"/>
  <c r="BL19" i="43"/>
  <c r="BL23" i="43"/>
  <c r="BJ26" i="43"/>
  <c r="BK26" i="43" s="1"/>
  <c r="BL31" i="43"/>
  <c r="BL35" i="43"/>
  <c r="BJ38" i="43"/>
  <c r="BK38" i="43" s="1"/>
  <c r="BL47" i="43"/>
  <c r="BJ50" i="43"/>
  <c r="BK50" i="43" s="1"/>
  <c r="BL55" i="43"/>
  <c r="BJ55" i="43"/>
  <c r="BK55" i="43" s="1"/>
  <c r="BJ60" i="43"/>
  <c r="BK60" i="43" s="1"/>
  <c r="BL60" i="43"/>
  <c r="BN12" i="43" l="1"/>
  <c r="BO12" i="43" s="1"/>
  <c r="BP12" i="43" s="1"/>
  <c r="BR12" i="43" s="1"/>
  <c r="BM52" i="43"/>
  <c r="BM32" i="43"/>
  <c r="BM42" i="43"/>
  <c r="BM22" i="43"/>
  <c r="BN42" i="43" l="1"/>
  <c r="BO42" i="43"/>
  <c r="BP42" i="43" s="1"/>
  <c r="BR42" i="43" s="1"/>
  <c r="BN32" i="43"/>
  <c r="BO32" i="43"/>
  <c r="BP32" i="43" s="1"/>
  <c r="BR32" i="43" s="1"/>
  <c r="BN52" i="43"/>
  <c r="BO52" i="43" s="1"/>
  <c r="BP52" i="43" s="1"/>
  <c r="BR52" i="43" s="1"/>
  <c r="BN22" i="43"/>
  <c r="BO22" i="43"/>
  <c r="BP22" i="43" s="1"/>
  <c r="BR22" i="43" s="1"/>
  <c r="BH61" i="42"/>
  <c r="BD61" i="42"/>
  <c r="BE61" i="42" s="1"/>
  <c r="BH60" i="42"/>
  <c r="BD60" i="42"/>
  <c r="BE60" i="42" s="1"/>
  <c r="BH59" i="42"/>
  <c r="BD59" i="42"/>
  <c r="BE59" i="42" s="1"/>
  <c r="BH58" i="42"/>
  <c r="BD58" i="42"/>
  <c r="BE58" i="42" s="1"/>
  <c r="BH57" i="42"/>
  <c r="BD57" i="42"/>
  <c r="BE57" i="42" s="1"/>
  <c r="BH56" i="42"/>
  <c r="BD56" i="42"/>
  <c r="BE56" i="42" s="1"/>
  <c r="BH55" i="42"/>
  <c r="BD55" i="42"/>
  <c r="BE55" i="42" s="1"/>
  <c r="BH54" i="42"/>
  <c r="BD54" i="42"/>
  <c r="BE54" i="42" s="1"/>
  <c r="BH53" i="42"/>
  <c r="BD53" i="42"/>
  <c r="BE53" i="42" s="1"/>
  <c r="BH52" i="42"/>
  <c r="BD52" i="42"/>
  <c r="BE52" i="42" s="1"/>
  <c r="AJ52" i="42"/>
  <c r="AK52" i="42" s="1"/>
  <c r="BQ52" i="42" s="1"/>
  <c r="P52" i="42"/>
  <c r="O52" i="42"/>
  <c r="J52" i="42"/>
  <c r="BH51" i="42"/>
  <c r="BE51" i="42"/>
  <c r="BJ51" i="42" s="1"/>
  <c r="BK51" i="42" s="1"/>
  <c r="BD51" i="42"/>
  <c r="BH50" i="42"/>
  <c r="BD50" i="42"/>
  <c r="BE50" i="42" s="1"/>
  <c r="BL50" i="42" s="1"/>
  <c r="BH49" i="42"/>
  <c r="BD49" i="42"/>
  <c r="BE49" i="42" s="1"/>
  <c r="BH48" i="42"/>
  <c r="BD48" i="42"/>
  <c r="BE48" i="42" s="1"/>
  <c r="BL48" i="42" s="1"/>
  <c r="BH47" i="42"/>
  <c r="BD47" i="42"/>
  <c r="BE47" i="42" s="1"/>
  <c r="BH46" i="42"/>
  <c r="BD46" i="42"/>
  <c r="BE46" i="42" s="1"/>
  <c r="BL46" i="42" s="1"/>
  <c r="BH45" i="42"/>
  <c r="BD45" i="42"/>
  <c r="BE45" i="42" s="1"/>
  <c r="BJ45" i="42" s="1"/>
  <c r="BK45" i="42" s="1"/>
  <c r="BH44" i="42"/>
  <c r="BD44" i="42"/>
  <c r="BE44" i="42" s="1"/>
  <c r="BL44" i="42" s="1"/>
  <c r="BH43" i="42"/>
  <c r="BD43" i="42"/>
  <c r="BE43" i="42" s="1"/>
  <c r="BJ43" i="42" s="1"/>
  <c r="BK43" i="42" s="1"/>
  <c r="BH42" i="42"/>
  <c r="BD42" i="42"/>
  <c r="BE42" i="42" s="1"/>
  <c r="AJ42" i="42"/>
  <c r="AK42" i="42" s="1"/>
  <c r="BQ42" i="42" s="1"/>
  <c r="P42" i="42"/>
  <c r="O42" i="42"/>
  <c r="J42" i="42"/>
  <c r="BH41" i="42"/>
  <c r="BD41" i="42"/>
  <c r="BE41" i="42" s="1"/>
  <c r="BJ41" i="42" s="1"/>
  <c r="BK41" i="42" s="1"/>
  <c r="BJ40" i="42"/>
  <c r="BK40" i="42" s="1"/>
  <c r="BH40" i="42"/>
  <c r="BD40" i="42"/>
  <c r="BE40" i="42" s="1"/>
  <c r="BL40" i="42" s="1"/>
  <c r="BK39" i="42"/>
  <c r="BH39" i="42"/>
  <c r="BE39" i="42"/>
  <c r="BJ39" i="42" s="1"/>
  <c r="BD39" i="42"/>
  <c r="BH38" i="42"/>
  <c r="BD38" i="42"/>
  <c r="BE38" i="42" s="1"/>
  <c r="BL38" i="42" s="1"/>
  <c r="BH37" i="42"/>
  <c r="BD37" i="42"/>
  <c r="BE37" i="42" s="1"/>
  <c r="BH36" i="42"/>
  <c r="BD36" i="42"/>
  <c r="BE36" i="42" s="1"/>
  <c r="BL36" i="42" s="1"/>
  <c r="BH35" i="42"/>
  <c r="BD35" i="42"/>
  <c r="BE35" i="42" s="1"/>
  <c r="BH34" i="42"/>
  <c r="BD34" i="42"/>
  <c r="BE34" i="42" s="1"/>
  <c r="BL34" i="42" s="1"/>
  <c r="BH33" i="42"/>
  <c r="BE33" i="42"/>
  <c r="BJ33" i="42" s="1"/>
  <c r="BK33" i="42" s="1"/>
  <c r="BD33" i="42"/>
  <c r="BH32" i="42"/>
  <c r="BD32" i="42"/>
  <c r="BE32" i="42" s="1"/>
  <c r="BJ32" i="42" s="1"/>
  <c r="BK32" i="42" s="1"/>
  <c r="AJ32" i="42"/>
  <c r="AK32" i="42" s="1"/>
  <c r="BQ32" i="42" s="1"/>
  <c r="P32" i="42"/>
  <c r="O32" i="42"/>
  <c r="J32" i="42"/>
  <c r="BH31" i="42"/>
  <c r="BD31" i="42"/>
  <c r="BE31" i="42" s="1"/>
  <c r="BH30" i="42"/>
  <c r="BD30" i="42"/>
  <c r="BE30" i="42" s="1"/>
  <c r="BL30" i="42" s="1"/>
  <c r="BH29" i="42"/>
  <c r="BD29" i="42"/>
  <c r="BE29" i="42" s="1"/>
  <c r="BJ29" i="42" s="1"/>
  <c r="BK29" i="42" s="1"/>
  <c r="BJ28" i="42"/>
  <c r="BK28" i="42" s="1"/>
  <c r="BH28" i="42"/>
  <c r="BD28" i="42"/>
  <c r="BE28" i="42" s="1"/>
  <c r="BL28" i="42" s="1"/>
  <c r="BH27" i="42"/>
  <c r="BE27" i="42"/>
  <c r="BJ27" i="42" s="1"/>
  <c r="BK27" i="42" s="1"/>
  <c r="BD27" i="42"/>
  <c r="BH26" i="42"/>
  <c r="BD26" i="42"/>
  <c r="BE26" i="42" s="1"/>
  <c r="BL26" i="42" s="1"/>
  <c r="BH25" i="42"/>
  <c r="BD25" i="42"/>
  <c r="BE25" i="42" s="1"/>
  <c r="BH24" i="42"/>
  <c r="BD24" i="42"/>
  <c r="BE24" i="42" s="1"/>
  <c r="BL24" i="42" s="1"/>
  <c r="BH23" i="42"/>
  <c r="BD23" i="42"/>
  <c r="BE23" i="42" s="1"/>
  <c r="BH22" i="42"/>
  <c r="BE22" i="42"/>
  <c r="BJ22" i="42" s="1"/>
  <c r="BK22" i="42" s="1"/>
  <c r="BD22" i="42"/>
  <c r="AJ22" i="42"/>
  <c r="AK22" i="42" s="1"/>
  <c r="BQ22" i="42" s="1"/>
  <c r="P22" i="42"/>
  <c r="O22" i="42"/>
  <c r="J22" i="42"/>
  <c r="BH21" i="42"/>
  <c r="BD21" i="42"/>
  <c r="BE21" i="42" s="1"/>
  <c r="BH20" i="42"/>
  <c r="BD20" i="42"/>
  <c r="BE20" i="42" s="1"/>
  <c r="BL20" i="42" s="1"/>
  <c r="BH19" i="42"/>
  <c r="BD19" i="42"/>
  <c r="BE19" i="42" s="1"/>
  <c r="BH18" i="42"/>
  <c r="BD18" i="42"/>
  <c r="BE18" i="42" s="1"/>
  <c r="BL18" i="42" s="1"/>
  <c r="BH17" i="42"/>
  <c r="BE17" i="42"/>
  <c r="BJ17" i="42" s="1"/>
  <c r="BK17" i="42" s="1"/>
  <c r="BD17" i="42"/>
  <c r="BH16" i="42"/>
  <c r="BD16" i="42"/>
  <c r="BE16" i="42" s="1"/>
  <c r="BL16" i="42" s="1"/>
  <c r="BH15" i="42"/>
  <c r="BE15" i="42"/>
  <c r="BJ15" i="42" s="1"/>
  <c r="BK15" i="42" s="1"/>
  <c r="BD15" i="42"/>
  <c r="BJ14" i="42"/>
  <c r="BK14" i="42" s="1"/>
  <c r="BH14" i="42"/>
  <c r="BD14" i="42"/>
  <c r="BE14" i="42" s="1"/>
  <c r="BL14" i="42" s="1"/>
  <c r="BH13" i="42"/>
  <c r="BD13" i="42"/>
  <c r="BE13" i="42" s="1"/>
  <c r="BQ12" i="42"/>
  <c r="BO12" i="42"/>
  <c r="BP12" i="42" s="1"/>
  <c r="BH12" i="42"/>
  <c r="BD12" i="42"/>
  <c r="BE12" i="42" s="1"/>
  <c r="AK12" i="42"/>
  <c r="AJ12" i="42"/>
  <c r="P12" i="42"/>
  <c r="O12" i="42"/>
  <c r="AL12" i="42" s="1"/>
  <c r="J12" i="42"/>
  <c r="AL52" i="42" l="1"/>
  <c r="BJ16" i="42"/>
  <c r="BK16" i="42" s="1"/>
  <c r="BJ26" i="42"/>
  <c r="BK26" i="42" s="1"/>
  <c r="BJ38" i="42"/>
  <c r="BK38" i="42" s="1"/>
  <c r="BJ44" i="42"/>
  <c r="BK44" i="42" s="1"/>
  <c r="BJ50" i="42"/>
  <c r="BK50" i="42" s="1"/>
  <c r="BJ23" i="42"/>
  <c r="BK23" i="42" s="1"/>
  <c r="BL23" i="42"/>
  <c r="BJ25" i="42"/>
  <c r="BK25" i="42" s="1"/>
  <c r="BL25" i="42"/>
  <c r="BJ35" i="42"/>
  <c r="BK35" i="42" s="1"/>
  <c r="BL35" i="42"/>
  <c r="BJ37" i="42"/>
  <c r="BK37" i="42" s="1"/>
  <c r="BL37" i="42"/>
  <c r="BJ42" i="42"/>
  <c r="BK42" i="42" s="1"/>
  <c r="BL42" i="42"/>
  <c r="BJ12" i="42"/>
  <c r="BK12" i="42" s="1"/>
  <c r="BL12" i="42"/>
  <c r="BJ31" i="42"/>
  <c r="BK31" i="42" s="1"/>
  <c r="BL31" i="42"/>
  <c r="BJ13" i="42"/>
  <c r="BK13" i="42" s="1"/>
  <c r="BL13" i="42"/>
  <c r="BJ47" i="42"/>
  <c r="BK47" i="42" s="1"/>
  <c r="BL47" i="42"/>
  <c r="BJ49" i="42"/>
  <c r="BK49" i="42" s="1"/>
  <c r="BL49" i="42"/>
  <c r="BJ19" i="42"/>
  <c r="BK19" i="42" s="1"/>
  <c r="BL19" i="42"/>
  <c r="BJ21" i="42"/>
  <c r="BK21" i="42" s="1"/>
  <c r="BL21" i="42"/>
  <c r="BL55" i="42"/>
  <c r="BJ55" i="42"/>
  <c r="BK55" i="42" s="1"/>
  <c r="AL42" i="42"/>
  <c r="BJ54" i="42"/>
  <c r="BK54" i="42" s="1"/>
  <c r="BL54" i="42"/>
  <c r="BJ58" i="42"/>
  <c r="BK58" i="42" s="1"/>
  <c r="BL58" i="42"/>
  <c r="BL15" i="42"/>
  <c r="BJ18" i="42"/>
  <c r="BK18" i="42" s="1"/>
  <c r="BL27" i="42"/>
  <c r="BJ30" i="42"/>
  <c r="BK30" i="42" s="1"/>
  <c r="AL32" i="42"/>
  <c r="BL32" i="42"/>
  <c r="BJ34" i="42"/>
  <c r="BK34" i="42" s="1"/>
  <c r="BL39" i="42"/>
  <c r="BL43" i="42"/>
  <c r="BJ46" i="42"/>
  <c r="BK46" i="42" s="1"/>
  <c r="BL51" i="42"/>
  <c r="BL53" i="42"/>
  <c r="BJ53" i="42"/>
  <c r="BK53" i="42" s="1"/>
  <c r="BL57" i="42"/>
  <c r="BJ57" i="42"/>
  <c r="BK57" i="42" s="1"/>
  <c r="BL61" i="42"/>
  <c r="BJ61" i="42"/>
  <c r="BK61" i="42" s="1"/>
  <c r="BL52" i="42"/>
  <c r="BJ52" i="42"/>
  <c r="BK52" i="42" s="1"/>
  <c r="BL59" i="42"/>
  <c r="BJ59" i="42"/>
  <c r="BK59" i="42" s="1"/>
  <c r="BR12" i="42"/>
  <c r="BL17" i="42"/>
  <c r="BJ20" i="42"/>
  <c r="BK20" i="42" s="1"/>
  <c r="AL22" i="42"/>
  <c r="BL22" i="42"/>
  <c r="BJ24" i="42"/>
  <c r="BK24" i="42" s="1"/>
  <c r="BM22" i="42" s="1"/>
  <c r="BL29" i="42"/>
  <c r="BL33" i="42"/>
  <c r="BJ36" i="42"/>
  <c r="BK36" i="42" s="1"/>
  <c r="BL41" i="42"/>
  <c r="BL45" i="42"/>
  <c r="BJ48" i="42"/>
  <c r="BK48" i="42" s="1"/>
  <c r="BJ56" i="42"/>
  <c r="BK56" i="42" s="1"/>
  <c r="BL56" i="42"/>
  <c r="BJ60" i="42"/>
  <c r="BK60" i="42" s="1"/>
  <c r="BL60" i="42"/>
  <c r="BM52" i="42" l="1"/>
  <c r="BM32" i="42"/>
  <c r="BN22" i="42"/>
  <c r="BO22" i="42" s="1"/>
  <c r="BP22" i="42" s="1"/>
  <c r="BR22" i="42" s="1"/>
  <c r="BN32" i="42"/>
  <c r="BO32" i="42" s="1"/>
  <c r="BP32" i="42" s="1"/>
  <c r="BR32" i="42" s="1"/>
  <c r="BN52" i="42"/>
  <c r="BO52" i="42" s="1"/>
  <c r="BP52" i="42" s="1"/>
  <c r="BR52" i="42" s="1"/>
  <c r="BM12" i="42"/>
  <c r="BN12" i="42" s="1"/>
  <c r="BM42" i="42"/>
  <c r="BN42" i="42" l="1"/>
  <c r="BO42" i="42" s="1"/>
  <c r="BP42" i="42" s="1"/>
  <c r="BR42" i="42" s="1"/>
  <c r="BH61" i="41" l="1"/>
  <c r="BE61" i="41"/>
  <c r="BL61" i="41" s="1"/>
  <c r="BD61" i="41"/>
  <c r="BH60" i="41"/>
  <c r="BD60" i="41"/>
  <c r="BE60" i="41" s="1"/>
  <c r="BH59" i="41"/>
  <c r="BD59" i="41"/>
  <c r="BE59" i="41" s="1"/>
  <c r="BH58" i="41"/>
  <c r="BD58" i="41"/>
  <c r="BE58" i="41" s="1"/>
  <c r="BH57" i="41"/>
  <c r="BD57" i="41"/>
  <c r="BE57" i="41" s="1"/>
  <c r="BH56" i="41"/>
  <c r="BD56" i="41"/>
  <c r="BE56" i="41" s="1"/>
  <c r="BH55" i="41"/>
  <c r="BD55" i="41"/>
  <c r="BE55" i="41" s="1"/>
  <c r="BH54" i="41"/>
  <c r="BD54" i="41"/>
  <c r="BE54" i="41" s="1"/>
  <c r="BH53" i="41"/>
  <c r="BD53" i="41"/>
  <c r="BE53" i="41" s="1"/>
  <c r="BH52" i="41"/>
  <c r="BD52" i="41"/>
  <c r="BE52" i="41" s="1"/>
  <c r="AJ52" i="41"/>
  <c r="AK52" i="41" s="1"/>
  <c r="BQ52" i="41" s="1"/>
  <c r="P52" i="41"/>
  <c r="O52" i="41"/>
  <c r="J52" i="41"/>
  <c r="BH51" i="41"/>
  <c r="BD51" i="41"/>
  <c r="BE51" i="41" s="1"/>
  <c r="BJ50" i="41"/>
  <c r="BK50" i="41" s="1"/>
  <c r="BH50" i="41"/>
  <c r="BD50" i="41"/>
  <c r="BE50" i="41" s="1"/>
  <c r="BL50" i="41" s="1"/>
  <c r="BH49" i="41"/>
  <c r="BD49" i="41"/>
  <c r="BE49" i="41" s="1"/>
  <c r="BJ48" i="41"/>
  <c r="BK48" i="41" s="1"/>
  <c r="BH48" i="41"/>
  <c r="BD48" i="41"/>
  <c r="BE48" i="41" s="1"/>
  <c r="BL48" i="41" s="1"/>
  <c r="BH47" i="41"/>
  <c r="BD47" i="41"/>
  <c r="BE47" i="41" s="1"/>
  <c r="BH46" i="41"/>
  <c r="BD46" i="41"/>
  <c r="BE46" i="41" s="1"/>
  <c r="BL46" i="41" s="1"/>
  <c r="BH45" i="41"/>
  <c r="BD45" i="41"/>
  <c r="BE45" i="41" s="1"/>
  <c r="BH44" i="41"/>
  <c r="BD44" i="41"/>
  <c r="BE44" i="41" s="1"/>
  <c r="BL44" i="41" s="1"/>
  <c r="BH43" i="41"/>
  <c r="BE43" i="41"/>
  <c r="BJ43" i="41" s="1"/>
  <c r="BK43" i="41" s="1"/>
  <c r="BD43" i="41"/>
  <c r="BH42" i="41"/>
  <c r="BD42" i="41"/>
  <c r="BE42" i="41" s="1"/>
  <c r="AJ42" i="41"/>
  <c r="AK42" i="41" s="1"/>
  <c r="BQ42" i="41" s="1"/>
  <c r="P42" i="41"/>
  <c r="O42" i="41"/>
  <c r="J42" i="41"/>
  <c r="BH41" i="41"/>
  <c r="BD41" i="41"/>
  <c r="BE41" i="41" s="1"/>
  <c r="BH40" i="41"/>
  <c r="BD40" i="41"/>
  <c r="BE40" i="41" s="1"/>
  <c r="BL40" i="41" s="1"/>
  <c r="BH39" i="41"/>
  <c r="BE39" i="41"/>
  <c r="BJ39" i="41" s="1"/>
  <c r="BK39" i="41" s="1"/>
  <c r="BD39" i="41"/>
  <c r="BJ38" i="41"/>
  <c r="BK38" i="41" s="1"/>
  <c r="BH38" i="41"/>
  <c r="BD38" i="41"/>
  <c r="BE38" i="41" s="1"/>
  <c r="BL38" i="41" s="1"/>
  <c r="BH37" i="41"/>
  <c r="BD37" i="41"/>
  <c r="BE37" i="41" s="1"/>
  <c r="BJ36" i="41"/>
  <c r="BK36" i="41" s="1"/>
  <c r="BH36" i="41"/>
  <c r="BD36" i="41"/>
  <c r="BE36" i="41" s="1"/>
  <c r="BL36" i="41" s="1"/>
  <c r="BH35" i="41"/>
  <c r="BD35" i="41"/>
  <c r="BE35" i="41" s="1"/>
  <c r="BH34" i="41"/>
  <c r="BD34" i="41"/>
  <c r="BE34" i="41" s="1"/>
  <c r="BL34" i="41" s="1"/>
  <c r="BH33" i="41"/>
  <c r="BD33" i="41"/>
  <c r="BE33" i="41" s="1"/>
  <c r="BH32" i="41"/>
  <c r="BE32" i="41"/>
  <c r="BJ32" i="41" s="1"/>
  <c r="BK32" i="41" s="1"/>
  <c r="BD32" i="41"/>
  <c r="AJ32" i="41"/>
  <c r="AK32" i="41" s="1"/>
  <c r="BQ32" i="41" s="1"/>
  <c r="P32" i="41"/>
  <c r="O32" i="41"/>
  <c r="J32" i="41"/>
  <c r="BH31" i="41"/>
  <c r="BD31" i="41"/>
  <c r="BE31" i="41" s="1"/>
  <c r="BH30" i="41"/>
  <c r="BD30" i="41"/>
  <c r="BE30" i="41" s="1"/>
  <c r="BL30" i="41" s="1"/>
  <c r="BH29" i="41"/>
  <c r="BD29" i="41"/>
  <c r="BE29" i="41" s="1"/>
  <c r="BH28" i="41"/>
  <c r="BD28" i="41"/>
  <c r="BE28" i="41" s="1"/>
  <c r="BL28" i="41" s="1"/>
  <c r="BH27" i="41"/>
  <c r="BE27" i="41"/>
  <c r="BJ27" i="41" s="1"/>
  <c r="BK27" i="41" s="1"/>
  <c r="BD27" i="41"/>
  <c r="BJ26" i="41"/>
  <c r="BK26" i="41" s="1"/>
  <c r="BH26" i="41"/>
  <c r="BD26" i="41"/>
  <c r="BE26" i="41" s="1"/>
  <c r="BL26" i="41" s="1"/>
  <c r="BK25" i="41"/>
  <c r="BH25" i="41"/>
  <c r="BE25" i="41"/>
  <c r="BJ25" i="41" s="1"/>
  <c r="BD25" i="41"/>
  <c r="BJ24" i="41"/>
  <c r="BK24" i="41" s="1"/>
  <c r="BH24" i="41"/>
  <c r="BD24" i="41"/>
  <c r="BE24" i="41" s="1"/>
  <c r="BL24" i="41" s="1"/>
  <c r="BH23" i="41"/>
  <c r="BD23" i="41"/>
  <c r="BE23" i="41" s="1"/>
  <c r="BH22" i="41"/>
  <c r="BD22" i="41"/>
  <c r="BE22" i="41" s="1"/>
  <c r="AJ22" i="41"/>
  <c r="AK22" i="41" s="1"/>
  <c r="BQ22" i="41" s="1"/>
  <c r="P22" i="41"/>
  <c r="O22" i="41"/>
  <c r="J22" i="41"/>
  <c r="BH21" i="41"/>
  <c r="BD21" i="41"/>
  <c r="BE21" i="41" s="1"/>
  <c r="BJ20" i="41"/>
  <c r="BK20" i="41" s="1"/>
  <c r="BH20" i="41"/>
  <c r="BD20" i="41"/>
  <c r="BE20" i="41" s="1"/>
  <c r="BL20" i="41" s="1"/>
  <c r="BH19" i="41"/>
  <c r="BD19" i="41"/>
  <c r="BE19" i="41" s="1"/>
  <c r="BH18" i="41"/>
  <c r="BD18" i="41"/>
  <c r="BE18" i="41" s="1"/>
  <c r="BL18" i="41" s="1"/>
  <c r="BH17" i="41"/>
  <c r="BD17" i="41"/>
  <c r="BE17" i="41" s="1"/>
  <c r="BH16" i="41"/>
  <c r="BD16" i="41"/>
  <c r="BE16" i="41" s="1"/>
  <c r="BL16" i="41" s="1"/>
  <c r="BH15" i="41"/>
  <c r="BE15" i="41"/>
  <c r="BJ15" i="41" s="1"/>
  <c r="BK15" i="41" s="1"/>
  <c r="BD15" i="41"/>
  <c r="BJ14" i="41"/>
  <c r="BK14" i="41" s="1"/>
  <c r="BH14" i="41"/>
  <c r="BD14" i="41"/>
  <c r="BE14" i="41" s="1"/>
  <c r="BL14" i="41" s="1"/>
  <c r="BH13" i="41"/>
  <c r="BD13" i="41"/>
  <c r="BE13" i="41" s="1"/>
  <c r="BP12" i="41"/>
  <c r="BO12" i="41"/>
  <c r="BH12" i="41"/>
  <c r="BD12" i="41"/>
  <c r="BE12" i="41" s="1"/>
  <c r="AK12" i="41"/>
  <c r="BQ12" i="41" s="1"/>
  <c r="AJ12" i="41"/>
  <c r="P12" i="41"/>
  <c r="O12" i="41"/>
  <c r="J12" i="41"/>
  <c r="BJ37" i="41" l="1"/>
  <c r="BK37" i="41" s="1"/>
  <c r="BL37" i="41"/>
  <c r="BJ21" i="41"/>
  <c r="BK21" i="41" s="1"/>
  <c r="BL21" i="41"/>
  <c r="BJ51" i="41"/>
  <c r="BK51" i="41" s="1"/>
  <c r="BL51" i="41"/>
  <c r="BJ17" i="41"/>
  <c r="BK17" i="41" s="1"/>
  <c r="BL17" i="41"/>
  <c r="BJ42" i="41"/>
  <c r="BK42" i="41" s="1"/>
  <c r="BL42" i="41"/>
  <c r="BJ12" i="41"/>
  <c r="BK12" i="41" s="1"/>
  <c r="BL12" i="41"/>
  <c r="BJ13" i="41"/>
  <c r="BK13" i="41" s="1"/>
  <c r="BL13" i="41"/>
  <c r="BJ29" i="41"/>
  <c r="BK29" i="41" s="1"/>
  <c r="BL29" i="41"/>
  <c r="BJ31" i="41"/>
  <c r="BK31" i="41" s="1"/>
  <c r="BL31" i="41"/>
  <c r="BJ41" i="41"/>
  <c r="BK41" i="41" s="1"/>
  <c r="BL41" i="41"/>
  <c r="BJ19" i="41"/>
  <c r="BK19" i="41" s="1"/>
  <c r="BL19" i="41"/>
  <c r="BJ49" i="41"/>
  <c r="BK49" i="41" s="1"/>
  <c r="BL49" i="41"/>
  <c r="BJ23" i="41"/>
  <c r="BK23" i="41" s="1"/>
  <c r="BL23" i="41"/>
  <c r="BJ22" i="41"/>
  <c r="BK22" i="41" s="1"/>
  <c r="BL22" i="41"/>
  <c r="BJ33" i="41"/>
  <c r="BK33" i="41" s="1"/>
  <c r="BM32" i="41" s="1"/>
  <c r="BL33" i="41"/>
  <c r="BJ35" i="41"/>
  <c r="BK35" i="41" s="1"/>
  <c r="BL35" i="41"/>
  <c r="BJ45" i="41"/>
  <c r="BK45" i="41" s="1"/>
  <c r="BL45" i="41"/>
  <c r="BJ47" i="41"/>
  <c r="BK47" i="41" s="1"/>
  <c r="BL47" i="41"/>
  <c r="AL22" i="41"/>
  <c r="BL53" i="41"/>
  <c r="BJ53" i="41"/>
  <c r="BK53" i="41" s="1"/>
  <c r="BJ16" i="41"/>
  <c r="BK16" i="41" s="1"/>
  <c r="BL25" i="41"/>
  <c r="BJ28" i="41"/>
  <c r="BK28" i="41" s="1"/>
  <c r="BJ40" i="41"/>
  <c r="BK40" i="41" s="1"/>
  <c r="AL42" i="41"/>
  <c r="BJ44" i="41"/>
  <c r="BK44" i="41" s="1"/>
  <c r="BL52" i="41"/>
  <c r="BJ52" i="41"/>
  <c r="BK52" i="41" s="1"/>
  <c r="BR12" i="41"/>
  <c r="AL12" i="41"/>
  <c r="BL55" i="41"/>
  <c r="BJ55" i="41"/>
  <c r="BK55" i="41" s="1"/>
  <c r="BL57" i="41"/>
  <c r="BJ57" i="41"/>
  <c r="BK57" i="41" s="1"/>
  <c r="BL59" i="41"/>
  <c r="BJ59" i="41"/>
  <c r="BK59" i="41" s="1"/>
  <c r="BL15" i="41"/>
  <c r="BJ18" i="41"/>
  <c r="BK18" i="41" s="1"/>
  <c r="BL27" i="41"/>
  <c r="BJ30" i="41"/>
  <c r="BK30" i="41" s="1"/>
  <c r="AL32" i="41"/>
  <c r="BL32" i="41"/>
  <c r="BJ34" i="41"/>
  <c r="BK34" i="41" s="1"/>
  <c r="BL39" i="41"/>
  <c r="BL43" i="41"/>
  <c r="BJ46" i="41"/>
  <c r="BK46" i="41" s="1"/>
  <c r="AL52" i="41"/>
  <c r="BJ54" i="41"/>
  <c r="BK54" i="41" s="1"/>
  <c r="BL54" i="41"/>
  <c r="BJ56" i="41"/>
  <c r="BK56" i="41" s="1"/>
  <c r="BL56" i="41"/>
  <c r="BJ58" i="41"/>
  <c r="BK58" i="41" s="1"/>
  <c r="BL58" i="41"/>
  <c r="BJ60" i="41"/>
  <c r="BK60" i="41" s="1"/>
  <c r="BL60" i="41"/>
  <c r="BJ61" i="41"/>
  <c r="BK61" i="41" s="1"/>
  <c r="BN32" i="41" l="1"/>
  <c r="BO32" i="41" s="1"/>
  <c r="BP32" i="41" s="1"/>
  <c r="BR32" i="41" s="1"/>
  <c r="BM52" i="41"/>
  <c r="BM12" i="41"/>
  <c r="BN12" i="41" s="1"/>
  <c r="BM22" i="41"/>
  <c r="BM42" i="41"/>
  <c r="BO52" i="41" l="1"/>
  <c r="BP52" i="41" s="1"/>
  <c r="BR52" i="41" s="1"/>
  <c r="BN52" i="41"/>
  <c r="BN42" i="41"/>
  <c r="BO42" i="41"/>
  <c r="BP42" i="41" s="1"/>
  <c r="BR42" i="41" s="1"/>
  <c r="BN22" i="41"/>
  <c r="BO22" i="41" s="1"/>
  <c r="BP22" i="41" s="1"/>
  <c r="BR22" i="41" s="1"/>
  <c r="BL41" i="40" l="1"/>
  <c r="BJ41" i="40"/>
  <c r="BK41" i="40" s="1"/>
  <c r="BH41" i="40"/>
  <c r="BE41" i="40"/>
  <c r="BD41" i="40"/>
  <c r="BH40" i="40"/>
  <c r="BD40" i="40"/>
  <c r="BE40" i="40" s="1"/>
  <c r="BL39" i="40"/>
  <c r="BJ39" i="40"/>
  <c r="BK39" i="40" s="1"/>
  <c r="BH39" i="40"/>
  <c r="BE39" i="40"/>
  <c r="BD39" i="40"/>
  <c r="BH38" i="40"/>
  <c r="BD38" i="40"/>
  <c r="BE38" i="40" s="1"/>
  <c r="BL37" i="40"/>
  <c r="BJ37" i="40"/>
  <c r="BK37" i="40" s="1"/>
  <c r="BH37" i="40"/>
  <c r="BE37" i="40"/>
  <c r="BD37" i="40"/>
  <c r="BH36" i="40"/>
  <c r="BD36" i="40"/>
  <c r="BE36" i="40" s="1"/>
  <c r="BL35" i="40"/>
  <c r="BJ35" i="40"/>
  <c r="BK35" i="40" s="1"/>
  <c r="BH35" i="40"/>
  <c r="BE35" i="40"/>
  <c r="BD35" i="40"/>
  <c r="BH34" i="40"/>
  <c r="BD34" i="40"/>
  <c r="BE34" i="40" s="1"/>
  <c r="BL33" i="40"/>
  <c r="BJ33" i="40"/>
  <c r="BK33" i="40" s="1"/>
  <c r="BH33" i="40"/>
  <c r="BE33" i="40"/>
  <c r="BD33" i="40"/>
  <c r="BO32" i="40"/>
  <c r="BP32" i="40" s="1"/>
  <c r="BL32" i="40"/>
  <c r="BJ32" i="40"/>
  <c r="BK32" i="40" s="1"/>
  <c r="BH32" i="40"/>
  <c r="BE32" i="40"/>
  <c r="BD32" i="40"/>
  <c r="AJ32" i="40"/>
  <c r="AK32" i="40" s="1"/>
  <c r="BQ32" i="40" s="1"/>
  <c r="P32" i="40"/>
  <c r="O32" i="40"/>
  <c r="J32" i="40"/>
  <c r="BL31" i="40"/>
  <c r="BJ31" i="40"/>
  <c r="BK31" i="40" s="1"/>
  <c r="BH31" i="40"/>
  <c r="BE31" i="40"/>
  <c r="BD31" i="40"/>
  <c r="BH30" i="40"/>
  <c r="BD30" i="40"/>
  <c r="BE30" i="40" s="1"/>
  <c r="BL29" i="40"/>
  <c r="BJ29" i="40"/>
  <c r="BK29" i="40" s="1"/>
  <c r="BH29" i="40"/>
  <c r="BE29" i="40"/>
  <c r="BD29" i="40"/>
  <c r="BH28" i="40"/>
  <c r="BD28" i="40"/>
  <c r="BE28" i="40" s="1"/>
  <c r="BL27" i="40"/>
  <c r="BJ27" i="40"/>
  <c r="BK27" i="40" s="1"/>
  <c r="BH27" i="40"/>
  <c r="BE27" i="40"/>
  <c r="BD27" i="40"/>
  <c r="BH26" i="40"/>
  <c r="BD26" i="40"/>
  <c r="BE26" i="40" s="1"/>
  <c r="BL25" i="40"/>
  <c r="BJ25" i="40"/>
  <c r="BK25" i="40" s="1"/>
  <c r="BH25" i="40"/>
  <c r="BE25" i="40"/>
  <c r="BD25" i="40"/>
  <c r="BH24" i="40"/>
  <c r="BD24" i="40"/>
  <c r="BE24" i="40" s="1"/>
  <c r="BL23" i="40"/>
  <c r="BJ23" i="40"/>
  <c r="BK23" i="40" s="1"/>
  <c r="BH23" i="40"/>
  <c r="BE23" i="40"/>
  <c r="BD23" i="40"/>
  <c r="BL22" i="40"/>
  <c r="BJ22" i="40"/>
  <c r="BK22" i="40" s="1"/>
  <c r="BH22" i="40"/>
  <c r="BE22" i="40"/>
  <c r="BD22" i="40"/>
  <c r="AJ22" i="40"/>
  <c r="AK22" i="40" s="1"/>
  <c r="BQ22" i="40" s="1"/>
  <c r="P22" i="40"/>
  <c r="O22" i="40"/>
  <c r="AL22" i="40" s="1"/>
  <c r="J22" i="40"/>
  <c r="BL21" i="40"/>
  <c r="BJ21" i="40"/>
  <c r="BK21" i="40" s="1"/>
  <c r="BH21" i="40"/>
  <c r="BE21" i="40"/>
  <c r="BD21" i="40"/>
  <c r="BH20" i="40"/>
  <c r="BD20" i="40"/>
  <c r="BE20" i="40" s="1"/>
  <c r="BL19" i="40"/>
  <c r="BJ19" i="40"/>
  <c r="BK19" i="40" s="1"/>
  <c r="BH19" i="40"/>
  <c r="BE19" i="40"/>
  <c r="BD19" i="40"/>
  <c r="BH18" i="40"/>
  <c r="BD18" i="40"/>
  <c r="BE18" i="40" s="1"/>
  <c r="BL17" i="40"/>
  <c r="BJ17" i="40"/>
  <c r="BK17" i="40" s="1"/>
  <c r="BH17" i="40"/>
  <c r="BE17" i="40"/>
  <c r="BD17" i="40"/>
  <c r="BH16" i="40"/>
  <c r="BD16" i="40"/>
  <c r="BE16" i="40" s="1"/>
  <c r="BL15" i="40"/>
  <c r="BJ15" i="40"/>
  <c r="BK15" i="40" s="1"/>
  <c r="BH15" i="40"/>
  <c r="BE15" i="40"/>
  <c r="BD15" i="40"/>
  <c r="BH14" i="40"/>
  <c r="BD14" i="40"/>
  <c r="BE14" i="40" s="1"/>
  <c r="BL13" i="40"/>
  <c r="BJ13" i="40"/>
  <c r="BK13" i="40" s="1"/>
  <c r="BH13" i="40"/>
  <c r="BE13" i="40"/>
  <c r="BD13" i="40"/>
  <c r="BL12" i="40"/>
  <c r="BJ12" i="40"/>
  <c r="BK12" i="40" s="1"/>
  <c r="BH12" i="40"/>
  <c r="BE12" i="40"/>
  <c r="BD12" i="40"/>
  <c r="AJ12" i="40"/>
  <c r="AK12" i="40" s="1"/>
  <c r="BQ12" i="40" s="1"/>
  <c r="P12" i="40"/>
  <c r="O12" i="40"/>
  <c r="AL12" i="40" s="1"/>
  <c r="J12" i="40"/>
  <c r="BH61" i="39"/>
  <c r="BD61" i="39"/>
  <c r="BE61" i="39" s="1"/>
  <c r="BH60" i="39"/>
  <c r="BE60" i="39"/>
  <c r="BL60" i="39" s="1"/>
  <c r="BD60" i="39"/>
  <c r="BH59" i="39"/>
  <c r="BD59" i="39"/>
  <c r="BE59" i="39" s="1"/>
  <c r="BH58" i="39"/>
  <c r="BE58" i="39"/>
  <c r="BL58" i="39" s="1"/>
  <c r="BD58" i="39"/>
  <c r="BH57" i="39"/>
  <c r="BD57" i="39"/>
  <c r="BE57" i="39" s="1"/>
  <c r="BH56" i="39"/>
  <c r="BE56" i="39"/>
  <c r="BL56" i="39" s="1"/>
  <c r="BD56" i="39"/>
  <c r="BH55" i="39"/>
  <c r="BD55" i="39"/>
  <c r="BE55" i="39" s="1"/>
  <c r="BH54" i="39"/>
  <c r="BE54" i="39"/>
  <c r="BL54" i="39" s="1"/>
  <c r="BD54" i="39"/>
  <c r="BH53" i="39"/>
  <c r="BD53" i="39"/>
  <c r="BE53" i="39" s="1"/>
  <c r="BH52" i="39"/>
  <c r="BD52" i="39"/>
  <c r="BE52" i="39" s="1"/>
  <c r="AJ52" i="39"/>
  <c r="AK52" i="39" s="1"/>
  <c r="BQ52" i="39" s="1"/>
  <c r="P52" i="39"/>
  <c r="O52" i="39"/>
  <c r="AL52" i="39" s="1"/>
  <c r="J52" i="39"/>
  <c r="BH51" i="39"/>
  <c r="BD51" i="39"/>
  <c r="BE51" i="39" s="1"/>
  <c r="BH50" i="39"/>
  <c r="BE50" i="39"/>
  <c r="BL50" i="39" s="1"/>
  <c r="BD50" i="39"/>
  <c r="BH49" i="39"/>
  <c r="BD49" i="39"/>
  <c r="BE49" i="39" s="1"/>
  <c r="BH48" i="39"/>
  <c r="BE48" i="39"/>
  <c r="BJ48" i="39" s="1"/>
  <c r="BK48" i="39" s="1"/>
  <c r="BD48" i="39"/>
  <c r="BH47" i="39"/>
  <c r="BD47" i="39"/>
  <c r="BE47" i="39" s="1"/>
  <c r="BH46" i="39"/>
  <c r="BE46" i="39"/>
  <c r="BJ46" i="39" s="1"/>
  <c r="BK46" i="39" s="1"/>
  <c r="BD46" i="39"/>
  <c r="BH45" i="39"/>
  <c r="BD45" i="39"/>
  <c r="BE45" i="39" s="1"/>
  <c r="BH44" i="39"/>
  <c r="BE44" i="39"/>
  <c r="BJ44" i="39" s="1"/>
  <c r="BK44" i="39" s="1"/>
  <c r="BD44" i="39"/>
  <c r="BH43" i="39"/>
  <c r="BD43" i="39"/>
  <c r="BE43" i="39" s="1"/>
  <c r="BH42" i="39"/>
  <c r="BD42" i="39"/>
  <c r="BE42" i="39" s="1"/>
  <c r="AJ42" i="39"/>
  <c r="AK42" i="39" s="1"/>
  <c r="BQ42" i="39" s="1"/>
  <c r="P42" i="39"/>
  <c r="O42" i="39"/>
  <c r="AL42" i="39" s="1"/>
  <c r="J42" i="39"/>
  <c r="BH41" i="39"/>
  <c r="BD41" i="39"/>
  <c r="BE41" i="39" s="1"/>
  <c r="BH40" i="39"/>
  <c r="BE40" i="39"/>
  <c r="BJ40" i="39" s="1"/>
  <c r="BK40" i="39" s="1"/>
  <c r="BD40" i="39"/>
  <c r="BH39" i="39"/>
  <c r="BD39" i="39"/>
  <c r="BE39" i="39" s="1"/>
  <c r="BH38" i="39"/>
  <c r="BE38" i="39"/>
  <c r="BJ38" i="39" s="1"/>
  <c r="BK38" i="39" s="1"/>
  <c r="BD38" i="39"/>
  <c r="BH37" i="39"/>
  <c r="BD37" i="39"/>
  <c r="BE37" i="39" s="1"/>
  <c r="BH36" i="39"/>
  <c r="BE36" i="39"/>
  <c r="BJ36" i="39" s="1"/>
  <c r="BK36" i="39" s="1"/>
  <c r="BD36" i="39"/>
  <c r="BH35" i="39"/>
  <c r="BD35" i="39"/>
  <c r="BE35" i="39" s="1"/>
  <c r="BH34" i="39"/>
  <c r="BE34" i="39"/>
  <c r="BJ34" i="39" s="1"/>
  <c r="BK34" i="39" s="1"/>
  <c r="BD34" i="39"/>
  <c r="BH33" i="39"/>
  <c r="BD33" i="39"/>
  <c r="BE33" i="39" s="1"/>
  <c r="BH32" i="39"/>
  <c r="BD32" i="39"/>
  <c r="BE32" i="39" s="1"/>
  <c r="AJ32" i="39"/>
  <c r="AK32" i="39" s="1"/>
  <c r="BQ32" i="39" s="1"/>
  <c r="P32" i="39"/>
  <c r="O32" i="39"/>
  <c r="AL32" i="39" s="1"/>
  <c r="J32" i="39"/>
  <c r="BH31" i="39"/>
  <c r="BD31" i="39"/>
  <c r="BE31" i="39" s="1"/>
  <c r="BH30" i="39"/>
  <c r="BE30" i="39"/>
  <c r="BJ30" i="39" s="1"/>
  <c r="BK30" i="39" s="1"/>
  <c r="BD30" i="39"/>
  <c r="BH29" i="39"/>
  <c r="BD29" i="39"/>
  <c r="BE29" i="39" s="1"/>
  <c r="BH28" i="39"/>
  <c r="BE28" i="39"/>
  <c r="BJ28" i="39" s="1"/>
  <c r="BK28" i="39" s="1"/>
  <c r="BD28" i="39"/>
  <c r="BH27" i="39"/>
  <c r="BD27" i="39"/>
  <c r="BE27" i="39" s="1"/>
  <c r="BH26" i="39"/>
  <c r="BE26" i="39"/>
  <c r="BJ26" i="39" s="1"/>
  <c r="BK26" i="39" s="1"/>
  <c r="BD26" i="39"/>
  <c r="BH25" i="39"/>
  <c r="BD25" i="39"/>
  <c r="BE25" i="39" s="1"/>
  <c r="BH24" i="39"/>
  <c r="BE24" i="39"/>
  <c r="BJ24" i="39" s="1"/>
  <c r="BK24" i="39" s="1"/>
  <c r="BD24" i="39"/>
  <c r="BH23" i="39"/>
  <c r="BD23" i="39"/>
  <c r="BE23" i="39" s="1"/>
  <c r="BH22" i="39"/>
  <c r="BD22" i="39"/>
  <c r="BE22" i="39" s="1"/>
  <c r="AJ22" i="39"/>
  <c r="AK22" i="39" s="1"/>
  <c r="BQ22" i="39" s="1"/>
  <c r="P22" i="39"/>
  <c r="O22" i="39"/>
  <c r="AL22" i="39" s="1"/>
  <c r="J22" i="39"/>
  <c r="BH21" i="39"/>
  <c r="BD21" i="39"/>
  <c r="BE21" i="39" s="1"/>
  <c r="BH20" i="39"/>
  <c r="BE20" i="39"/>
  <c r="BL20" i="39" s="1"/>
  <c r="BD20" i="39"/>
  <c r="BH19" i="39"/>
  <c r="BD19" i="39"/>
  <c r="BE19" i="39" s="1"/>
  <c r="BH18" i="39"/>
  <c r="BE18" i="39"/>
  <c r="BJ18" i="39" s="1"/>
  <c r="BK18" i="39" s="1"/>
  <c r="BD18" i="39"/>
  <c r="BH17" i="39"/>
  <c r="BD17" i="39"/>
  <c r="BE17" i="39" s="1"/>
  <c r="BH16" i="39"/>
  <c r="BE16" i="39"/>
  <c r="BJ16" i="39" s="1"/>
  <c r="BK16" i="39" s="1"/>
  <c r="BD16" i="39"/>
  <c r="BH15" i="39"/>
  <c r="BD15" i="39"/>
  <c r="BE15" i="39" s="1"/>
  <c r="BH14" i="39"/>
  <c r="BE14" i="39"/>
  <c r="BJ14" i="39" s="1"/>
  <c r="BK14" i="39" s="1"/>
  <c r="BD14" i="39"/>
  <c r="BH13" i="39"/>
  <c r="BD13" i="39"/>
  <c r="BE13" i="39" s="1"/>
  <c r="BH12" i="39"/>
  <c r="BD12" i="39"/>
  <c r="BE12" i="39" s="1"/>
  <c r="AJ12" i="39"/>
  <c r="AK12" i="39" s="1"/>
  <c r="BQ12" i="39" s="1"/>
  <c r="P12" i="39"/>
  <c r="O12" i="39"/>
  <c r="AL12" i="39" s="1"/>
  <c r="J12" i="39"/>
  <c r="BJ24" i="40" l="1"/>
  <c r="BK24" i="40" s="1"/>
  <c r="BM22" i="40" s="1"/>
  <c r="BL24" i="40"/>
  <c r="BJ16" i="40"/>
  <c r="BK16" i="40" s="1"/>
  <c r="BL16" i="40"/>
  <c r="BR32" i="40"/>
  <c r="BL38" i="40"/>
  <c r="BJ38" i="40"/>
  <c r="BK38" i="40" s="1"/>
  <c r="BJ28" i="40"/>
  <c r="BK28" i="40" s="1"/>
  <c r="BL28" i="40"/>
  <c r="BL36" i="40"/>
  <c r="BJ36" i="40"/>
  <c r="BK36" i="40" s="1"/>
  <c r="BL40" i="40"/>
  <c r="BJ40" i="40"/>
  <c r="BK40" i="40" s="1"/>
  <c r="BJ30" i="40"/>
  <c r="BK30" i="40" s="1"/>
  <c r="BL30" i="40"/>
  <c r="BJ20" i="40"/>
  <c r="BK20" i="40" s="1"/>
  <c r="BL20" i="40"/>
  <c r="AL32" i="40"/>
  <c r="BJ14" i="40"/>
  <c r="BK14" i="40" s="1"/>
  <c r="BM12" i="40" s="1"/>
  <c r="BL14" i="40"/>
  <c r="BJ26" i="40"/>
  <c r="BK26" i="40" s="1"/>
  <c r="BL26" i="40"/>
  <c r="BL34" i="40"/>
  <c r="BJ34" i="40"/>
  <c r="BK34" i="40" s="1"/>
  <c r="BM32" i="40" s="1"/>
  <c r="BN32" i="40" s="1"/>
  <c r="BJ18" i="40"/>
  <c r="BK18" i="40" s="1"/>
  <c r="BL18" i="40"/>
  <c r="BL49" i="39"/>
  <c r="BJ49" i="39"/>
  <c r="BK49" i="39" s="1"/>
  <c r="BL41" i="39"/>
  <c r="BJ41" i="39"/>
  <c r="BK41" i="39" s="1"/>
  <c r="BL53" i="39"/>
  <c r="BJ53" i="39"/>
  <c r="BK53" i="39" s="1"/>
  <c r="BL45" i="39"/>
  <c r="BJ45" i="39"/>
  <c r="BK45" i="39" s="1"/>
  <c r="BJ15" i="39"/>
  <c r="BK15" i="39" s="1"/>
  <c r="BL15" i="39"/>
  <c r="BJ32" i="39"/>
  <c r="BK32" i="39" s="1"/>
  <c r="BM32" i="39" s="1"/>
  <c r="BL32" i="39"/>
  <c r="BL37" i="39"/>
  <c r="BJ37" i="39"/>
  <c r="BK37" i="39" s="1"/>
  <c r="BJ22" i="39"/>
  <c r="BK22" i="39" s="1"/>
  <c r="BL22" i="39"/>
  <c r="BL57" i="39"/>
  <c r="BJ57" i="39"/>
  <c r="BK57" i="39" s="1"/>
  <c r="BJ29" i="39"/>
  <c r="BK29" i="39" s="1"/>
  <c r="BL29" i="39"/>
  <c r="BL59" i="39"/>
  <c r="BJ59" i="39"/>
  <c r="BK59" i="39" s="1"/>
  <c r="BL52" i="39"/>
  <c r="BJ52" i="39"/>
  <c r="BK52" i="39" s="1"/>
  <c r="BJ19" i="39"/>
  <c r="BK19" i="39" s="1"/>
  <c r="BL19" i="39"/>
  <c r="BJ21" i="39"/>
  <c r="BK21" i="39" s="1"/>
  <c r="BL21" i="39"/>
  <c r="BL33" i="39"/>
  <c r="BJ33" i="39"/>
  <c r="BK33" i="39" s="1"/>
  <c r="BL51" i="39"/>
  <c r="BJ51" i="39"/>
  <c r="BK51" i="39" s="1"/>
  <c r="BJ25" i="39"/>
  <c r="BK25" i="39" s="1"/>
  <c r="BL25" i="39"/>
  <c r="BL55" i="39"/>
  <c r="BJ55" i="39"/>
  <c r="BK55" i="39" s="1"/>
  <c r="BJ23" i="39"/>
  <c r="BK23" i="39" s="1"/>
  <c r="BL23" i="39"/>
  <c r="BJ12" i="39"/>
  <c r="BK12" i="39" s="1"/>
  <c r="BL12" i="39"/>
  <c r="BJ17" i="39"/>
  <c r="BK17" i="39" s="1"/>
  <c r="BL17" i="39"/>
  <c r="BL42" i="39"/>
  <c r="BJ42" i="39"/>
  <c r="BK42" i="39" s="1"/>
  <c r="BM42" i="39" s="1"/>
  <c r="BL47" i="39"/>
  <c r="BJ47" i="39"/>
  <c r="BK47" i="39" s="1"/>
  <c r="BJ27" i="39"/>
  <c r="BK27" i="39" s="1"/>
  <c r="BL27" i="39"/>
  <c r="BL39" i="39"/>
  <c r="BJ39" i="39"/>
  <c r="BK39" i="39" s="1"/>
  <c r="BJ13" i="39"/>
  <c r="BK13" i="39" s="1"/>
  <c r="BL13" i="39"/>
  <c r="BJ31" i="39"/>
  <c r="BK31" i="39" s="1"/>
  <c r="BL31" i="39"/>
  <c r="BL43" i="39"/>
  <c r="BJ43" i="39"/>
  <c r="BK43" i="39" s="1"/>
  <c r="BL61" i="39"/>
  <c r="BJ61" i="39"/>
  <c r="BK61" i="39" s="1"/>
  <c r="BL35" i="39"/>
  <c r="BJ35" i="39"/>
  <c r="BK35" i="39" s="1"/>
  <c r="BJ20" i="39"/>
  <c r="BK20" i="39" s="1"/>
  <c r="BJ50" i="39"/>
  <c r="BK50" i="39" s="1"/>
  <c r="BJ54" i="39"/>
  <c r="BK54" i="39" s="1"/>
  <c r="BJ56" i="39"/>
  <c r="BK56" i="39" s="1"/>
  <c r="BJ58" i="39"/>
  <c r="BK58" i="39" s="1"/>
  <c r="BJ60" i="39"/>
  <c r="BK60" i="39" s="1"/>
  <c r="BL14" i="39"/>
  <c r="BL16" i="39"/>
  <c r="BL18" i="39"/>
  <c r="BL24" i="39"/>
  <c r="BL26" i="39"/>
  <c r="BL28" i="39"/>
  <c r="BL30" i="39"/>
  <c r="BL34" i="39"/>
  <c r="BL36" i="39"/>
  <c r="BL38" i="39"/>
  <c r="BL40" i="39"/>
  <c r="BL44" i="39"/>
  <c r="BL46" i="39"/>
  <c r="BL48" i="39"/>
  <c r="BN12" i="40" l="1"/>
  <c r="BO12" i="40" s="1"/>
  <c r="BP12" i="40" s="1"/>
  <c r="BR12" i="40" s="1"/>
  <c r="BN22" i="40"/>
  <c r="BO22" i="40" s="1"/>
  <c r="BP22" i="40" s="1"/>
  <c r="BR22" i="40" s="1"/>
  <c r="BM52" i="39"/>
  <c r="BN32" i="39"/>
  <c r="BO32" i="39" s="1"/>
  <c r="BP32" i="39" s="1"/>
  <c r="BR32" i="39" s="1"/>
  <c r="BN42" i="39"/>
  <c r="BO42" i="39"/>
  <c r="BP42" i="39" s="1"/>
  <c r="BR42" i="39" s="1"/>
  <c r="BM12" i="39"/>
  <c r="BM22" i="39"/>
  <c r="BN22" i="39" l="1"/>
  <c r="BO22" i="39" s="1"/>
  <c r="BP22" i="39" s="1"/>
  <c r="BR22" i="39" s="1"/>
  <c r="BN12" i="39"/>
  <c r="BO12" i="39" s="1"/>
  <c r="BP12" i="39" s="1"/>
  <c r="BR12" i="39" s="1"/>
  <c r="BN52" i="39"/>
  <c r="BO52" i="39" s="1"/>
  <c r="BP52" i="39" s="1"/>
  <c r="BR52" i="39" s="1"/>
  <c r="BH61" i="33" l="1"/>
  <c r="BE61" i="33"/>
  <c r="BL61" i="33" s="1"/>
  <c r="BD61" i="33"/>
  <c r="BJ60" i="33"/>
  <c r="BK60" i="33" s="1"/>
  <c r="BH60" i="33"/>
  <c r="BE60" i="33"/>
  <c r="BL60" i="33" s="1"/>
  <c r="BD60" i="33"/>
  <c r="BH59" i="33"/>
  <c r="BE59" i="33"/>
  <c r="BL59" i="33" s="1"/>
  <c r="BD59" i="33"/>
  <c r="BH58" i="33"/>
  <c r="BD58" i="33"/>
  <c r="BE58" i="33" s="1"/>
  <c r="BL58" i="33" s="1"/>
  <c r="BH57" i="33"/>
  <c r="BD57" i="33"/>
  <c r="BE57" i="33" s="1"/>
  <c r="BH56" i="33"/>
  <c r="BD56" i="33"/>
  <c r="BE56" i="33" s="1"/>
  <c r="BL55" i="33"/>
  <c r="BK55" i="33"/>
  <c r="BH55" i="33"/>
  <c r="BE55" i="33"/>
  <c r="BJ55" i="33" s="1"/>
  <c r="BD55" i="33"/>
  <c r="BH54" i="33"/>
  <c r="BD54" i="33"/>
  <c r="BE54" i="33" s="1"/>
  <c r="BL54" i="33" s="1"/>
  <c r="BH53" i="33"/>
  <c r="BE53" i="33"/>
  <c r="BD53" i="33"/>
  <c r="BL52" i="33"/>
  <c r="BH52" i="33"/>
  <c r="BE52" i="33"/>
  <c r="BJ52" i="33" s="1"/>
  <c r="BK52" i="33" s="1"/>
  <c r="BD52" i="33"/>
  <c r="AJ52" i="33"/>
  <c r="AK52" i="33" s="1"/>
  <c r="P52" i="33"/>
  <c r="O52" i="33"/>
  <c r="J52" i="33"/>
  <c r="BH51" i="33"/>
  <c r="BD51" i="33"/>
  <c r="BE51" i="33" s="1"/>
  <c r="BH50" i="33"/>
  <c r="BD50" i="33"/>
  <c r="BE50" i="33" s="1"/>
  <c r="BL49" i="33"/>
  <c r="BK49" i="33"/>
  <c r="BH49" i="33"/>
  <c r="BE49" i="33"/>
  <c r="BJ49" i="33" s="1"/>
  <c r="BD49" i="33"/>
  <c r="BJ48" i="33"/>
  <c r="BK48" i="33" s="1"/>
  <c r="BH48" i="33"/>
  <c r="BD48" i="33"/>
  <c r="BE48" i="33" s="1"/>
  <c r="BL48" i="33" s="1"/>
  <c r="BH47" i="33"/>
  <c r="BE47" i="33"/>
  <c r="BD47" i="33"/>
  <c r="BH46" i="33"/>
  <c r="BD46" i="33"/>
  <c r="BE46" i="33" s="1"/>
  <c r="BL45" i="33"/>
  <c r="BH45" i="33"/>
  <c r="BE45" i="33"/>
  <c r="BJ45" i="33" s="1"/>
  <c r="BK45" i="33" s="1"/>
  <c r="BD45" i="33"/>
  <c r="BH44" i="33"/>
  <c r="BD44" i="33"/>
  <c r="BE44" i="33" s="1"/>
  <c r="BL44" i="33" s="1"/>
  <c r="BH43" i="33"/>
  <c r="BE43" i="33"/>
  <c r="BD43" i="33"/>
  <c r="BH42" i="33"/>
  <c r="BD42" i="33"/>
  <c r="BE42" i="33" s="1"/>
  <c r="AJ42" i="33"/>
  <c r="AK42" i="33" s="1"/>
  <c r="P42" i="33"/>
  <c r="O42" i="33"/>
  <c r="J42" i="33"/>
  <c r="BH41" i="33"/>
  <c r="BE41" i="33"/>
  <c r="BD41" i="33"/>
  <c r="BH40" i="33"/>
  <c r="BD40" i="33"/>
  <c r="BE40" i="33" s="1"/>
  <c r="BL39" i="33"/>
  <c r="BH39" i="33"/>
  <c r="BE39" i="33"/>
  <c r="BJ39" i="33" s="1"/>
  <c r="BK39" i="33" s="1"/>
  <c r="BD39" i="33"/>
  <c r="BH38" i="33"/>
  <c r="BD38" i="33"/>
  <c r="BE38" i="33" s="1"/>
  <c r="BL38" i="33" s="1"/>
  <c r="BH37" i="33"/>
  <c r="BD37" i="33"/>
  <c r="BE37" i="33" s="1"/>
  <c r="BH36" i="33"/>
  <c r="BD36" i="33"/>
  <c r="BE36" i="33" s="1"/>
  <c r="BL35" i="33"/>
  <c r="BH35" i="33"/>
  <c r="BE35" i="33"/>
  <c r="BJ35" i="33" s="1"/>
  <c r="BK35" i="33" s="1"/>
  <c r="BD35" i="33"/>
  <c r="BJ34" i="33"/>
  <c r="BK34" i="33" s="1"/>
  <c r="BH34" i="33"/>
  <c r="BD34" i="33"/>
  <c r="BE34" i="33" s="1"/>
  <c r="BL34" i="33" s="1"/>
  <c r="BH33" i="33"/>
  <c r="BD33" i="33"/>
  <c r="BE33" i="33" s="1"/>
  <c r="BH32" i="33"/>
  <c r="BD32" i="33"/>
  <c r="BE32" i="33" s="1"/>
  <c r="AJ32" i="33"/>
  <c r="AK32" i="33" s="1"/>
  <c r="P32" i="33"/>
  <c r="O32" i="33"/>
  <c r="J32" i="33"/>
  <c r="BH31" i="33"/>
  <c r="BE31" i="33"/>
  <c r="BD31" i="33"/>
  <c r="BH30" i="33"/>
  <c r="BD30" i="33"/>
  <c r="BE30" i="33" s="1"/>
  <c r="BL29" i="33"/>
  <c r="BK29" i="33"/>
  <c r="BH29" i="33"/>
  <c r="BE29" i="33"/>
  <c r="BJ29" i="33" s="1"/>
  <c r="BD29" i="33"/>
  <c r="BH28" i="33"/>
  <c r="BD28" i="33"/>
  <c r="BE28" i="33" s="1"/>
  <c r="BL28" i="33" s="1"/>
  <c r="BH27" i="33"/>
  <c r="BE27" i="33"/>
  <c r="BD27" i="33"/>
  <c r="BH26" i="33"/>
  <c r="BD26" i="33"/>
  <c r="BE26" i="33" s="1"/>
  <c r="BH25" i="33"/>
  <c r="BD25" i="33"/>
  <c r="BE25" i="33" s="1"/>
  <c r="BJ24" i="33"/>
  <c r="BK24" i="33" s="1"/>
  <c r="BH24" i="33"/>
  <c r="BD24" i="33"/>
  <c r="BE24" i="33" s="1"/>
  <c r="BL24" i="33" s="1"/>
  <c r="BH23" i="33"/>
  <c r="BD23" i="33"/>
  <c r="BE23" i="33" s="1"/>
  <c r="BH22" i="33"/>
  <c r="BE22" i="33"/>
  <c r="BJ22" i="33" s="1"/>
  <c r="BK22" i="33" s="1"/>
  <c r="BD22" i="33"/>
  <c r="AJ22" i="33"/>
  <c r="AK22" i="33" s="1"/>
  <c r="P22" i="33"/>
  <c r="O22" i="33"/>
  <c r="J22" i="33"/>
  <c r="BH21" i="33"/>
  <c r="BD21" i="33"/>
  <c r="BE21" i="33" s="1"/>
  <c r="BH20" i="33"/>
  <c r="BD20" i="33"/>
  <c r="BE20" i="33" s="1"/>
  <c r="BL19" i="33"/>
  <c r="BH19" i="33"/>
  <c r="BE19" i="33"/>
  <c r="BJ19" i="33" s="1"/>
  <c r="BK19" i="33" s="1"/>
  <c r="BD19" i="33"/>
  <c r="BH18" i="33"/>
  <c r="BD18" i="33"/>
  <c r="BE18" i="33" s="1"/>
  <c r="BL18" i="33" s="1"/>
  <c r="BH17" i="33"/>
  <c r="BE17" i="33"/>
  <c r="BD17" i="33"/>
  <c r="BH16" i="33"/>
  <c r="BD16" i="33"/>
  <c r="BE16" i="33" s="1"/>
  <c r="BL15" i="33"/>
  <c r="BK15" i="33"/>
  <c r="BH15" i="33"/>
  <c r="BE15" i="33"/>
  <c r="BJ15" i="33" s="1"/>
  <c r="BD15" i="33"/>
  <c r="BH14" i="33"/>
  <c r="BD14" i="33"/>
  <c r="BE14" i="33" s="1"/>
  <c r="BL14" i="33" s="1"/>
  <c r="BH13" i="33"/>
  <c r="BE13" i="33"/>
  <c r="BD13" i="33"/>
  <c r="BH12" i="33"/>
  <c r="BD12" i="33"/>
  <c r="BE12" i="33" s="1"/>
  <c r="AJ12" i="33"/>
  <c r="AK12" i="33" s="1"/>
  <c r="P12" i="33"/>
  <c r="O12" i="33"/>
  <c r="J12" i="33"/>
  <c r="BH21" i="32"/>
  <c r="BD21" i="32"/>
  <c r="BE21" i="32" s="1"/>
  <c r="BH20" i="32"/>
  <c r="BD20" i="32"/>
  <c r="BE20" i="32" s="1"/>
  <c r="BH19" i="32"/>
  <c r="BD19" i="32"/>
  <c r="BE19" i="32" s="1"/>
  <c r="BJ19" i="32" s="1"/>
  <c r="BK19" i="32" s="1"/>
  <c r="BH18" i="32"/>
  <c r="BD18" i="32"/>
  <c r="BE18" i="32" s="1"/>
  <c r="BL18" i="32" s="1"/>
  <c r="BH17" i="32"/>
  <c r="BD17" i="32"/>
  <c r="BE17" i="32" s="1"/>
  <c r="BH16" i="32"/>
  <c r="BD16" i="32"/>
  <c r="BE16" i="32" s="1"/>
  <c r="BH15" i="32"/>
  <c r="BD15" i="32"/>
  <c r="BE15" i="32" s="1"/>
  <c r="BJ15" i="32" s="1"/>
  <c r="BK15" i="32" s="1"/>
  <c r="BH14" i="32"/>
  <c r="BD14" i="32"/>
  <c r="BE14" i="32" s="1"/>
  <c r="BL14" i="32" s="1"/>
  <c r="BH13" i="32"/>
  <c r="BD13" i="32"/>
  <c r="BE13" i="32" s="1"/>
  <c r="BH12" i="32"/>
  <c r="BD12" i="32"/>
  <c r="BE12" i="32" s="1"/>
  <c r="BJ12" i="32" s="1"/>
  <c r="BK12" i="32" s="1"/>
  <c r="AJ12" i="32"/>
  <c r="AK12" i="32" s="1"/>
  <c r="P12" i="32"/>
  <c r="O12" i="32"/>
  <c r="J12" i="32"/>
  <c r="BH21" i="31"/>
  <c r="BD21" i="31"/>
  <c r="BE21" i="31" s="1"/>
  <c r="BL21" i="31" s="1"/>
  <c r="BH20" i="31"/>
  <c r="BD20" i="31"/>
  <c r="BE20" i="31" s="1"/>
  <c r="BH19" i="31"/>
  <c r="BD19" i="31"/>
  <c r="BE19" i="31" s="1"/>
  <c r="BH18" i="31"/>
  <c r="BD18" i="31"/>
  <c r="BE18" i="31" s="1"/>
  <c r="BH17" i="31"/>
  <c r="BD17" i="31"/>
  <c r="BE17" i="31" s="1"/>
  <c r="BL17" i="31" s="1"/>
  <c r="BH16" i="31"/>
  <c r="BD16" i="31"/>
  <c r="BE16" i="31" s="1"/>
  <c r="BH15" i="31"/>
  <c r="BD15" i="31"/>
  <c r="BE15" i="31" s="1"/>
  <c r="BH14" i="31"/>
  <c r="BD14" i="31"/>
  <c r="BE14" i="31" s="1"/>
  <c r="BH13" i="31"/>
  <c r="BD13" i="31"/>
  <c r="BE13" i="31" s="1"/>
  <c r="BL13" i="31" s="1"/>
  <c r="BH12" i="31"/>
  <c r="BD12" i="31"/>
  <c r="BE12" i="31" s="1"/>
  <c r="AJ12" i="31"/>
  <c r="AK12" i="31" s="1"/>
  <c r="BQ12" i="31" s="1"/>
  <c r="P12" i="31"/>
  <c r="O12" i="31"/>
  <c r="J12" i="31"/>
  <c r="BJ42" i="33" l="1"/>
  <c r="BK42" i="33" s="1"/>
  <c r="BM42" i="33" s="1"/>
  <c r="BL42" i="33"/>
  <c r="BJ32" i="33"/>
  <c r="BK32" i="33" s="1"/>
  <c r="BL32" i="33"/>
  <c r="BJ25" i="33"/>
  <c r="BK25" i="33" s="1"/>
  <c r="BL25" i="33"/>
  <c r="BL22" i="33"/>
  <c r="BJ12" i="33"/>
  <c r="BK12" i="33" s="1"/>
  <c r="BL12" i="33"/>
  <c r="BJ37" i="33"/>
  <c r="BK37" i="33" s="1"/>
  <c r="BL37" i="33"/>
  <c r="BJ23" i="33"/>
  <c r="BK23" i="33" s="1"/>
  <c r="BL23" i="33"/>
  <c r="AL22" i="33"/>
  <c r="BQ22" i="33"/>
  <c r="BJ33" i="33"/>
  <c r="BK33" i="33" s="1"/>
  <c r="BL33" i="33"/>
  <c r="BJ21" i="33"/>
  <c r="BK21" i="33" s="1"/>
  <c r="BL21" i="33"/>
  <c r="BJ57" i="33"/>
  <c r="BK57" i="33" s="1"/>
  <c r="BL57" i="33"/>
  <c r="BJ51" i="33"/>
  <c r="BK51" i="33" s="1"/>
  <c r="BL51" i="33"/>
  <c r="BJ31" i="33"/>
  <c r="BK31" i="33" s="1"/>
  <c r="BL31" i="33"/>
  <c r="BJ27" i="33"/>
  <c r="BK27" i="33" s="1"/>
  <c r="BL27" i="33"/>
  <c r="BJ18" i="33"/>
  <c r="BK18" i="33" s="1"/>
  <c r="BJ54" i="33"/>
  <c r="BK54" i="33" s="1"/>
  <c r="AL32" i="33"/>
  <c r="BQ32" i="33"/>
  <c r="BJ38" i="33"/>
  <c r="BK38" i="33" s="1"/>
  <c r="AL42" i="33"/>
  <c r="BQ42" i="33"/>
  <c r="BL46" i="33"/>
  <c r="BJ46" i="33"/>
  <c r="BK46" i="33" s="1"/>
  <c r="BL16" i="33"/>
  <c r="BJ16" i="33"/>
  <c r="BK16" i="33" s="1"/>
  <c r="BL30" i="33"/>
  <c r="BJ30" i="33"/>
  <c r="BK30" i="33" s="1"/>
  <c r="BJ14" i="33"/>
  <c r="BK14" i="33" s="1"/>
  <c r="BJ28" i="33"/>
  <c r="BK28" i="33" s="1"/>
  <c r="BL36" i="33"/>
  <c r="BJ36" i="33"/>
  <c r="BK36" i="33" s="1"/>
  <c r="BJ41" i="33"/>
  <c r="BK41" i="33" s="1"/>
  <c r="BL41" i="33"/>
  <c r="BJ44" i="33"/>
  <c r="BK44" i="33" s="1"/>
  <c r="BL26" i="33"/>
  <c r="BJ26" i="33"/>
  <c r="BK26" i="33" s="1"/>
  <c r="BJ47" i="33"/>
  <c r="BK47" i="33" s="1"/>
  <c r="BL47" i="33"/>
  <c r="BJ53" i="33"/>
  <c r="BK53" i="33" s="1"/>
  <c r="BM52" i="33" s="1"/>
  <c r="BL53" i="33"/>
  <c r="BL50" i="33"/>
  <c r="BJ50" i="33"/>
  <c r="BK50" i="33" s="1"/>
  <c r="AL52" i="33"/>
  <c r="BQ52" i="33"/>
  <c r="BJ58" i="33"/>
  <c r="BK58" i="33" s="1"/>
  <c r="BJ43" i="33"/>
  <c r="BK43" i="33" s="1"/>
  <c r="BL43" i="33"/>
  <c r="BL56" i="33"/>
  <c r="BJ56" i="33"/>
  <c r="BK56" i="33" s="1"/>
  <c r="BJ17" i="33"/>
  <c r="BK17" i="33" s="1"/>
  <c r="BL17" i="33"/>
  <c r="AL12" i="33"/>
  <c r="BQ12" i="33"/>
  <c r="BJ13" i="33"/>
  <c r="BK13" i="33" s="1"/>
  <c r="BL13" i="33"/>
  <c r="BL20" i="33"/>
  <c r="BJ20" i="33"/>
  <c r="BK20" i="33" s="1"/>
  <c r="BL40" i="33"/>
  <c r="BJ40" i="33"/>
  <c r="BK40" i="33" s="1"/>
  <c r="BJ59" i="33"/>
  <c r="BK59" i="33" s="1"/>
  <c r="BJ61" i="33"/>
  <c r="BK61" i="33" s="1"/>
  <c r="BL12" i="32"/>
  <c r="AL12" i="32"/>
  <c r="BQ12" i="32"/>
  <c r="BL21" i="32"/>
  <c r="BJ21" i="32"/>
  <c r="BK21" i="32" s="1"/>
  <c r="BJ14" i="32"/>
  <c r="BK14" i="32" s="1"/>
  <c r="BL17" i="32"/>
  <c r="BJ17" i="32"/>
  <c r="BK17" i="32" s="1"/>
  <c r="BL19" i="32"/>
  <c r="BJ20" i="32"/>
  <c r="BK20" i="32" s="1"/>
  <c r="BL20" i="32"/>
  <c r="BL13" i="32"/>
  <c r="BJ13" i="32"/>
  <c r="BK13" i="32" s="1"/>
  <c r="BL15" i="32"/>
  <c r="BJ18" i="32"/>
  <c r="BK18" i="32" s="1"/>
  <c r="BJ16" i="32"/>
  <c r="BK16" i="32" s="1"/>
  <c r="BL16" i="32"/>
  <c r="AL12" i="31"/>
  <c r="BL15" i="31"/>
  <c r="BJ15" i="31"/>
  <c r="BK15" i="31" s="1"/>
  <c r="BJ18" i="31"/>
  <c r="BK18" i="31" s="1"/>
  <c r="BL18" i="31"/>
  <c r="BL12" i="31"/>
  <c r="BJ12" i="31"/>
  <c r="BK12" i="31" s="1"/>
  <c r="BJ19" i="31"/>
  <c r="BK19" i="31" s="1"/>
  <c r="BL19" i="31"/>
  <c r="BJ20" i="31"/>
  <c r="BK20" i="31" s="1"/>
  <c r="BL20" i="31"/>
  <c r="BL14" i="31"/>
  <c r="BJ14" i="31"/>
  <c r="BK14" i="31" s="1"/>
  <c r="BJ16" i="31"/>
  <c r="BK16" i="31" s="1"/>
  <c r="BL16" i="31"/>
  <c r="BJ13" i="31"/>
  <c r="BK13" i="31" s="1"/>
  <c r="BJ17" i="31"/>
  <c r="BK17" i="31" s="1"/>
  <c r="BJ21" i="31"/>
  <c r="BK21" i="31" s="1"/>
  <c r="BM32" i="33" l="1"/>
  <c r="BN32" i="33" s="1"/>
  <c r="BM22" i="33"/>
  <c r="BN22" i="33" s="1"/>
  <c r="BO22" i="33" s="1"/>
  <c r="BP22" i="33" s="1"/>
  <c r="BR22" i="33" s="1"/>
  <c r="BM12" i="33"/>
  <c r="BN12" i="33" s="1"/>
  <c r="BN52" i="33"/>
  <c r="BO52" i="33" s="1"/>
  <c r="BP52" i="33" s="1"/>
  <c r="BR52" i="33" s="1"/>
  <c r="BO32" i="33"/>
  <c r="BP32" i="33" s="1"/>
  <c r="BR32" i="33" s="1"/>
  <c r="BN42" i="33"/>
  <c r="BO42" i="33" s="1"/>
  <c r="BP42" i="33" s="1"/>
  <c r="BR42" i="33" s="1"/>
  <c r="BM12" i="32"/>
  <c r="BM12" i="31"/>
  <c r="BO12" i="33" l="1"/>
  <c r="BP12" i="33" s="1"/>
  <c r="BR12" i="33" s="1"/>
  <c r="BN12" i="32"/>
  <c r="BO12" i="32" s="1"/>
  <c r="BP12" i="32" s="1"/>
  <c r="BR12" i="32" s="1"/>
  <c r="BN12" i="31"/>
  <c r="BO12" i="31" s="1"/>
  <c r="BP12" i="31" s="1"/>
  <c r="BR12" i="31" s="1"/>
  <c r="BH21" i="26" l="1"/>
  <c r="BD21" i="26"/>
  <c r="BE21" i="26" s="1"/>
  <c r="BL21" i="26" s="1"/>
  <c r="BH20" i="26"/>
  <c r="BD20" i="26"/>
  <c r="BE20" i="26" s="1"/>
  <c r="BH19" i="26"/>
  <c r="BD19" i="26"/>
  <c r="BE19" i="26" s="1"/>
  <c r="BH18" i="26"/>
  <c r="BD18" i="26"/>
  <c r="BE18" i="26" s="1"/>
  <c r="BH17" i="26"/>
  <c r="BD17" i="26"/>
  <c r="BE17" i="26" s="1"/>
  <c r="BH16" i="26"/>
  <c r="BD16" i="26"/>
  <c r="BE16" i="26" s="1"/>
  <c r="BH15" i="26"/>
  <c r="BD15" i="26"/>
  <c r="BE15" i="26" s="1"/>
  <c r="BH14" i="26"/>
  <c r="BD14" i="26"/>
  <c r="BE14" i="26" s="1"/>
  <c r="BH13" i="26"/>
  <c r="BD13" i="26"/>
  <c r="BE13" i="26" s="1"/>
  <c r="BH12" i="26"/>
  <c r="BD12" i="26"/>
  <c r="BE12" i="26" s="1"/>
  <c r="AJ12" i="26"/>
  <c r="AK12" i="26" s="1"/>
  <c r="BQ12" i="26" s="1"/>
  <c r="P12" i="26"/>
  <c r="O12" i="26"/>
  <c r="J12" i="26"/>
  <c r="AL12" i="26" l="1"/>
  <c r="BL12" i="26"/>
  <c r="BJ12" i="26"/>
  <c r="BK12" i="26" s="1"/>
  <c r="BJ16" i="26"/>
  <c r="BK16" i="26" s="1"/>
  <c r="BL16" i="26"/>
  <c r="BJ20" i="26"/>
  <c r="BK20" i="26" s="1"/>
  <c r="BL20" i="26"/>
  <c r="BL15" i="26"/>
  <c r="BJ15" i="26"/>
  <c r="BK15" i="26" s="1"/>
  <c r="BL13" i="26"/>
  <c r="BJ13" i="26"/>
  <c r="BK13" i="26" s="1"/>
  <c r="BL17" i="26"/>
  <c r="BJ17" i="26"/>
  <c r="BK17" i="26" s="1"/>
  <c r="BL19" i="26"/>
  <c r="BJ19" i="26"/>
  <c r="BK19" i="26" s="1"/>
  <c r="BJ14" i="26"/>
  <c r="BK14" i="26" s="1"/>
  <c r="BL14" i="26"/>
  <c r="BJ18" i="26"/>
  <c r="BK18" i="26" s="1"/>
  <c r="BL18" i="26"/>
  <c r="BJ21" i="26"/>
  <c r="BK21" i="26" s="1"/>
  <c r="BM12" i="26" l="1"/>
  <c r="BO12" i="26" l="1"/>
  <c r="BP12" i="26" s="1"/>
  <c r="BR12" i="26" s="1"/>
  <c r="BN12" i="26"/>
  <c r="J12" i="22" l="1"/>
  <c r="BH61" i="22"/>
  <c r="BD61" i="22"/>
  <c r="BE61" i="22" s="1"/>
  <c r="BL61" i="22" s="1"/>
  <c r="BH60" i="22"/>
  <c r="BD60" i="22"/>
  <c r="BE60" i="22" s="1"/>
  <c r="BH59" i="22"/>
  <c r="BD59" i="22"/>
  <c r="BE59" i="22" s="1"/>
  <c r="BH58" i="22"/>
  <c r="BD58" i="22"/>
  <c r="BE58" i="22" s="1"/>
  <c r="BH57" i="22"/>
  <c r="BD57" i="22"/>
  <c r="BE57" i="22" s="1"/>
  <c r="BH56" i="22"/>
  <c r="BD56" i="22"/>
  <c r="BE56" i="22" s="1"/>
  <c r="BH55" i="22"/>
  <c r="BD55" i="22"/>
  <c r="BE55" i="22" s="1"/>
  <c r="BH54" i="22"/>
  <c r="BD54" i="22"/>
  <c r="BE54" i="22" s="1"/>
  <c r="BH53" i="22"/>
  <c r="BD53" i="22"/>
  <c r="BE53" i="22" s="1"/>
  <c r="BH52" i="22"/>
  <c r="BD52" i="22"/>
  <c r="BE52" i="22" s="1"/>
  <c r="AJ52" i="22"/>
  <c r="AK52" i="22" s="1"/>
  <c r="BQ52" i="22" s="1"/>
  <c r="P52" i="22"/>
  <c r="O52" i="22"/>
  <c r="J52" i="22"/>
  <c r="BH51" i="22"/>
  <c r="BE51" i="22"/>
  <c r="BL51" i="22" s="1"/>
  <c r="BD51" i="22"/>
  <c r="BH50" i="22"/>
  <c r="BD50" i="22"/>
  <c r="BE50" i="22" s="1"/>
  <c r="BH49" i="22"/>
  <c r="BD49" i="22"/>
  <c r="BE49" i="22" s="1"/>
  <c r="BH48" i="22"/>
  <c r="BD48" i="22"/>
  <c r="BE48" i="22" s="1"/>
  <c r="BH47" i="22"/>
  <c r="BD47" i="22"/>
  <c r="BE47" i="22" s="1"/>
  <c r="BL47" i="22" s="1"/>
  <c r="BH46" i="22"/>
  <c r="BD46" i="22"/>
  <c r="BE46" i="22" s="1"/>
  <c r="BH45" i="22"/>
  <c r="BD45" i="22"/>
  <c r="BE45" i="22" s="1"/>
  <c r="BH44" i="22"/>
  <c r="BD44" i="22"/>
  <c r="BE44" i="22" s="1"/>
  <c r="BH43" i="22"/>
  <c r="BD43" i="22"/>
  <c r="BE43" i="22" s="1"/>
  <c r="BL43" i="22" s="1"/>
  <c r="BH42" i="22"/>
  <c r="BD42" i="22"/>
  <c r="BE42" i="22" s="1"/>
  <c r="AJ42" i="22"/>
  <c r="AK42" i="22" s="1"/>
  <c r="BQ42" i="22" s="1"/>
  <c r="P42" i="22"/>
  <c r="O42" i="22"/>
  <c r="AL42" i="22" s="1"/>
  <c r="J42" i="22"/>
  <c r="BH41" i="22"/>
  <c r="BD41" i="22"/>
  <c r="BE41" i="22" s="1"/>
  <c r="BL41" i="22" s="1"/>
  <c r="BH40" i="22"/>
  <c r="BD40" i="22"/>
  <c r="BE40" i="22" s="1"/>
  <c r="BH39" i="22"/>
  <c r="BD39" i="22"/>
  <c r="BE39" i="22" s="1"/>
  <c r="BH38" i="22"/>
  <c r="BD38" i="22"/>
  <c r="BE38" i="22" s="1"/>
  <c r="BH37" i="22"/>
  <c r="BE37" i="22"/>
  <c r="BL37" i="22" s="1"/>
  <c r="BD37" i="22"/>
  <c r="BH36" i="22"/>
  <c r="BD36" i="22"/>
  <c r="BE36" i="22" s="1"/>
  <c r="BH35" i="22"/>
  <c r="BD35" i="22"/>
  <c r="BE35" i="22" s="1"/>
  <c r="BH34" i="22"/>
  <c r="BD34" i="22"/>
  <c r="BE34" i="22" s="1"/>
  <c r="BH33" i="22"/>
  <c r="BD33" i="22"/>
  <c r="BE33" i="22" s="1"/>
  <c r="BL33" i="22" s="1"/>
  <c r="BH32" i="22"/>
  <c r="BD32" i="22"/>
  <c r="BE32" i="22" s="1"/>
  <c r="AJ32" i="22"/>
  <c r="AK32" i="22" s="1"/>
  <c r="BQ32" i="22" s="1"/>
  <c r="P32" i="22"/>
  <c r="O32" i="22"/>
  <c r="AL32" i="22" s="1"/>
  <c r="J32" i="22"/>
  <c r="BH31" i="22"/>
  <c r="BD31" i="22"/>
  <c r="BE31" i="22" s="1"/>
  <c r="BL31" i="22" s="1"/>
  <c r="BH30" i="22"/>
  <c r="BD30" i="22"/>
  <c r="BE30" i="22" s="1"/>
  <c r="BH29" i="22"/>
  <c r="BD29" i="22"/>
  <c r="BE29" i="22" s="1"/>
  <c r="BH28" i="22"/>
  <c r="BD28" i="22"/>
  <c r="BE28" i="22" s="1"/>
  <c r="BH27" i="22"/>
  <c r="BD27" i="22"/>
  <c r="BE27" i="22" s="1"/>
  <c r="BH26" i="22"/>
  <c r="BD26" i="22"/>
  <c r="BE26" i="22" s="1"/>
  <c r="BH25" i="22"/>
  <c r="BD25" i="22"/>
  <c r="BE25" i="22" s="1"/>
  <c r="BH24" i="22"/>
  <c r="BD24" i="22"/>
  <c r="BE24" i="22" s="1"/>
  <c r="BH23" i="22"/>
  <c r="BD23" i="22"/>
  <c r="BE23" i="22" s="1"/>
  <c r="BH22" i="22"/>
  <c r="BD22" i="22"/>
  <c r="BE22" i="22" s="1"/>
  <c r="AJ22" i="22"/>
  <c r="AK22" i="22" s="1"/>
  <c r="BQ22" i="22" s="1"/>
  <c r="P22" i="22"/>
  <c r="O22" i="22"/>
  <c r="J22" i="22"/>
  <c r="BH21" i="22"/>
  <c r="BD21" i="22"/>
  <c r="BE21" i="22" s="1"/>
  <c r="BH20" i="22"/>
  <c r="BD20" i="22"/>
  <c r="BE20" i="22" s="1"/>
  <c r="BH19" i="22"/>
  <c r="BD19" i="22"/>
  <c r="BE19" i="22" s="1"/>
  <c r="BH18" i="22"/>
  <c r="BD18" i="22"/>
  <c r="BE18" i="22" s="1"/>
  <c r="BH17" i="22"/>
  <c r="BD17" i="22"/>
  <c r="BE17" i="22" s="1"/>
  <c r="BH16" i="22"/>
  <c r="BD16" i="22"/>
  <c r="BE16" i="22" s="1"/>
  <c r="BH15" i="22"/>
  <c r="BD15" i="22"/>
  <c r="BE15" i="22" s="1"/>
  <c r="BH14" i="22"/>
  <c r="BD14" i="22"/>
  <c r="BE14" i="22" s="1"/>
  <c r="BH13" i="22"/>
  <c r="BD13" i="22"/>
  <c r="BE13" i="22" s="1"/>
  <c r="BH12" i="22"/>
  <c r="BD12" i="22"/>
  <c r="BE12" i="22" s="1"/>
  <c r="AJ12" i="22"/>
  <c r="AK12" i="22" s="1"/>
  <c r="BQ12" i="22" s="1"/>
  <c r="P12" i="22"/>
  <c r="O12" i="22"/>
  <c r="AL52" i="22" l="1"/>
  <c r="AL12" i="22"/>
  <c r="AL22" i="22"/>
  <c r="BJ46" i="22"/>
  <c r="BK46" i="22" s="1"/>
  <c r="BL46" i="22"/>
  <c r="BL55" i="22"/>
  <c r="BJ55" i="22"/>
  <c r="BK55" i="22" s="1"/>
  <c r="BL59" i="22"/>
  <c r="BJ59" i="22"/>
  <c r="BK59" i="22" s="1"/>
  <c r="BL42" i="22"/>
  <c r="BJ42" i="22"/>
  <c r="BK42" i="22" s="1"/>
  <c r="BL34" i="22"/>
  <c r="BJ34" i="22"/>
  <c r="BK34" i="22" s="1"/>
  <c r="BJ50" i="22"/>
  <c r="BK50" i="22" s="1"/>
  <c r="BL50" i="22"/>
  <c r="BJ28" i="22"/>
  <c r="BK28" i="22" s="1"/>
  <c r="BL28" i="22"/>
  <c r="BL19" i="22"/>
  <c r="BJ19" i="22"/>
  <c r="BK19" i="22" s="1"/>
  <c r="BJ38" i="22"/>
  <c r="BK38" i="22" s="1"/>
  <c r="BL38" i="22"/>
  <c r="BL52" i="22"/>
  <c r="BJ52" i="22"/>
  <c r="BK52" i="22" s="1"/>
  <c r="BJ56" i="22"/>
  <c r="BK56" i="22" s="1"/>
  <c r="BL56" i="22"/>
  <c r="BJ60" i="22"/>
  <c r="BK60" i="22" s="1"/>
  <c r="BL60" i="22"/>
  <c r="BL29" i="22"/>
  <c r="BJ29" i="22"/>
  <c r="BK29" i="22" s="1"/>
  <c r="BL12" i="22"/>
  <c r="BJ12" i="22"/>
  <c r="BK12" i="22" s="1"/>
  <c r="BJ16" i="22"/>
  <c r="BK16" i="22" s="1"/>
  <c r="BL16" i="22"/>
  <c r="BJ20" i="22"/>
  <c r="BK20" i="22" s="1"/>
  <c r="BL20" i="22"/>
  <c r="BL22" i="22"/>
  <c r="BJ22" i="22"/>
  <c r="BK22" i="22" s="1"/>
  <c r="BJ26" i="22"/>
  <c r="BK26" i="22" s="1"/>
  <c r="BL26" i="22"/>
  <c r="BJ30" i="22"/>
  <c r="BK30" i="22" s="1"/>
  <c r="BL30" i="22"/>
  <c r="BL35" i="22"/>
  <c r="BJ35" i="22"/>
  <c r="BK35" i="22" s="1"/>
  <c r="BL18" i="22"/>
  <c r="BJ18" i="22"/>
  <c r="BK18" i="22" s="1"/>
  <c r="BL25" i="22"/>
  <c r="BJ25" i="22"/>
  <c r="BK25" i="22" s="1"/>
  <c r="BL44" i="22"/>
  <c r="BJ44" i="22"/>
  <c r="BK44" i="22" s="1"/>
  <c r="BL53" i="22"/>
  <c r="BJ53" i="22"/>
  <c r="BK53" i="22" s="1"/>
  <c r="BL57" i="22"/>
  <c r="BJ57" i="22"/>
  <c r="BK57" i="22" s="1"/>
  <c r="BL14" i="22"/>
  <c r="BJ14" i="22"/>
  <c r="BK14" i="22" s="1"/>
  <c r="BL49" i="22"/>
  <c r="BJ49" i="22"/>
  <c r="BK49" i="22" s="1"/>
  <c r="BL32" i="22"/>
  <c r="BJ32" i="22"/>
  <c r="BK32" i="22" s="1"/>
  <c r="BL13" i="22"/>
  <c r="BJ13" i="22"/>
  <c r="BK13" i="22" s="1"/>
  <c r="BL17" i="22"/>
  <c r="BJ17" i="22"/>
  <c r="BK17" i="22" s="1"/>
  <c r="BL21" i="22"/>
  <c r="BJ21" i="22"/>
  <c r="BK21" i="22" s="1"/>
  <c r="BL23" i="22"/>
  <c r="BJ23" i="22"/>
  <c r="BK23" i="22" s="1"/>
  <c r="BL27" i="22"/>
  <c r="BJ27" i="22"/>
  <c r="BK27" i="22" s="1"/>
  <c r="BJ36" i="22"/>
  <c r="BK36" i="22" s="1"/>
  <c r="BL36" i="22"/>
  <c r="BL48" i="22"/>
  <c r="BJ48" i="22"/>
  <c r="BK48" i="22" s="1"/>
  <c r="BJ24" i="22"/>
  <c r="BK24" i="22" s="1"/>
  <c r="BL24" i="22"/>
  <c r="BL15" i="22"/>
  <c r="BJ15" i="22"/>
  <c r="BK15" i="22" s="1"/>
  <c r="BL39" i="22"/>
  <c r="BJ39" i="22"/>
  <c r="BK39" i="22" s="1"/>
  <c r="BJ40" i="22"/>
  <c r="BK40" i="22" s="1"/>
  <c r="BL40" i="22"/>
  <c r="BL45" i="22"/>
  <c r="BJ45" i="22"/>
  <c r="BK45" i="22" s="1"/>
  <c r="BL54" i="22"/>
  <c r="BJ54" i="22"/>
  <c r="BK54" i="22" s="1"/>
  <c r="BL58" i="22"/>
  <c r="BJ58" i="22"/>
  <c r="BK58" i="22" s="1"/>
  <c r="BJ31" i="22"/>
  <c r="BK31" i="22" s="1"/>
  <c r="BJ33" i="22"/>
  <c r="BK33" i="22" s="1"/>
  <c r="BJ37" i="22"/>
  <c r="BK37" i="22" s="1"/>
  <c r="BJ41" i="22"/>
  <c r="BK41" i="22" s="1"/>
  <c r="BJ43" i="22"/>
  <c r="BK43" i="22" s="1"/>
  <c r="BJ47" i="22"/>
  <c r="BK47" i="22" s="1"/>
  <c r="BJ51" i="22"/>
  <c r="BK51" i="22" s="1"/>
  <c r="BJ61" i="22"/>
  <c r="BK61" i="22" s="1"/>
  <c r="BM12" i="22" l="1"/>
  <c r="BM52" i="22"/>
  <c r="BM22" i="22"/>
  <c r="BM32" i="22"/>
  <c r="BM42" i="22"/>
  <c r="BN32" i="22" l="1"/>
  <c r="BO32" i="22" s="1"/>
  <c r="BP32" i="22" s="1"/>
  <c r="BR32" i="22" s="1"/>
  <c r="BN22" i="22"/>
  <c r="BO22" i="22" s="1"/>
  <c r="BP22" i="22" s="1"/>
  <c r="BR22" i="22" s="1"/>
  <c r="BN52" i="22"/>
  <c r="BO52" i="22" s="1"/>
  <c r="BP52" i="22" s="1"/>
  <c r="BR52" i="22" s="1"/>
  <c r="BN42" i="22"/>
  <c r="BO42" i="22" s="1"/>
  <c r="BP42" i="22" s="1"/>
  <c r="BR42" i="22" s="1"/>
  <c r="BN12" i="22"/>
  <c r="BO12" i="22" s="1"/>
  <c r="BP12" i="22" s="1"/>
  <c r="BR12" i="22" s="1"/>
  <c r="AJ12" i="8" l="1"/>
  <c r="AJ22" i="8"/>
  <c r="BH61" i="8" l="1"/>
  <c r="BD61" i="8"/>
  <c r="BE61" i="8" s="1"/>
  <c r="BH60" i="8"/>
  <c r="BD60" i="8"/>
  <c r="BE60" i="8" s="1"/>
  <c r="BH59" i="8"/>
  <c r="BD59" i="8"/>
  <c r="BE59" i="8" s="1"/>
  <c r="BH58" i="8"/>
  <c r="BD58" i="8"/>
  <c r="BE58" i="8" s="1"/>
  <c r="BH57" i="8"/>
  <c r="BD57" i="8"/>
  <c r="BE57" i="8" s="1"/>
  <c r="BH56" i="8"/>
  <c r="BD56" i="8"/>
  <c r="BE56" i="8" s="1"/>
  <c r="BH55" i="8"/>
  <c r="BD55" i="8"/>
  <c r="BE55" i="8" s="1"/>
  <c r="BH54" i="8"/>
  <c r="BD54" i="8"/>
  <c r="BE54" i="8" s="1"/>
  <c r="BH53" i="8"/>
  <c r="BD53" i="8"/>
  <c r="BE53" i="8" s="1"/>
  <c r="BH52" i="8"/>
  <c r="BD52" i="8"/>
  <c r="BE52" i="8" s="1"/>
  <c r="AJ52" i="8"/>
  <c r="AK52" i="8" s="1"/>
  <c r="BQ52" i="8" s="1"/>
  <c r="P52" i="8"/>
  <c r="O52" i="8"/>
  <c r="AL52" i="8" s="1"/>
  <c r="J52" i="8"/>
  <c r="BH51" i="8"/>
  <c r="BE51" i="8"/>
  <c r="BL51" i="8" s="1"/>
  <c r="BD51" i="8"/>
  <c r="BH50" i="8"/>
  <c r="BD50" i="8"/>
  <c r="BE50" i="8" s="1"/>
  <c r="BH49" i="8"/>
  <c r="BD49" i="8"/>
  <c r="BE49" i="8" s="1"/>
  <c r="BH48" i="8"/>
  <c r="BD48" i="8"/>
  <c r="BE48" i="8" s="1"/>
  <c r="BH47" i="8"/>
  <c r="BE47" i="8"/>
  <c r="BL47" i="8" s="1"/>
  <c r="BD47" i="8"/>
  <c r="BH46" i="8"/>
  <c r="BD46" i="8"/>
  <c r="BE46" i="8" s="1"/>
  <c r="BH45" i="8"/>
  <c r="BD45" i="8"/>
  <c r="BE45" i="8" s="1"/>
  <c r="BH44" i="8"/>
  <c r="BD44" i="8"/>
  <c r="BE44" i="8" s="1"/>
  <c r="BH43" i="8"/>
  <c r="BE43" i="8"/>
  <c r="BL43" i="8" s="1"/>
  <c r="BD43" i="8"/>
  <c r="BH42" i="8"/>
  <c r="BD42" i="8"/>
  <c r="BE42" i="8" s="1"/>
  <c r="AJ42" i="8"/>
  <c r="AK42" i="8" s="1"/>
  <c r="BQ42" i="8" s="1"/>
  <c r="P42" i="8"/>
  <c r="O42" i="8"/>
  <c r="AL42" i="8" s="1"/>
  <c r="J42" i="8"/>
  <c r="BH41" i="8"/>
  <c r="BE41" i="8"/>
  <c r="BL41" i="8" s="1"/>
  <c r="BD41" i="8"/>
  <c r="BH40" i="8"/>
  <c r="BD40" i="8"/>
  <c r="BE40" i="8" s="1"/>
  <c r="BH39" i="8"/>
  <c r="BD39" i="8"/>
  <c r="BE39" i="8" s="1"/>
  <c r="BH38" i="8"/>
  <c r="BD38" i="8"/>
  <c r="BE38" i="8" s="1"/>
  <c r="BH37" i="8"/>
  <c r="BE37" i="8"/>
  <c r="BL37" i="8" s="1"/>
  <c r="BD37" i="8"/>
  <c r="BH36" i="8"/>
  <c r="BD36" i="8"/>
  <c r="BE36" i="8" s="1"/>
  <c r="BH35" i="8"/>
  <c r="BD35" i="8"/>
  <c r="BE35" i="8" s="1"/>
  <c r="BH34" i="8"/>
  <c r="BD34" i="8"/>
  <c r="BE34" i="8" s="1"/>
  <c r="BH33" i="8"/>
  <c r="BE33" i="8"/>
  <c r="BL33" i="8" s="1"/>
  <c r="BD33" i="8"/>
  <c r="BH32" i="8"/>
  <c r="BD32" i="8"/>
  <c r="BE32" i="8" s="1"/>
  <c r="AJ32" i="8"/>
  <c r="AK32" i="8" s="1"/>
  <c r="BQ32" i="8" s="1"/>
  <c r="P32" i="8"/>
  <c r="O32" i="8"/>
  <c r="AL32" i="8" s="1"/>
  <c r="J32" i="8"/>
  <c r="BH31" i="8"/>
  <c r="BD31" i="8"/>
  <c r="BE31" i="8" s="1"/>
  <c r="BH30" i="8"/>
  <c r="BD30" i="8"/>
  <c r="BE30" i="8" s="1"/>
  <c r="BH29" i="8"/>
  <c r="BD29" i="8"/>
  <c r="BE29" i="8" s="1"/>
  <c r="BH28" i="8"/>
  <c r="BD28" i="8"/>
  <c r="BE28" i="8" s="1"/>
  <c r="BH27" i="8"/>
  <c r="BD27" i="8"/>
  <c r="BE27" i="8" s="1"/>
  <c r="BH26" i="8"/>
  <c r="BD26" i="8"/>
  <c r="BE26" i="8" s="1"/>
  <c r="BH25" i="8"/>
  <c r="BD25" i="8"/>
  <c r="BE25" i="8" s="1"/>
  <c r="BH24" i="8"/>
  <c r="BD24" i="8"/>
  <c r="BE24" i="8" s="1"/>
  <c r="BH23" i="8"/>
  <c r="BD23" i="8"/>
  <c r="BE23" i="8" s="1"/>
  <c r="BH22" i="8"/>
  <c r="BD22" i="8"/>
  <c r="BE22" i="8" s="1"/>
  <c r="AK22" i="8"/>
  <c r="BQ22" i="8" s="1"/>
  <c r="P22" i="8"/>
  <c r="O22" i="8"/>
  <c r="J22" i="8"/>
  <c r="BH21" i="8"/>
  <c r="BD21" i="8"/>
  <c r="BE21" i="8" s="1"/>
  <c r="BH20" i="8"/>
  <c r="BD20" i="8"/>
  <c r="BE20" i="8" s="1"/>
  <c r="BH19" i="8"/>
  <c r="BD19" i="8"/>
  <c r="BE19" i="8" s="1"/>
  <c r="BH18" i="8"/>
  <c r="BD18" i="8"/>
  <c r="BE18" i="8" s="1"/>
  <c r="BH17" i="8"/>
  <c r="BD17" i="8"/>
  <c r="BE17" i="8" s="1"/>
  <c r="BH16" i="8"/>
  <c r="BD16" i="8"/>
  <c r="BE16" i="8" s="1"/>
  <c r="BH15" i="8"/>
  <c r="BD15" i="8"/>
  <c r="BE15" i="8" s="1"/>
  <c r="BH14" i="8"/>
  <c r="BD14" i="8"/>
  <c r="BE14" i="8" s="1"/>
  <c r="BH13" i="8"/>
  <c r="BD13" i="8"/>
  <c r="BE13" i="8" s="1"/>
  <c r="BH12" i="8"/>
  <c r="BD12" i="8"/>
  <c r="BE12" i="8" s="1"/>
  <c r="AK12" i="8"/>
  <c r="BQ12" i="8" s="1"/>
  <c r="P12" i="8"/>
  <c r="O12" i="8"/>
  <c r="J12" i="8"/>
  <c r="AL22" i="8" l="1"/>
  <c r="AL12" i="8"/>
  <c r="BJ24" i="8"/>
  <c r="BK24" i="8" s="1"/>
  <c r="BL24" i="8"/>
  <c r="BJ20" i="8"/>
  <c r="BK20" i="8" s="1"/>
  <c r="BL20" i="8"/>
  <c r="BL32" i="8"/>
  <c r="BJ32" i="8"/>
  <c r="BK32" i="8" s="1"/>
  <c r="BL13" i="8"/>
  <c r="BJ13" i="8"/>
  <c r="BK13" i="8" s="1"/>
  <c r="BL17" i="8"/>
  <c r="BJ17" i="8"/>
  <c r="BK17" i="8" s="1"/>
  <c r="BL21" i="8"/>
  <c r="BJ21" i="8"/>
  <c r="BK21" i="8" s="1"/>
  <c r="BL23" i="8"/>
  <c r="BJ23" i="8"/>
  <c r="BK23" i="8" s="1"/>
  <c r="BL27" i="8"/>
  <c r="BJ27" i="8"/>
  <c r="BK27" i="8" s="1"/>
  <c r="BL31" i="8"/>
  <c r="BJ31" i="8"/>
  <c r="BK31" i="8" s="1"/>
  <c r="BJ40" i="8"/>
  <c r="BK40" i="8" s="1"/>
  <c r="BL40" i="8"/>
  <c r="BL45" i="8"/>
  <c r="BJ45" i="8"/>
  <c r="BK45" i="8" s="1"/>
  <c r="BL54" i="8"/>
  <c r="BJ54" i="8"/>
  <c r="BK54" i="8" s="1"/>
  <c r="BL58" i="8"/>
  <c r="BJ58" i="8"/>
  <c r="BK58" i="8" s="1"/>
  <c r="BJ16" i="8"/>
  <c r="BK16" i="8" s="1"/>
  <c r="BL16" i="8"/>
  <c r="BJ26" i="8"/>
  <c r="BK26" i="8" s="1"/>
  <c r="BL26" i="8"/>
  <c r="BL42" i="8"/>
  <c r="BJ42" i="8"/>
  <c r="BK42" i="8" s="1"/>
  <c r="BL49" i="8"/>
  <c r="BJ49" i="8"/>
  <c r="BK49" i="8" s="1"/>
  <c r="BL28" i="8"/>
  <c r="BJ28" i="8"/>
  <c r="BK28" i="8" s="1"/>
  <c r="BJ46" i="8"/>
  <c r="BK46" i="8" s="1"/>
  <c r="BL46" i="8"/>
  <c r="BL55" i="8"/>
  <c r="BJ55" i="8"/>
  <c r="BK55" i="8" s="1"/>
  <c r="BL59" i="8"/>
  <c r="BJ59" i="8"/>
  <c r="BK59" i="8" s="1"/>
  <c r="BJ34" i="8"/>
  <c r="BK34" i="8" s="1"/>
  <c r="BL34" i="8"/>
  <c r="BJ50" i="8"/>
  <c r="BK50" i="8" s="1"/>
  <c r="BL50" i="8"/>
  <c r="BL19" i="8"/>
  <c r="BJ19" i="8"/>
  <c r="BK19" i="8" s="1"/>
  <c r="BL29" i="8"/>
  <c r="BJ29" i="8"/>
  <c r="BK29" i="8" s="1"/>
  <c r="BJ38" i="8"/>
  <c r="BK38" i="8" s="1"/>
  <c r="BL38" i="8"/>
  <c r="BL52" i="8"/>
  <c r="BJ52" i="8"/>
  <c r="BK52" i="8" s="1"/>
  <c r="BM52" i="8" s="1"/>
  <c r="BJ56" i="8"/>
  <c r="BK56" i="8" s="1"/>
  <c r="BL56" i="8"/>
  <c r="BJ60" i="8"/>
  <c r="BK60" i="8" s="1"/>
  <c r="BL60" i="8"/>
  <c r="BL18" i="8"/>
  <c r="BJ18" i="8"/>
  <c r="BK18" i="8" s="1"/>
  <c r="BL15" i="8"/>
  <c r="BJ15" i="8"/>
  <c r="BK15" i="8" s="1"/>
  <c r="BL25" i="8"/>
  <c r="BJ25" i="8"/>
  <c r="BK25" i="8" s="1"/>
  <c r="BL35" i="8"/>
  <c r="BJ35" i="8"/>
  <c r="BK35" i="8" s="1"/>
  <c r="BL14" i="8"/>
  <c r="BJ14" i="8"/>
  <c r="BK14" i="8" s="1"/>
  <c r="BL12" i="8"/>
  <c r="BJ12" i="8"/>
  <c r="BK12" i="8" s="1"/>
  <c r="BL22" i="8"/>
  <c r="BJ22" i="8"/>
  <c r="BK22" i="8" s="1"/>
  <c r="BJ30" i="8"/>
  <c r="BK30" i="8" s="1"/>
  <c r="BL30" i="8"/>
  <c r="BL39" i="8"/>
  <c r="BJ39" i="8"/>
  <c r="BK39" i="8" s="1"/>
  <c r="BL44" i="8"/>
  <c r="BJ44" i="8"/>
  <c r="BK44" i="8" s="1"/>
  <c r="BL53" i="8"/>
  <c r="BJ53" i="8"/>
  <c r="BK53" i="8" s="1"/>
  <c r="BL57" i="8"/>
  <c r="BJ57" i="8"/>
  <c r="BK57" i="8" s="1"/>
  <c r="BL61" i="8"/>
  <c r="BJ61" i="8"/>
  <c r="BK61" i="8" s="1"/>
  <c r="BJ36" i="8"/>
  <c r="BK36" i="8" s="1"/>
  <c r="BL36" i="8"/>
  <c r="BL48" i="8"/>
  <c r="BJ48" i="8"/>
  <c r="BK48" i="8" s="1"/>
  <c r="BJ33" i="8"/>
  <c r="BK33" i="8" s="1"/>
  <c r="BJ37" i="8"/>
  <c r="BK37" i="8" s="1"/>
  <c r="BJ41" i="8"/>
  <c r="BK41" i="8" s="1"/>
  <c r="BJ43" i="8"/>
  <c r="BK43" i="8" s="1"/>
  <c r="BJ47" i="8"/>
  <c r="BK47" i="8" s="1"/>
  <c r="BJ51" i="8"/>
  <c r="BK51" i="8" s="1"/>
  <c r="BM12" i="8" l="1"/>
  <c r="BN12" i="8" s="1"/>
  <c r="BO12" i="8" s="1"/>
  <c r="BP12" i="8" s="1"/>
  <c r="BR12" i="8" s="1"/>
  <c r="BM22" i="8"/>
  <c r="BM42" i="8"/>
  <c r="BN52" i="8"/>
  <c r="BO52" i="8" s="1"/>
  <c r="BP52" i="8" s="1"/>
  <c r="BR52" i="8" s="1"/>
  <c r="BM32" i="8"/>
  <c r="BN32" i="8" l="1"/>
  <c r="BO32" i="8" s="1"/>
  <c r="BP32" i="8" s="1"/>
  <c r="BR32" i="8" s="1"/>
  <c r="BN42" i="8"/>
  <c r="BO42" i="8" s="1"/>
  <c r="BP42" i="8" s="1"/>
  <c r="BR42" i="8" s="1"/>
  <c r="BN22" i="8"/>
  <c r="BO22" i="8" s="1"/>
  <c r="BP22" i="8" s="1"/>
  <c r="BR22"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ALFONSO BARRIOS PEREA</author>
  </authors>
  <commentList>
    <comment ref="Q12" authorId="0" shapeId="0" xr:uid="{2AB9AC3A-2CAC-4021-BBC4-7B2FA0B3AB66}">
      <text>
        <r>
          <rPr>
            <sz val="8"/>
            <color indexed="81"/>
            <rFont val="Arial"/>
            <family val="2"/>
          </rPr>
          <t>Ubica el puntero del mouse en los numeros de la fila 11, para leer la pregunta y selecciona una respuesta en la lista desplegable</t>
        </r>
      </text>
    </comment>
    <comment ref="R12" authorId="0" shapeId="0" xr:uid="{919E9A9E-521D-4CB0-BE74-939025AE0352}">
      <text>
        <r>
          <rPr>
            <sz val="8"/>
            <color indexed="81"/>
            <rFont val="Arial"/>
            <family val="2"/>
          </rPr>
          <t>Ubica el puntero del mouse en los numeros de la fila 11, para leer la pregunta y selecciona una respuesta en la lista desplegable</t>
        </r>
      </text>
    </comment>
    <comment ref="S12" authorId="0" shapeId="0" xr:uid="{041B6DFE-2895-4102-B2DC-E1B72EFFC2D6}">
      <text>
        <r>
          <rPr>
            <sz val="8"/>
            <color indexed="81"/>
            <rFont val="Arial"/>
            <family val="2"/>
          </rPr>
          <t>Ubica el puntero del mouse en los numeros de la fila 11, para leer la pregunta y selecciona una respuesta en la lista desplegable</t>
        </r>
      </text>
    </comment>
    <comment ref="T12" authorId="0" shapeId="0" xr:uid="{D7331991-5485-46CB-B0E1-8234BA343ECC}">
      <text>
        <r>
          <rPr>
            <sz val="8"/>
            <color indexed="81"/>
            <rFont val="Arial"/>
            <family val="2"/>
          </rPr>
          <t>Ubica el puntero del mouse en los numeros de la fila 11, para leer la pregunta y selecciona una respuesta en la lista desplegable</t>
        </r>
      </text>
    </comment>
    <comment ref="U12" authorId="0" shapeId="0" xr:uid="{2EF3C54C-1D93-4B89-B2BE-112FE5C5ABD7}">
      <text>
        <r>
          <rPr>
            <sz val="8"/>
            <color indexed="81"/>
            <rFont val="Arial"/>
            <family val="2"/>
          </rPr>
          <t>Ubica el puntero del mouse en los numeros de la fila 11, para leer la pregunta y selecciona una respuesta en la lista desplegable</t>
        </r>
      </text>
    </comment>
    <comment ref="V12" authorId="0" shapeId="0" xr:uid="{F2E4B11D-05AD-46B8-A3E3-C3236D9BE379}">
      <text>
        <r>
          <rPr>
            <sz val="8"/>
            <color indexed="81"/>
            <rFont val="Arial"/>
            <family val="2"/>
          </rPr>
          <t>Ubica el puntero del mouse en los numeros de la fila 11, para leer la pregunta y selecciona una respuesta en la lista desplegable</t>
        </r>
      </text>
    </comment>
    <comment ref="W12" authorId="0" shapeId="0" xr:uid="{0B166AAE-4599-4AD1-A3AF-79809D31326B}">
      <text>
        <r>
          <rPr>
            <sz val="8"/>
            <color indexed="81"/>
            <rFont val="Arial"/>
            <family val="2"/>
          </rPr>
          <t>Ubica el puntero del mouse en los numeros de la fila 11, para leer la pregunta y selecciona una respuesta en la lista desplegable</t>
        </r>
      </text>
    </comment>
    <comment ref="X12" authorId="0" shapeId="0" xr:uid="{632EE606-9625-4F13-A4F0-8D15900E75E8}">
      <text>
        <r>
          <rPr>
            <sz val="8"/>
            <color indexed="81"/>
            <rFont val="Arial"/>
            <family val="2"/>
          </rPr>
          <t>Ubica el puntero del mouse en los numeros de la fila 11, para leer la pregunta y selecciona una respuesta en la lista desplegable</t>
        </r>
      </text>
    </comment>
    <comment ref="Y12" authorId="0" shapeId="0" xr:uid="{58DEDC55-B5E5-4890-977B-83E02A275F9F}">
      <text>
        <r>
          <rPr>
            <sz val="8"/>
            <color indexed="81"/>
            <rFont val="Arial"/>
            <family val="2"/>
          </rPr>
          <t>Ubica el puntero del mouse en los numeros de la fila 11, para leer la pregunta y selecciona una respuesta en la lista desplegable</t>
        </r>
      </text>
    </comment>
    <comment ref="Z12" authorId="0" shapeId="0" xr:uid="{F1079613-E231-40B0-B796-D1447418415A}">
      <text>
        <r>
          <rPr>
            <sz val="8"/>
            <color indexed="81"/>
            <rFont val="Arial"/>
            <family val="2"/>
          </rPr>
          <t>Ubica el puntero del mouse en los numeros de la fila 11, para leer la pregunta y selecciona una respuesta en la lista desplegable</t>
        </r>
      </text>
    </comment>
    <comment ref="AA12" authorId="0" shapeId="0" xr:uid="{26AEB9EE-77F2-4484-BF69-BE332D5735DE}">
      <text>
        <r>
          <rPr>
            <sz val="8"/>
            <color indexed="81"/>
            <rFont val="Arial"/>
            <family val="2"/>
          </rPr>
          <t>Ubica el puntero del mouse en los numeros de la fila 11, para leer la pregunta y selecciona una respuesta en la lista desplegable</t>
        </r>
      </text>
    </comment>
    <comment ref="AB12" authorId="0" shapeId="0" xr:uid="{A32E4450-2055-4A0C-9CF1-7E2EC24249E3}">
      <text>
        <r>
          <rPr>
            <sz val="8"/>
            <color indexed="81"/>
            <rFont val="Arial"/>
            <family val="2"/>
          </rPr>
          <t>Ubica el puntero del mouse en los numeros de la fila 11, para leer la pregunta y selecciona una respuesta en la lista desplegable</t>
        </r>
      </text>
    </comment>
    <comment ref="AC12" authorId="0" shapeId="0" xr:uid="{BA340F1B-6D16-4B4F-B5AE-981F9D1E44E2}">
      <text>
        <r>
          <rPr>
            <sz val="8"/>
            <color indexed="81"/>
            <rFont val="Arial"/>
            <family val="2"/>
          </rPr>
          <t>Ubica el puntero del mouse en los numeros de la fila 11, para leer la pregunta y selecciona una respuesta en la lista desplegable</t>
        </r>
      </text>
    </comment>
    <comment ref="AD12" authorId="0" shapeId="0" xr:uid="{A66A4928-A405-4388-A083-119FD70DD5E5}">
      <text>
        <r>
          <rPr>
            <sz val="8"/>
            <color indexed="81"/>
            <rFont val="Arial"/>
            <family val="2"/>
          </rPr>
          <t>Ubica el puntero del mouse en los numeros de la fila 11, para leer la pregunta y selecciona una respuesta en la lista desplegable</t>
        </r>
      </text>
    </comment>
    <comment ref="AE12" authorId="0" shapeId="0" xr:uid="{5639EBE1-D908-4A4D-ADC0-508B7B37286B}">
      <text>
        <r>
          <rPr>
            <sz val="8"/>
            <color indexed="81"/>
            <rFont val="Arial"/>
            <family val="2"/>
          </rPr>
          <t>Ubica el puntero del mouse en los numeros de la fila 11, para leer la pregunta y selecciona una respuesta en la lista desplegable</t>
        </r>
      </text>
    </comment>
    <comment ref="AF12" authorId="0" shapeId="0" xr:uid="{F26764D5-B155-44A2-BA63-1FF4D10095E8}">
      <text>
        <r>
          <rPr>
            <sz val="8"/>
            <color indexed="81"/>
            <rFont val="Arial"/>
            <family val="2"/>
          </rPr>
          <t>Ubica el puntero del mouse en los numeros de la fila 11, para leer la pregunta y selecciona una respuesta en la lista desplegable</t>
        </r>
      </text>
    </comment>
    <comment ref="AG12" authorId="0" shapeId="0" xr:uid="{A560457B-B7EF-4675-A84C-7B86EF78F904}">
      <text>
        <r>
          <rPr>
            <sz val="8"/>
            <color indexed="81"/>
            <rFont val="Arial"/>
            <family val="2"/>
          </rPr>
          <t>Ubica el puntero del mouse en los numeros de la fila 11, para leer la pregunta y selecciona una respuesta en la lista desplegable</t>
        </r>
      </text>
    </comment>
    <comment ref="AH12" authorId="0" shapeId="0" xr:uid="{EFF1A2E2-B328-41F6-B0C9-3C15C40F0B5D}">
      <text>
        <r>
          <rPr>
            <sz val="8"/>
            <color indexed="81"/>
            <rFont val="Arial"/>
            <family val="2"/>
          </rPr>
          <t>Ubica el puntero del mouse en los numeros de la fila 11, para leer la pregunta y selecciona una respuesta en la lista desplegable</t>
        </r>
      </text>
    </comment>
    <comment ref="AI12" authorId="0" shapeId="0" xr:uid="{EA5882C0-1024-4062-B360-9021415C9191}">
      <text>
        <r>
          <rPr>
            <sz val="8"/>
            <color indexed="81"/>
            <rFont val="Arial"/>
            <family val="2"/>
          </rPr>
          <t>Ubica el puntero del mouse en los numeros de la fila 11, para leer la pregunta y selecciona una respuesta en la lista desplegable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ALFONSO BARRIOS PEREA</author>
  </authors>
  <commentList>
    <comment ref="Q12" authorId="0" shapeId="0" xr:uid="{C281B320-0318-463D-9AFE-23CD04206D5D}">
      <text>
        <r>
          <rPr>
            <sz val="8"/>
            <color indexed="81"/>
            <rFont val="Arial"/>
            <family val="2"/>
          </rPr>
          <t>Ubica el puntero del mouse en los numeros de la fila 11, para leer la pregunta y selecciona una respuesta en la lista desplegable</t>
        </r>
      </text>
    </comment>
    <comment ref="R12" authorId="0" shapeId="0" xr:uid="{F631A559-26B2-4EDA-BDDA-673C11C9FFDA}">
      <text>
        <r>
          <rPr>
            <sz val="8"/>
            <color indexed="81"/>
            <rFont val="Arial"/>
            <family val="2"/>
          </rPr>
          <t>Ubica el puntero del mouse en los numeros de la fila 11, para leer la pregunta y selecciona una respuesta en la lista desplegable</t>
        </r>
      </text>
    </comment>
    <comment ref="S12" authorId="0" shapeId="0" xr:uid="{797627BF-1ADE-43FD-8917-23E54DD3EAE2}">
      <text>
        <r>
          <rPr>
            <sz val="8"/>
            <color indexed="81"/>
            <rFont val="Arial"/>
            <family val="2"/>
          </rPr>
          <t>Ubica el puntero del mouse en los numeros de la fila 11, para leer la pregunta y selecciona una respuesta en la lista desplegable</t>
        </r>
      </text>
    </comment>
    <comment ref="T12" authorId="0" shapeId="0" xr:uid="{3F70C4A5-CB84-4F23-826E-242A0AC6FC36}">
      <text>
        <r>
          <rPr>
            <sz val="8"/>
            <color indexed="81"/>
            <rFont val="Arial"/>
            <family val="2"/>
          </rPr>
          <t>Ubica el puntero del mouse en los numeros de la fila 11, para leer la pregunta y selecciona una respuesta en la lista desplegable</t>
        </r>
      </text>
    </comment>
    <comment ref="U12" authorId="0" shapeId="0" xr:uid="{8D8D0718-BAF4-427A-AC18-5AD1FCBAC3BD}">
      <text>
        <r>
          <rPr>
            <sz val="8"/>
            <color indexed="81"/>
            <rFont val="Arial"/>
            <family val="2"/>
          </rPr>
          <t>Ubica el puntero del mouse en los numeros de la fila 11, para leer la pregunta y selecciona una respuesta en la lista desplegable</t>
        </r>
      </text>
    </comment>
    <comment ref="V12" authorId="0" shapeId="0" xr:uid="{46A666B8-D66C-4A4B-8EFC-48375CB8287C}">
      <text>
        <r>
          <rPr>
            <sz val="8"/>
            <color indexed="81"/>
            <rFont val="Arial"/>
            <family val="2"/>
          </rPr>
          <t>Ubica el puntero del mouse en los numeros de la fila 11, para leer la pregunta y selecciona una respuesta en la lista desplegable</t>
        </r>
      </text>
    </comment>
    <comment ref="W12" authorId="0" shapeId="0" xr:uid="{6BB061DB-B2D5-4C7C-8CF7-6106BBF0361E}">
      <text>
        <r>
          <rPr>
            <sz val="8"/>
            <color indexed="81"/>
            <rFont val="Arial"/>
            <family val="2"/>
          </rPr>
          <t>Ubica el puntero del mouse en los numeros de la fila 11, para leer la pregunta y selecciona una respuesta en la lista desplegable</t>
        </r>
      </text>
    </comment>
    <comment ref="X12" authorId="0" shapeId="0" xr:uid="{E1D0AF34-8150-4361-922F-80386373783A}">
      <text>
        <r>
          <rPr>
            <sz val="8"/>
            <color indexed="81"/>
            <rFont val="Arial"/>
            <family val="2"/>
          </rPr>
          <t>Ubica el puntero del mouse en los numeros de la fila 11, para leer la pregunta y selecciona una respuesta en la lista desplegable</t>
        </r>
      </text>
    </comment>
    <comment ref="Y12" authorId="0" shapeId="0" xr:uid="{12163EC4-1190-4C1F-98D9-E8BCC8E8A41E}">
      <text>
        <r>
          <rPr>
            <sz val="8"/>
            <color indexed="81"/>
            <rFont val="Arial"/>
            <family val="2"/>
          </rPr>
          <t>Ubica el puntero del mouse en los numeros de la fila 11, para leer la pregunta y selecciona una respuesta en la lista desplegable</t>
        </r>
      </text>
    </comment>
    <comment ref="Z12" authorId="0" shapeId="0" xr:uid="{61776995-527D-4250-892B-E270EE7BFDD8}">
      <text>
        <r>
          <rPr>
            <sz val="8"/>
            <color indexed="81"/>
            <rFont val="Arial"/>
            <family val="2"/>
          </rPr>
          <t>Ubica el puntero del mouse en los numeros de la fila 11, para leer la pregunta y selecciona una respuesta en la lista desplegable</t>
        </r>
      </text>
    </comment>
    <comment ref="AA12" authorId="0" shapeId="0" xr:uid="{084D1FEF-A066-469C-BABE-B5B2DA97CA54}">
      <text>
        <r>
          <rPr>
            <sz val="8"/>
            <color indexed="81"/>
            <rFont val="Arial"/>
            <family val="2"/>
          </rPr>
          <t>Ubica el puntero del mouse en los numeros de la fila 11, para leer la pregunta y selecciona una respuesta en la lista desplegable</t>
        </r>
      </text>
    </comment>
    <comment ref="AB12" authorId="0" shapeId="0" xr:uid="{AD0EC659-16AA-48D5-9444-2EBE1C8FDC0B}">
      <text>
        <r>
          <rPr>
            <sz val="8"/>
            <color indexed="81"/>
            <rFont val="Arial"/>
            <family val="2"/>
          </rPr>
          <t>Ubica el puntero del mouse en los numeros de la fila 11, para leer la pregunta y selecciona una respuesta en la lista desplegable</t>
        </r>
      </text>
    </comment>
    <comment ref="AC12" authorId="0" shapeId="0" xr:uid="{8630CE4D-B66F-4F54-97EA-A150EAFFA978}">
      <text>
        <r>
          <rPr>
            <sz val="8"/>
            <color indexed="81"/>
            <rFont val="Arial"/>
            <family val="2"/>
          </rPr>
          <t>Ubica el puntero del mouse en los numeros de la fila 11, para leer la pregunta y selecciona una respuesta en la lista desplegable</t>
        </r>
      </text>
    </comment>
    <comment ref="AD12" authorId="0" shapeId="0" xr:uid="{4F0AD893-0189-4CDC-AF3E-69B19F11E670}">
      <text>
        <r>
          <rPr>
            <sz val="8"/>
            <color indexed="81"/>
            <rFont val="Arial"/>
            <family val="2"/>
          </rPr>
          <t>Ubica el puntero del mouse en los numeros de la fila 11, para leer la pregunta y selecciona una respuesta en la lista desplegable</t>
        </r>
      </text>
    </comment>
    <comment ref="AE12" authorId="0" shapeId="0" xr:uid="{09E24F90-C02A-451E-91F5-C62395C21B15}">
      <text>
        <r>
          <rPr>
            <sz val="8"/>
            <color indexed="81"/>
            <rFont val="Arial"/>
            <family val="2"/>
          </rPr>
          <t>Ubica el puntero del mouse en los numeros de la fila 11, para leer la pregunta y selecciona una respuesta en la lista desplegable</t>
        </r>
      </text>
    </comment>
    <comment ref="AF12" authorId="0" shapeId="0" xr:uid="{51155A10-C2D6-4366-B11B-40596FC8D8F5}">
      <text>
        <r>
          <rPr>
            <sz val="8"/>
            <color indexed="81"/>
            <rFont val="Arial"/>
            <family val="2"/>
          </rPr>
          <t>Ubica el puntero del mouse en los numeros de la fila 11, para leer la pregunta y selecciona una respuesta en la lista desplegable</t>
        </r>
      </text>
    </comment>
    <comment ref="AG12" authorId="0" shapeId="0" xr:uid="{47CAF0BB-4585-4794-9400-EF908A4D0DEF}">
      <text>
        <r>
          <rPr>
            <sz val="8"/>
            <color indexed="81"/>
            <rFont val="Arial"/>
            <family val="2"/>
          </rPr>
          <t>Ubica el puntero del mouse en los numeros de la fila 11, para leer la pregunta y selecciona una respuesta en la lista desplegable</t>
        </r>
      </text>
    </comment>
    <comment ref="AH12" authorId="0" shapeId="0" xr:uid="{EF9E13EB-5763-4AD5-BEE4-168094E3CCB5}">
      <text>
        <r>
          <rPr>
            <sz val="8"/>
            <color indexed="81"/>
            <rFont val="Arial"/>
            <family val="2"/>
          </rPr>
          <t>Ubica el puntero del mouse en los numeros de la fila 11, para leer la pregunta y selecciona una respuesta en la lista desplegable</t>
        </r>
      </text>
    </comment>
    <comment ref="AI12" authorId="0" shapeId="0" xr:uid="{AF36C8F8-0119-4665-AD34-5E685347CBF9}">
      <text>
        <r>
          <rPr>
            <sz val="8"/>
            <color indexed="81"/>
            <rFont val="Arial"/>
            <family val="2"/>
          </rPr>
          <t>Ubica el puntero del mouse en los numeros de la fila 11, para leer la pregunta y selecciona una respuesta en la lista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ALFONSO BARRIOS PEREA</author>
  </authors>
  <commentList>
    <comment ref="Q12" authorId="0" shapeId="0" xr:uid="{C2BE1A14-1388-4A3C-B7F4-25F3752AB709}">
      <text>
        <r>
          <rPr>
            <sz val="8"/>
            <color indexed="81"/>
            <rFont val="Arial"/>
            <family val="2"/>
          </rPr>
          <t>Ubica el puntero del mouse en los números de la fila 11, para leer la pregunta y selecciona una respuesta en la lista desplegable</t>
        </r>
      </text>
    </comment>
    <comment ref="R12" authorId="0" shapeId="0" xr:uid="{36907C39-4618-4498-895E-8F432F5FE4EF}">
      <text>
        <r>
          <rPr>
            <sz val="8"/>
            <color indexed="81"/>
            <rFont val="Arial"/>
            <family val="2"/>
          </rPr>
          <t>Ubica el puntero del mouse en los números de la fila 11, para leer la pregunta y selecciona una respuesta en la lista desplegable</t>
        </r>
      </text>
    </comment>
    <comment ref="S12" authorId="0" shapeId="0" xr:uid="{91E2A201-4889-4960-8627-8375340B2D5F}">
      <text>
        <r>
          <rPr>
            <sz val="8"/>
            <color indexed="81"/>
            <rFont val="Arial"/>
            <family val="2"/>
          </rPr>
          <t>Ubica el puntero del mouse en los números de la fila 11, para leer la pregunta y selecciona una respuesta en la lista desplegable</t>
        </r>
      </text>
    </comment>
    <comment ref="T12" authorId="0" shapeId="0" xr:uid="{189DCFE5-3EDD-45BC-8285-7F2596768990}">
      <text>
        <r>
          <rPr>
            <sz val="8"/>
            <color indexed="81"/>
            <rFont val="Arial"/>
            <family val="2"/>
          </rPr>
          <t>Ubica el puntero del mouse en los números de la fila 11, para leer la pregunta y selecciona una respuesta en la lista desplegable</t>
        </r>
      </text>
    </comment>
    <comment ref="U12" authorId="0" shapeId="0" xr:uid="{4BF357CF-97C7-414E-9258-6AC680A7AE8F}">
      <text>
        <r>
          <rPr>
            <sz val="8"/>
            <color indexed="81"/>
            <rFont val="Arial"/>
            <family val="2"/>
          </rPr>
          <t>Ubica el puntero del mouse en los números de la fila 11, para leer la pregunta y selecciona una respuesta en la lista desplegable</t>
        </r>
      </text>
    </comment>
    <comment ref="V12" authorId="0" shapeId="0" xr:uid="{26CC21B6-490F-4101-9F3F-E00791F422A0}">
      <text>
        <r>
          <rPr>
            <sz val="8"/>
            <color indexed="81"/>
            <rFont val="Arial"/>
            <family val="2"/>
          </rPr>
          <t>Ubica el puntero del mouse en los números de la fila 11, para leer la pregunta y selecciona una respuesta en la lista desplegable</t>
        </r>
      </text>
    </comment>
    <comment ref="W12" authorId="0" shapeId="0" xr:uid="{57771427-9D7A-4B2A-AA3F-125D243738A2}">
      <text>
        <r>
          <rPr>
            <sz val="8"/>
            <color indexed="81"/>
            <rFont val="Arial"/>
            <family val="2"/>
          </rPr>
          <t>Ubica el puntero del mouse en los números de la fila 11, para leer la pregunta y selecciona una respuesta en la lista desplegable</t>
        </r>
      </text>
    </comment>
    <comment ref="X12" authorId="0" shapeId="0" xr:uid="{E565DD0A-3958-4492-8FDF-98A7997320F9}">
      <text>
        <r>
          <rPr>
            <sz val="8"/>
            <color indexed="81"/>
            <rFont val="Arial"/>
            <family val="2"/>
          </rPr>
          <t>Ubica el puntero del mouse en los números de la fila 11, para leer la pregunta y selecciona una respuesta en la lista desplegable</t>
        </r>
      </text>
    </comment>
    <comment ref="Y12" authorId="0" shapeId="0" xr:uid="{2289FC5D-A816-40C7-BF7F-772CC3E76476}">
      <text>
        <r>
          <rPr>
            <sz val="8"/>
            <color indexed="81"/>
            <rFont val="Arial"/>
            <family val="2"/>
          </rPr>
          <t>Ubica el puntero del mouse en los números de la fila 11, para leer la pregunta y selecciona una respuesta en la lista desplegable</t>
        </r>
      </text>
    </comment>
    <comment ref="Z12" authorId="0" shapeId="0" xr:uid="{41583B64-4958-4BCF-B0E3-A850C52B6750}">
      <text>
        <r>
          <rPr>
            <sz val="8"/>
            <color indexed="81"/>
            <rFont val="Arial"/>
            <family val="2"/>
          </rPr>
          <t>Ubica el puntero del mouse en los números de la fila 11, para leer la pregunta y selecciona una respuesta en la lista desplegable</t>
        </r>
      </text>
    </comment>
    <comment ref="AA12" authorId="0" shapeId="0" xr:uid="{415EB499-8DAC-486A-BA5A-F682284BE1BC}">
      <text>
        <r>
          <rPr>
            <sz val="8"/>
            <color indexed="81"/>
            <rFont val="Arial"/>
            <family val="2"/>
          </rPr>
          <t>Ubica el puntero del mouse en los números de la fila 11, para leer la pregunta y selecciona una respuesta en la lista desplegable</t>
        </r>
      </text>
    </comment>
    <comment ref="AB12" authorId="0" shapeId="0" xr:uid="{498C8777-4F2F-4736-999E-EC7DED679BEE}">
      <text>
        <r>
          <rPr>
            <sz val="8"/>
            <color indexed="81"/>
            <rFont val="Arial"/>
            <family val="2"/>
          </rPr>
          <t>Ubica el puntero del mouse en los números de la fila 11, para leer la pregunta y selecciona una respuesta en la lista desplegable</t>
        </r>
      </text>
    </comment>
    <comment ref="AC12" authorId="0" shapeId="0" xr:uid="{90E1FA23-1ED6-4C1C-9CB7-F841A26E11F6}">
      <text>
        <r>
          <rPr>
            <sz val="8"/>
            <color indexed="81"/>
            <rFont val="Arial"/>
            <family val="2"/>
          </rPr>
          <t>Ubica el puntero del mouse en los números de la fila 11, para leer la pregunta y selecciona una respuesta en la lista desplegable</t>
        </r>
      </text>
    </comment>
    <comment ref="AD12" authorId="0" shapeId="0" xr:uid="{5D5D98D5-249A-45D7-8BAB-249C113B6EBC}">
      <text>
        <r>
          <rPr>
            <sz val="8"/>
            <color indexed="81"/>
            <rFont val="Arial"/>
            <family val="2"/>
          </rPr>
          <t>Ubica el puntero del mouse en los números de la fila 11, para leer la pregunta y selecciona una respuesta en la lista desplegable</t>
        </r>
      </text>
    </comment>
    <comment ref="AE12" authorId="0" shapeId="0" xr:uid="{56D9DF53-9ECA-4277-955A-F100B62825A3}">
      <text>
        <r>
          <rPr>
            <sz val="8"/>
            <color indexed="81"/>
            <rFont val="Arial"/>
            <family val="2"/>
          </rPr>
          <t>Ubica el puntero del mouse en los números de la fila 11, para leer la pregunta y selecciona una respuesta en la lista desplegable</t>
        </r>
      </text>
    </comment>
    <comment ref="AF12" authorId="0" shapeId="0" xr:uid="{0DE49168-7114-4835-97EA-5A0FBCC426D6}">
      <text>
        <r>
          <rPr>
            <sz val="8"/>
            <color indexed="81"/>
            <rFont val="Arial"/>
            <family val="2"/>
          </rPr>
          <t>Ubica el puntero del mouse en los números de la fila 11, para leer la pregunta y selecciona una respuesta en la lista desplegable</t>
        </r>
      </text>
    </comment>
    <comment ref="AG12" authorId="0" shapeId="0" xr:uid="{EBAAC8FE-9D2A-455A-8AC4-AED79ECB48C2}">
      <text>
        <r>
          <rPr>
            <sz val="8"/>
            <color indexed="81"/>
            <rFont val="Arial"/>
            <family val="2"/>
          </rPr>
          <t>Ubica el puntero del mouse en los números de la fila 11, para leer la pregunta y selecciona una respuesta en la lista desplegable</t>
        </r>
      </text>
    </comment>
    <comment ref="AH12" authorId="0" shapeId="0" xr:uid="{1EEF6988-812F-49D4-9BD1-A262E88482D7}">
      <text>
        <r>
          <rPr>
            <sz val="8"/>
            <color indexed="81"/>
            <rFont val="Arial"/>
            <family val="2"/>
          </rPr>
          <t>Ubica el puntero del mouse en los números de la fila 11, para leer la pregunta y selecciona una respuesta en la lista desplegable</t>
        </r>
      </text>
    </comment>
    <comment ref="AI12" authorId="0" shapeId="0" xr:uid="{23E76AA3-41AF-49B2-9298-5A9C551850FE}">
      <text>
        <r>
          <rPr>
            <sz val="8"/>
            <color indexed="81"/>
            <rFont val="Arial"/>
            <family val="2"/>
          </rPr>
          <t>Ubica el puntero del mouse en los números de la fila 11, para leer la pregunta y selecciona una respuesta en la lista desplegable</t>
        </r>
      </text>
    </comment>
  </commentList>
</comments>
</file>

<file path=xl/sharedStrings.xml><?xml version="1.0" encoding="utf-8"?>
<sst xmlns="http://schemas.openxmlformats.org/spreadsheetml/2006/main" count="20840" uniqueCount="973">
  <si>
    <t xml:space="preserve">FECHA ACTUALIZACIÓN: </t>
  </si>
  <si>
    <t>PROCESOS ESTRATÉGICOS</t>
  </si>
  <si>
    <t>MISIONALES
AUTORIDAD</t>
  </si>
  <si>
    <t>MISIONALES
SERVICIOS A LA NAVEGACIÓN AÉREA</t>
  </si>
  <si>
    <t>MISIONALES
SERVICIOS AEROPORTUARIOS</t>
  </si>
  <si>
    <t>APOYO</t>
  </si>
  <si>
    <t xml:space="preserve">EVALUACIÓN </t>
  </si>
  <si>
    <t>DIRECCIONAMIENTO ESTRATÉGICO</t>
  </si>
  <si>
    <t>POLÍTICAS AEROCOMERCIALES</t>
  </si>
  <si>
    <t>GESTIÓN DEL ESPACIO AÉREO</t>
  </si>
  <si>
    <t>INFRAESTRUCTURA AEROPORTUARIA</t>
  </si>
  <si>
    <t>GESTIÓN DE LA EDUCACIÓN</t>
  </si>
  <si>
    <t>COMPRAS Y CONTRATACIONES PÚBLICAS</t>
  </si>
  <si>
    <t>EVALUACIÓN Y ASESORÍA AL SISTEMA DE CONTROL INTERNO</t>
  </si>
  <si>
    <t>Ver</t>
  </si>
  <si>
    <t>GRER-2.0</t>
  </si>
  <si>
    <t>GSAN-1-1</t>
  </si>
  <si>
    <t>GSAP-1.0</t>
  </si>
  <si>
    <t>GDIR-2-4</t>
  </si>
  <si>
    <t>GCON-1.0</t>
  </si>
  <si>
    <t>ADMINISTRACIÓN Y MEJORAMIENTO DE PROCESOS</t>
  </si>
  <si>
    <t>REGULACIÓN Y REGLAMENTACIÓN</t>
  </si>
  <si>
    <t>INFORMACIÓN AERONÁUTICA</t>
  </si>
  <si>
    <t>SERVICIOS AEROPORTUARIOS</t>
  </si>
  <si>
    <t>JURÍDICA</t>
  </si>
  <si>
    <t>TECNOLOGÍAS DE INFORMACIÓN</t>
  </si>
  <si>
    <t>ESTR-3.0</t>
  </si>
  <si>
    <t>GRER-1.0</t>
  </si>
  <si>
    <t>GSAP-2.1</t>
  </si>
  <si>
    <t>SEGURIDAD DE LA INFORMACIÓN</t>
  </si>
  <si>
    <t>LICENCIAS AERONÁUTICAS</t>
  </si>
  <si>
    <t>METEOROLOGÍA AERONÁUTICA</t>
  </si>
  <si>
    <t>SALVAMENTO Y EXTINCIÓN DE INCENDIOS</t>
  </si>
  <si>
    <t>ESTR-5.0</t>
  </si>
  <si>
    <t>GSAC-1.0</t>
  </si>
  <si>
    <t>GSAN-2-1</t>
  </si>
  <si>
    <t>Corrupción (N/A)</t>
  </si>
  <si>
    <t>RELACIONAMIENTO Y COMUNICACIÓN INSTITUCIONAL</t>
  </si>
  <si>
    <t>CERTIFICACIONES Y PERMISOS</t>
  </si>
  <si>
    <t>TRÁNSITO AÉREO</t>
  </si>
  <si>
    <t>SEGURIDAD Y SALUD EN EL TRABAJO</t>
  </si>
  <si>
    <t>FINANCIERA</t>
  </si>
  <si>
    <t>ESTR-6.0</t>
  </si>
  <si>
    <t>GCEP-1.0</t>
  </si>
  <si>
    <t>TECNOLOGÍA CNS/MET/ENERGÍA/AYUDAS VISUALES</t>
  </si>
  <si>
    <t>INVESTIGACIONES DISCIPLINARIAS</t>
  </si>
  <si>
    <t>GSAC-3.1</t>
  </si>
  <si>
    <t>GSAN-3-4</t>
  </si>
  <si>
    <t>INSPECCIÓN, VIGILANCIA Y CONTROL</t>
  </si>
  <si>
    <t>BÚSQUEDA Y SALVAMENTO AÉREO</t>
  </si>
  <si>
    <t>ADMINISTRACIÓN DE BIENES</t>
  </si>
  <si>
    <t>GIVC-1.0</t>
  </si>
  <si>
    <t>GSAN-4-2</t>
  </si>
  <si>
    <t>INVESTIGACIÓN DE ACCIDENTES E INCIDENTES AÉREOS</t>
  </si>
  <si>
    <t>SERVICIO AL CIUDADANO, USUARIOS Y GRUPOS DE INTERÉS</t>
  </si>
  <si>
    <t>APOY-7.0</t>
  </si>
  <si>
    <t>MATRIZ DE RIESGOS DE CORRUPCIÓN</t>
  </si>
  <si>
    <t>FORMATO</t>
  </si>
  <si>
    <r>
      <rPr>
        <b/>
        <sz val="14"/>
        <color theme="1"/>
        <rFont val="Arial"/>
        <family val="2"/>
      </rPr>
      <t xml:space="preserve">Clave: </t>
    </r>
    <r>
      <rPr>
        <sz val="14"/>
        <color theme="1"/>
        <rFont val="Arial"/>
        <family val="2"/>
      </rPr>
      <t>ESTR-3.0-12-007</t>
    </r>
  </si>
  <si>
    <t>Versión: 06</t>
  </si>
  <si>
    <r>
      <rPr>
        <b/>
        <sz val="14"/>
        <color theme="1"/>
        <rFont val="Arial"/>
        <family val="2"/>
      </rPr>
      <t>Fecha de Aprobación:</t>
    </r>
    <r>
      <rPr>
        <sz val="14"/>
        <color theme="1"/>
        <rFont val="Arial"/>
        <family val="2"/>
      </rPr>
      <t xml:space="preserve"> 01/04/2022</t>
    </r>
  </si>
  <si>
    <t>Fecha de revisión y/o actualización del riesgo:</t>
  </si>
  <si>
    <t>IDENTIFICACIÓN DEL RIESGO</t>
  </si>
  <si>
    <t>VALORACIÓN DEL RIESGO DE CORRUPCIÓN</t>
  </si>
  <si>
    <t>DEFINICÍON DE CONTROLES</t>
  </si>
  <si>
    <t>VALORACIÓN DE CONTROLES</t>
  </si>
  <si>
    <t>VALORACIÓN DEL RIESGO RESIDUAL</t>
  </si>
  <si>
    <t>ACCIONES ADICIONALES RELACIONADAS CON LA GESTIÓN DEL RIESGO</t>
  </si>
  <si>
    <t>N°</t>
  </si>
  <si>
    <t xml:space="preserve">PROCESO </t>
  </si>
  <si>
    <t>OBJETIVO DEL PROCESO</t>
  </si>
  <si>
    <t>DEFINICIÓN DEL RIESGO</t>
  </si>
  <si>
    <t>COMPONENTES</t>
  </si>
  <si>
    <r>
      <rPr>
        <b/>
        <sz val="10"/>
        <color theme="0"/>
        <rFont val="Arial"/>
        <family val="2"/>
      </rPr>
      <t>CAUSAS</t>
    </r>
    <r>
      <rPr>
        <sz val="10"/>
        <color theme="0"/>
        <rFont val="Arial"/>
        <family val="2"/>
      </rPr>
      <t xml:space="preserve">
 </t>
    </r>
    <r>
      <rPr>
        <sz val="7"/>
        <color theme="0"/>
        <rFont val="Arial"/>
        <family val="2"/>
      </rPr>
      <t>A partir de los factores internos y externos, se determinan los agentes que pueden originar prácticas corruptas.</t>
    </r>
  </si>
  <si>
    <t>CONSECUENCIA</t>
  </si>
  <si>
    <t>ANÁLISIS DEL RIESGO INHERENTE</t>
  </si>
  <si>
    <t>#</t>
  </si>
  <si>
    <t>Descripción del Control</t>
  </si>
  <si>
    <t>1. Responsable</t>
  </si>
  <si>
    <t>2. Periodicidad</t>
  </si>
  <si>
    <t>3. Propósito del Control</t>
  </si>
  <si>
    <t>4. Como se realiza la actividad</t>
  </si>
  <si>
    <t>5. Observaciones o desviaciones</t>
  </si>
  <si>
    <t>6. Evidencias</t>
  </si>
  <si>
    <t>Naturaleza del control</t>
  </si>
  <si>
    <t>Criterios para la evaluación del Control</t>
  </si>
  <si>
    <t>Evaluación del Control</t>
  </si>
  <si>
    <r>
      <t xml:space="preserve">El control se ejecuta de manera consistente por los responsables </t>
    </r>
    <r>
      <rPr>
        <b/>
        <sz val="10"/>
        <color theme="0"/>
        <rFont val="Arial"/>
        <family val="2"/>
      </rPr>
      <t>(EJECUCIÓN)</t>
    </r>
  </si>
  <si>
    <t>SOLIDEZ INDIVIDUAL 
de cada control</t>
  </si>
  <si>
    <t>Aplica plan de acción para fortalecer el control (SI/NO)</t>
  </si>
  <si>
    <t>SOLIDEZ DEL CONJUNTO DE LOS CONTROLES</t>
  </si>
  <si>
    <t>CONTROLES AYUDAN A DISMINUIR LA PROBABILIDAD</t>
  </si>
  <si>
    <t>Acción u omisión</t>
  </si>
  <si>
    <t>Uso del poder</t>
  </si>
  <si>
    <t>Desviación de la gestión de lo público</t>
  </si>
  <si>
    <t>Beneficio privado</t>
  </si>
  <si>
    <t>PROBABILIDAD</t>
  </si>
  <si>
    <t>Responder las preguntas que se encuentran en los comentarios de los numerales del 1 al 19</t>
  </si>
  <si>
    <t>IMPACTO</t>
  </si>
  <si>
    <t>ZONA DE RIESGO</t>
  </si>
  <si>
    <t>TRATAMIENTO DEL RIESGO</t>
  </si>
  <si>
    <t>1.1</t>
  </si>
  <si>
    <t>1.2</t>
  </si>
  <si>
    <t>NIVEL DEL RIESGO</t>
  </si>
  <si>
    <t xml:space="preserve">Redactar nombre del proceso </t>
  </si>
  <si>
    <t>Relacionar el objetivo del proceso aprobado en el Sistema de Gestión</t>
  </si>
  <si>
    <t>Escoger un dato de la lista desplegable</t>
  </si>
  <si>
    <t>Espacio para describir la o las posibles causas  
(Cada causa debe tener un control)</t>
  </si>
  <si>
    <t>Seleccione Tratamiento del Riesgo</t>
  </si>
  <si>
    <t>REDACTAR CONTROL (cada causa identificada debe tener un control)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</si>
  <si>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r>
      <rPr>
        <b/>
        <sz val="10"/>
        <color theme="1"/>
        <rFont val="Arial"/>
        <family val="2"/>
      </rPr>
      <t xml:space="preserve">Clave: </t>
    </r>
    <r>
      <rPr>
        <sz val="10"/>
        <color theme="1"/>
        <rFont val="Arial"/>
        <family val="2"/>
      </rPr>
      <t>ESTR-3.0-12-007</t>
    </r>
  </si>
  <si>
    <r>
      <rPr>
        <b/>
        <sz val="10"/>
        <color theme="1"/>
        <rFont val="Arial"/>
        <family val="2"/>
      </rPr>
      <t>Versión:</t>
    </r>
    <r>
      <rPr>
        <sz val="10"/>
        <color theme="1"/>
        <rFont val="Arial"/>
        <family val="2"/>
      </rPr>
      <t xml:space="preserve"> 06</t>
    </r>
  </si>
  <si>
    <r>
      <rPr>
        <b/>
        <sz val="10"/>
        <color theme="1"/>
        <rFont val="Arial"/>
        <family val="2"/>
      </rPr>
      <t>Fecha de Aprobación:</t>
    </r>
    <r>
      <rPr>
        <sz val="10"/>
        <color theme="1"/>
        <rFont val="Arial"/>
        <family val="2"/>
      </rPr>
      <t xml:space="preserve"> 01/04/2022</t>
    </r>
  </si>
  <si>
    <t>Nivel</t>
  </si>
  <si>
    <t>Descriptor</t>
  </si>
  <si>
    <t>DESCRIPCIÓN</t>
  </si>
  <si>
    <t>FRECUENCIA</t>
  </si>
  <si>
    <t>Impacto (consecuencias) Cuantitativo</t>
  </si>
  <si>
    <t>Impacto (consecuencias) Cualitativo</t>
  </si>
  <si>
    <t>Casi seguro</t>
  </si>
  <si>
    <t>Se espera que el evento ocurra en la mayoría de las circunstancias.</t>
  </si>
  <si>
    <t>Más de 1 vez al año.</t>
  </si>
  <si>
    <t>Catastrófico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</si>
  <si>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</si>
  <si>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</si>
  <si>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Probable</t>
  </si>
  <si>
    <t>Es viable que el evento ocurra en la mayoría de las circunstancias</t>
  </si>
  <si>
    <t>Al menos 1 vez en el último año.</t>
  </si>
  <si>
    <t>Mayor</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</si>
  <si>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</si>
  <si>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</si>
  <si>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Posible</t>
  </si>
  <si>
    <t>El evento podrá ocurrir en algún momento</t>
  </si>
  <si>
    <t>Al menos 1 vez en los últimos 2 años.</t>
  </si>
  <si>
    <t>Moderado</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</si>
  <si>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</si>
  <si>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</si>
  <si>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Improbable</t>
  </si>
  <si>
    <t>El evento puede ocurrir en algún momento.</t>
  </si>
  <si>
    <t>Al menos 1 vez en los últimos 5 años.</t>
  </si>
  <si>
    <t>Menor</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</si>
  <si>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</si>
  <si>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</si>
  <si>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Rara vez</t>
  </si>
  <si>
    <t>El evento puede ocurrir solo en circunstancias excepcionales (poco comunes o anormales).</t>
  </si>
  <si>
    <t>No se ha presentado en los últimos 5 años.</t>
  </si>
  <si>
    <t>Insignificante</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</si>
  <si>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</si>
  <si>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 xml:space="preserve"> - No hay interrupción de las operaciones de la entidad.
 - No se generan sanciones económicas o administrativas.
 - No se afecta la imagen institucional de forma significativa.</t>
  </si>
  <si>
    <t>Aceptar el riesgo
No se adopta ninguna medida que afecte la probabilidad o el impacto del riesgo. (Ningún riesgo de corrupción podrá ser aceptado).</t>
  </si>
  <si>
    <t>Evitar el riesgo
Se abandonan las actividades que dan lugar al riesgo, decidiendo no iniciar o no continuar con la actividad que causa el riesgo.</t>
  </si>
  <si>
    <t>Reducir el riesgo
Se adoptan medidas para reducir la probabilidad o el impacto del riesgo, o ambos; por lo general conlleva a la implementación de controles.</t>
  </si>
  <si>
    <t>Compartir el riesgo
Se reduce la probabilidad o el impacto del riesgo, transfiriendo o compartiendo una parte del riesgo. Los riesgos de corrupción, se pueden compartir pero no se puede transferir su responsabilidad.</t>
  </si>
  <si>
    <t>SI</t>
  </si>
  <si>
    <t xml:space="preserve">Deterioro en la imagen institucional.
Pérdida de confianza y credibilidad en la Entidad 
Aumento de  Quejas y Reclamos 
Implicaciones de tipo legal y/o disciplinario </t>
  </si>
  <si>
    <t>NO</t>
  </si>
  <si>
    <t>Trimestral</t>
  </si>
  <si>
    <t>Preventivo</t>
  </si>
  <si>
    <t>Asignado</t>
  </si>
  <si>
    <t>Adecuado</t>
  </si>
  <si>
    <t>Oportuna</t>
  </si>
  <si>
    <t>Prevenir</t>
  </si>
  <si>
    <t>Confiable</t>
  </si>
  <si>
    <t>Se investigan y resuelven oportunamente</t>
  </si>
  <si>
    <t>Incompleta</t>
  </si>
  <si>
    <t>Fuerte</t>
  </si>
  <si>
    <t>Espacio para describir las consecuencias que puede ocasionar el riesgo. 
Después de calificado el impacto, tener en cuenta las consecuencias recomendadas por Función Publica (ver hoja de datos)</t>
  </si>
  <si>
    <t>¿Es riesgo de Corrupción?</t>
  </si>
  <si>
    <t>Por Tramite</t>
  </si>
  <si>
    <t>Completa</t>
  </si>
  <si>
    <t>En caso de observar cualquier alteración se realizara un análisis de las razones de la alteración, y de considerarlo grave, pondrá en conocimiento de las respectivas dependencia para su investigación.</t>
  </si>
  <si>
    <t>Semestral</t>
  </si>
  <si>
    <t>Anual</t>
  </si>
  <si>
    <t>ADQUISICIÓN Y ADMINISTRACIÓN DE BIENES INMUEBLES</t>
  </si>
  <si>
    <t>Expedir licencias aeronáuticas al personal aeronáutico que acrediten el cumplimiento de los Reglamentos Aeronáuticos de Colombia y demás normatividad vigente aplicable a la seguridad operacional y de la aviación civil.</t>
  </si>
  <si>
    <t>Omitir requisitos por parte del servidor púbico que tiene la facultad para expedir licenciamiento del personal.</t>
  </si>
  <si>
    <t>Procedimientos sin estandarizar, desactualizados y no implementados.</t>
  </si>
  <si>
    <t>1. Perdida de credibilidad y confianza hacia la autoridad aeronáutica y los  servidores públicos que lo certifican.
2. Imagen institucional afectada en el orden nacional o regional por actos  o hechos de corrupción comprobados
3. Intervención por parte de un ente de control u otro ente regulador. 
4. Pago de indemnizaciones a terceros por acciones legales que puedan afectar el presupuesto total de la entidad.
5. Afectación de la Seguridad Operacional.</t>
  </si>
  <si>
    <t>Servidor Público asignado
Coordinador del Grupo de Licencias Aeronáuticas</t>
  </si>
  <si>
    <t>En caso de detectarse el incumplimiento en algún requisito del trámite se procede a rechazar el mismo en el sistema y al usuario le llega una notificación automática con el resultado de la evaluación</t>
  </si>
  <si>
    <t xml:space="preserve">Como evidencias se generan los flujos de aprobación en el sistema SIGA, los correos electrónicos, el auto expedición de la licencias y la licencia digital. </t>
  </si>
  <si>
    <t>Coordinador del Grupo de Licencias Aeronáuticas  
Servidor
 público asignado</t>
  </si>
  <si>
    <t xml:space="preserve">Verificar el cumplimiento de los procedimientos establecidos en el Manual PEL </t>
  </si>
  <si>
    <t>Revisa de forma aleatoria los trámites de licencias expedidas y verifica el cumplimiento de los procedimientos establecidos en el Manual PEL.</t>
  </si>
  <si>
    <t>Como evidencia se genera un informe reportando la presunta irregularidad encontrada.</t>
  </si>
  <si>
    <t xml:space="preserve"> Si el servidor publico asignado detecta anomalías deberá notificar a las entidades y dependencias de control interno y externo competentes.</t>
  </si>
  <si>
    <t>GESTIÓN DOCUMENTAL</t>
  </si>
  <si>
    <t>APOY-4.0</t>
  </si>
  <si>
    <t>EVAL-1.0</t>
  </si>
  <si>
    <t>APOY-1.0</t>
  </si>
  <si>
    <t>REGISTRO AERONÁUTICO</t>
  </si>
  <si>
    <t>Garantizar que, previa verificación de los requisitos normativos exigidos en los distintos procesos registrales de los actos y contratos celebrados sobre aeronaves, al igual que en la inscripción de explotadores de pistas y aeródromos; dando respuesta a las solicitudes dentro de los plazos establecidos por los RAC, a fin de garantizar el control y la regulación de la aviación civil en el territorio colombiano.</t>
  </si>
  <si>
    <t>Que, por acción u omisión, uso del poder, desviación de lo público se manipulen los procesos registrales, dando aprobación o respuesta preferente, en busca de la obtención de un beneficio particular.</t>
  </si>
  <si>
    <t xml:space="preserve">Aceptar documentos objeto de registro con sus soportes que incumplan los requisitos exigidos por los RAC 20, 45 y 91 (apéndice 25), y demás disposiciones legales vigentes aplicables, con el fin de favorecer a uno o varios terceros.
Personal no calificado o competente.
Injerencia política, presiones e intereses de un tercero.
Que no se garantice la integridad de la información del Sistema SIGA.
Sistemas de información vulnerables en seguridades.
Sistemas de información no integrados SIGA-ALDIA. </t>
  </si>
  <si>
    <t xml:space="preserve"> Reclamaciones o quejas de los usuarios que impliquen investigaciones internas disciplinarias.
Demandas legales.
Inadecuada prestación del servicio.
Sanciones de Entes de Control.   
Pérdida de credibilidad e imagen institucional. </t>
  </si>
  <si>
    <t>El  Coordinador del  Grupo  de Registro Aeronáutico por trámite, delega al servidor público y/o contratista las solicitudes a través del Sistema Información Gestión Aeronáutica SIGA, imparte directrices cuando corresponda, con el propósito de atender oportunamente y mitigar cualquier posible riesgo de expedir trámites de manera extemporánea respecto a los tiempos establecidos en la normatividad vigente o que incumplan los requisitos exigidos por los RAC y demás disposiciones  legales vigentes, con el fin de favorecer a uno o varios terceros.  
El servidor público y/o contratista califica jurídicamente el trámite asignado por el aplicativo SIGA, con la debida anticipación al vencimiento del término y el Coordinador del Grupo de Registro Aeronáutico realiza el control de cumplimiento de tiempos y requisitos, aprobando o devolviendo el trámite con las respectivas observaciones. 
En la eventualidad de desviación o de la materialización del riesgo se comunica la novedad al usuario y se realiza el acto administrativo que resuelva el trámite. El servidor público y/o contratistas en conjunto con el Coordinador del Grupo de Registro Aeronáutico, analizan las acciones de mejora a implementar, dejando el registro del resultado del trámite. 
Como evidencia quedan los actos administrativos correspondientes en el Sistema Información Gestión Aeronáutica SIGA, Sistema de Gestión de Documentos Electrónicos de Archivo SGDEA,   Correo Electrónico institucional, estudio jurídico y en el expediente de la aeronave.</t>
  </si>
  <si>
    <t xml:space="preserve">Coordinador Grupo Registro Aeronáutico
Servidor Público y/o Contratista Calificador
Funcionario Ventanilla 
Usuario </t>
  </si>
  <si>
    <t>Verificar el cumplimiento de los requisitos de los trámites de Registro, con las listas de chequeo del Sistema SIGA, con el fin de mitigar el riesgo de que un servidor público altere el procedimiento o algún documento para beneficio propio o de un tercero.</t>
  </si>
  <si>
    <t xml:space="preserve">Paso 1: Recepción del requerimiento por Sistema de Información Gestión Aeronáutica SIGA y Sistema de Gestión de Documentos Electrónicos de Archivo SGDEA.
Paso 2: Asignación del trámite a un servidor público o contratista por parte del Coordinador del Grupo Registro Aeronáutico, de acuerdo a competencias del equipo de trabajo.
Paso 3: Estudio jurídico por parte del calificador asignado y entrega de la calificación al Coordinador del Grupo Registro Aeronáutico para revisión y visto bueno. 
Paso 4: El calificador del trámite efectúa el registro en SIGA, envía para aprobación y genera resultados: constancia de registro (Sí cumple) o Nota Devolutiva (No cumple), certificado de matrícula y oficio de respuesta al usuario, entrega en físico para firmas del  Coordinador del Grupo Registro Aeronáutico. 
Paso 5: Revisión del funcionario de la ventanilla que hace entrega y del usuario que recibe resultado del trámite. </t>
  </si>
  <si>
    <t>En caso de detectarse el incumplimiento en algún requisito del trámite se procede a rechazar el mismo en el sistema y generar nota devolutiva con el resultado de la evaluación, que será enviada vía correo electrónico al interesado.
De llegar a existir una desviación al control se volverá a realizar una revisión por un servidor público diferente a quien realizó la tarea asignada; la evidencia queda en folio de matricula de la aeronave en Sistema SIGA,  en hoja de control, nuevo estudio jurídico, correos electrónicos y Sistema de Gestión de Documentos Electrónicos de Archivo SGDEA.</t>
  </si>
  <si>
    <t>Hoja de control, Folio de Matricula en Sistema de Información Gestión Aeronáutica SIGA, Correos Electrónicos, Estudio Jurídico por tramite, Oficios por el Sistema de Gestión de Documentos Electrónicos de Archivo SGDEA y expediente de la aeronave.</t>
  </si>
  <si>
    <t xml:space="preserve">Mesas de trabajo y/o equipos de gerencia, para verificar el cumplimiento de los controles implementados y revisar la necesidad de nuevos controles. </t>
  </si>
  <si>
    <t>En caso de detectarse la presunta irregularidad el servidor publico asignado procede a informar al coordinador del grupo licencias aeronáuticas quien a su vez reportará la situación a la dependencia competente.</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</si>
  <si>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</si>
  <si>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Que por acción u omisión y/o  trafico de influencias, uso del poder o desviación de la gestión de lo público, se direccionen normas o conceptos aeronáuticos para favorecer intereses de terceros en beneficio particular</t>
  </si>
  <si>
    <t>Trafico de influencias</t>
  </si>
  <si>
    <t xml:space="preserve">Presiones del sector de acuerdo al tema </t>
  </si>
  <si>
    <t>1. Afecta la imagen institucional.
2. Pérdida de credibilidad del sector, de la Entidad y de la dependencia.
3. Que se beneficie o se perjudique una empresa en particular</t>
  </si>
  <si>
    <t xml:space="preserve">El Coordinador de Grupo Estructura Normativa y Estándares Aeronáuticos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través del sistema Gestión de Documentos Electrónicos de Archivo SGDEA, con el objeto de prevenir cualquier error.
En caso de encontrar inconsistencias en la verificación de conceptos y normas, se realizan las correcciones necesarias que haya a lugar y se deja una observación o nota sobre los cambios efectuados.
</t>
  </si>
  <si>
    <t>Coordinador Grupo Estructura Normativa y Estándares Aeronáuticos</t>
  </si>
  <si>
    <t>Revisar que los funcionarios gestionen de manera transparente las normas y conceptos en materia aeronáutica.</t>
  </si>
  <si>
    <t>Verificando que la  construcción de normas y conceptos obedezca a los procedimientos establecidos, conforme a la emisión de conceptos y normatividad aeronáutica.</t>
  </si>
  <si>
    <t>En caso de encontrar inconsistencias en la verificación de conceptos y normas, se realizan las correcciones necesarias que haya a lugar y se deja una observación o nota sobre los cambios efectuados.</t>
  </si>
  <si>
    <t>Sistema de Gestión de Documentos Electrónicos de Archivo SGDEA - conceptos
Publicación Pagina WEB</t>
  </si>
  <si>
    <t>El Coordinador de Grupo Estructura Normativa y Estándares Aeronáuticos desarrolla el siguiente control, cada vez que se requiera, de acuerdo con la clase de proyecto:
Proyectos de carácter relevante para el sector:
Se gestiona el proyecto con las áreas técnicas y el grupo
Se publica en la página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Se publica en el Diario Oficial
Luego se publica en la página web institucional
Proyectos de carácter general:
Se gestiona el proyecto con las áreas técnicas y el Grupo
Se publica en la página web institucional para darlo a conocer al sector
Se deja un tiempo no perentorio con el objeto de recoger observaciones, si las mismas proceden se determinan las correcciones 
Se publica en el Diario Oficial
Luego se publica en la página web institucional.
En el evento de encontrar alguna inconsistencia para los casos anteriores, se debe corregir a través de una enmienda y nuevamente publicarse.
En la emisión de las normas aeronáuticas intervienen
- Varios funcionarios del área técnica de origen
- El Coordinador o Director del Grupo o área de origen
- El coordinador del GENEA
- Uno o mas servidores públicos del GENEA
- El Secretario de Autoridad Aeronáutica
- El publico en general durante la socialización de los proyectos
- Un asesor de la Dirección General y
- El Director General de la Entidad
La revisión y control por todas y cada una de las personas mencionadas dificulta cualquier acto de manipulación o corrupción de una norma</t>
  </si>
  <si>
    <t xml:space="preserve">Dar a conocer y socializar los proyectos, tanto de carácter general y relevante para el sector con las partes interesadas, de manera que se puedan recoger las observaciones necesarias que apliquen y así proceder con los ajustes respectivos. </t>
  </si>
  <si>
    <t xml:space="preserve">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Proyectos de carácter general:
Se gestiona el proyecto con las áreas técnicas y el Grupo
Se publica en la pagina web institucional para darlo a conocer al sector
Se deja un tiempo no perentorio con el objeto de recoger observaciones, si las mismas proceden se determinan las correcciones </t>
  </si>
  <si>
    <t xml:space="preserve">En el evento de encontrar alguna inconsistencia para los casos anteriores, se debe corregir a través de una enmienda y nuevamente  publicarse. </t>
  </si>
  <si>
    <t>Listado de Asistencia
(Socialización)
Diario Oficial
Publicación Pagina Web</t>
  </si>
  <si>
    <t>En las revisiones de equipos de gerencia verificar los riesgos identificados con sus respectivas causas y el grado de cumplimiento de los controles implementados, para realizar los ajustes que sean necesarios</t>
  </si>
  <si>
    <t>Presiones de otros sectores para formular políticas aerocomerciales en atención a intereses políticos y económicos.</t>
  </si>
  <si>
    <t xml:space="preserve">1. Imagen institucional afectada en el orden nacional o regional por actos o hechos de corrupción comprobados.
2. Pérdida de credibilidad del sector, de la Entidad y de la dependencia.
3. Afectaciones económicas a las empresas del sector.
4. Intervención por parte de un ente de control (Corte Constitucional en revisión de Exequibilidad). </t>
  </si>
  <si>
    <t>Para mitigar la materialización de riesgos de corrupción y para que los convenios aerocomerciales  se enmarquen dentro del modelo de acuerdo de servicios aéreos colombiano, los lineamientos de la Cancillería y otras entidades competentes y que cumplan con la normatividad colombiana prevista para tal fin</t>
  </si>
  <si>
    <t>1. Se realiza una evaluación inicial por el servidor público y/o contratista a cargo del tema 
2. En segunda instancia de manera conjunta entre el funcionario y el coordinador para evitar manipulación indebida o desviación en el establecimiento de un acuerdo o convenio aerocomercial. 
3. Posteriormente puede haber una revisión entre coordinador y el director de área si existiere un tema sensible a definir.</t>
  </si>
  <si>
    <t xml:space="preserve">En caso de encontrar inconsistencias en la formulación de acuerdos de servicios aéreos, se realizarían las correcciones necesarias que a haya a lugar y se deja una observación o nota sobre los cambios efectuados. 
</t>
  </si>
  <si>
    <t xml:space="preserve"> Mediante comunicaciones externas y cuadro de control de intercambio de comentarios; que reposan en carpeta física del Grupo y en versión electrónica en el servidor H del Grupo, y en las Propuestas de Negociación</t>
  </si>
  <si>
    <t xml:space="preserve">Coordinador Grupo Asuntos Internacionales </t>
  </si>
  <si>
    <t xml:space="preserve">El servidor público y/o contratista a cargo del tema  y el Coordinador Grupo Asuntos Internacionales </t>
  </si>
  <si>
    <t>Mediante comunicaciones externas y cuadro de control de intercambio de comentarios; que reposan en carpeta física del Grupo y en versión electrónica en el servidor H del Grupo, y en las Propuestas de Negociación</t>
  </si>
  <si>
    <t>Formular políticas aerocomerciales, considerando los criterios políticos, económicos y jurídicos y gestionar oportunamente las solicitudes y trámites para el desarrollo ordenado del transporte aéreo nacional  e internacional</t>
  </si>
  <si>
    <t>Que por acción u omisión, uso del poder, desviación de la gestión de lo público y un beneficio personal o de terceros, los convenios aerocomerciales obedezcan a decisiones externas no ajustadas a los lineamientos de política aerocomercial de la Aerocivil y a los intereses del sector aéreo</t>
  </si>
  <si>
    <t>El Coordinador del Grupo Asuntos Internacionales  y el servidor público y/o contratista a cargo del tema, por trámite, evalúan las propuestas de acuerdos de servicios aéreos. Esto se realiza para mitigar la materialización de riesgos de corrupción y para que los acuerdo a aerocomerciales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director  de área,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Grupo y en versión electrónica en el servidor H del Grupo,  conforme la tabla de retención documental vigente.
Como resultado de realizar las actividades de control se puede: 
1. Consensuar el acuerdo bilateral o
2. Determinar que los mismos no se ajustan a las políticas y regulaciones del país. 
En caso de encontrar inconsistencias en la formulación de acuerdos de servicios aéreos, se realizarían las correcciones necesarias a que haya a lugar y se deja una observación o nota sobre los cambios efectuados.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</si>
  <si>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 xml:space="preserve">Realizar seguimiento periódico a los indicadores del proceso:
- BOG- Fletamento
- BOG- Código Compartido
- BOG- % Atención de solicitudes.
- BOG - Acuerdos de Servicios Aéreos acordes con los lineamientos de política
Revisar como el riesgo se articula a los nuevos procesos del Sistema de Gestión. </t>
  </si>
  <si>
    <t xml:space="preserve">El coordinador de Grupo Asuntos Internacionales, cada vez que se requiera (por trámite), para mitigar la materialización de riesgos de corrupción y para que los acuerdos aerocomerciales se enmarquen dentro del modelo de acuerdo de servicios aéreos colombiano con los lineamientos de la Cancillería y otras entidades competentes y que cumplan con la normatividad colombiana prevista, gestiona las respectivas reuniones preparatorias con la industria, el sector y ministerios; solicita el acompañamiento y participación de la industria y el sector en las negociaciones como observadores y pone en práctica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
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
En caso de encontrar errores e inconsistencias en la formulación de la política aerocomercial, se realizarían las correcciones necesarias que haya a lugar y se deja una observación o nota sobre los cambios efectuados.
Como evidencia se tienen comunicaciones externas o cuadro de control de intercambio de comentarios. Que reposan en carpeta física del Grupo  y en versión electrónica en el servidor H del Grupo. En Propuestas de Negociación.
</t>
  </si>
  <si>
    <t>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</si>
  <si>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 xml:space="preserve">
Manipulación del proceso y procedimientos por parte del servidor público que cuenta con las facultades para realizar la certificación, permisos, autorizaciones y/o aprobaciones </t>
  </si>
  <si>
    <t>Debilidades  en el control de los procesos de certificación por falta de componentes tecnológicos que automaticen el proceso.</t>
  </si>
  <si>
    <t xml:space="preserve">
Manipulación del proceso y procedimientos por parte del servidor público que cuenta con las facultades para realizar la certificación, permisos, autorizaciones y/o aprobaciones  </t>
  </si>
  <si>
    <t xml:space="preserve">
Manipulación del proceso y procedimientos por parte del servidor público inspector, médico examinador o personal que apoya el médico examinador, que cuenta con las facultades para realizar la certificación, permisos, autorizaciones y/o aprobaciones  </t>
  </si>
  <si>
    <t xml:space="preserve">1. Perdida de credibilidad y confianza hacia la autoridad aeronáutica y los  servidores públicos que lo certifican.
2. Participar en un acto de corrupción
3. Afectación de la Seguridad Operacional y Seguridad de Aviación Civil
4. Imagen institucional afectada en el orden nacional o regional por actos  o hechos de corrupción comprobados
.
5. Intervención por parte de un ente de control u otro ente regulador 
</t>
  </si>
  <si>
    <t xml:space="preserve">
Manipulación del proceso y procedimientos por parte del servidor público que cuenta con las facultades para realizar la certificación, permisos, autorizaciones y/o aprobaciones  
</t>
  </si>
  <si>
    <t xml:space="preserve">Coordinadores Grupo Inspección Aeronavegabilidad e Inspección de Operaciones. </t>
  </si>
  <si>
    <t xml:space="preserve">Verificar a través del procedimiento de revalidación. </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</si>
  <si>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t>
  </si>
  <si>
    <t>En  caso de observar el incumplimiento de los requisitos, deberá devolver el caso al servidor público o inspector y se  realizará  análisis de las razones , y de considerarlo grave, pondrá en conocimiento de las respectivas dependencias para su investigación.</t>
  </si>
  <si>
    <t>Listas de chequeo para la verificación de los requisitos solicitud y certificación, archivo control de los procesos de certificación, asignaciones,  archivo digital a responsabilidad del inspector asignado,  oficios y comunicaciones entre los proveedores de servicios y la autoridad aeronáutica.</t>
  </si>
  <si>
    <t>Coordinador Grupo Asuntos Aerocomerciales</t>
  </si>
  <si>
    <t xml:space="preserve"> Revisar  el acto administrativo  y  verificar  que cumpla con lo indicado en los RAC.</t>
  </si>
  <si>
    <t xml:space="preserve">El Coordinador del Grupo de Asuntos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t>
  </si>
  <si>
    <t>Si se encuentra una alteración reiterativa,  se realizara  análisis , y de considerarlo grave, pondrá en conocimiento de las respectivas dependencia para su investigación.</t>
  </si>
  <si>
    <t>Coordinador Grupo Certificación Productos Aeronáuticos</t>
  </si>
  <si>
    <t>Validar las listas de verificación.</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</si>
  <si>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  observar  el incumplimiento de los requisitos deberá devolver el caso al servidor público o inspector encargado para su revisión y ajustes</t>
  </si>
  <si>
    <t>En caso de observar  alguna inconsistencia, realizará  análisis de las razones , y de considerarlo grave, pondrá en conocimiento  del Secretario de Seguridad de la Aviación Civil  y de las dependencias correspondientes  para su investigación.</t>
  </si>
  <si>
    <t>Registro de las listas de  verificación para la  Evaluación de los requisitos de certificación  de acuerdo al manual, se cuenta con base de datos para llevar el control de los procesos de certificación de productos aeronáuticos, asignaciones. Archivo físico y digital en BOG7 a responsabilidad del inspector asignado, se cuenta con los oficios y comunicaciones entre los proveedores de servicios y la autoridad aeronáutica.</t>
  </si>
  <si>
    <t>Director de Autoridad a los Servicios Aeroportuarios</t>
  </si>
  <si>
    <t>Coordinador Medicina Aeronáutica</t>
  </si>
  <si>
    <t xml:space="preserve"> Verificar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</si>
  <si>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 xml:space="preserve">El servidor público, inspector o médico encargado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observar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</si>
  <si>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En caso de observar cualquier alteración se realizará análisis de las razones , y de considerarlo grave, pondrá en conocimiento de las respectivas dependencias para su investigación.</t>
  </si>
  <si>
    <t xml:space="preserve">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</si>
  <si>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Directora de Autoridad a la Seguridad de Aviación Civil</t>
  </si>
  <si>
    <t xml:space="preserve">Verificar el  cumplimiento de la totalidad de los requisitos establecidos en la Norma. </t>
  </si>
  <si>
    <t>La Directora de Autoridad a la Seguridad de Aviación Civil, cada vez que recibe la solicitud, asigna al servidor público encargado del trámite de certificación del factor humano en seguridad de la aviación civil, evalúa la solicitud, verificando el cumplimiento de la totalidad de los requisitos establecidos en la norma y procede a emitir las certificaciones correspondientes. Posteriormente elaboran el acto administrativo correspondiente el cual es firmado por la Directora.</t>
  </si>
  <si>
    <t>Si se encuentra alteración se realizará análisis de las razones , y de considerarlo grave, pondrá en conocimiento de las respectivas dependencias para su investigación.</t>
  </si>
  <si>
    <t>El servidor público o inspector encargado  de evaluar la solicitud de una certificación, autorización, permiso deberá cumplir con los manuales, procedimientos y demás niveles documentales del proceso y diligenciar las listas de verificación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Seguridad de la Aviación Civil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t>
  </si>
  <si>
    <t>La Directora de Autoridad a la Seguridad de Aviación Civil,  cada vez que recibe la solicitud, asigna al servidor público encargado del trámite de certificación del factor humano en seguridad de la aviación civil, quien evalúa la solicitud, verificando el cumplimiento de la totalidad de los requisitos establecidos en la norma y procede a emitir las certificaciones correspondientes. Posteriormente elabora  el acto administrativo correspondiente el cual es firmado por la Directora.
Si se encuentra alteración se realizará análisis de las razones , y de considerarlo grave, pondrá en conocimiento de las respectivas dependencias para su investigación.
Evidencias: Solicitudes recibidas junto con todos los requisitos exigidos conforme a la norma,  base de datos para llevar el control de las certificaciones emitidas, se cuenta con el archivo físico y digital a responsabilidad del servidor público asignado, se cuenta con los oficios y comunicaciones entre las partes interesadas y la Dirección de Operaciones a la Navegación Aérea y Dirección de Operaciones Aeroportuarias</t>
  </si>
  <si>
    <t>Solicitudes recibas junto con todos los requisitos exigidos conforme a la norma.                                                                  Base de datos para llevar el control de las certificaciones emitidas.   Archivo físico y digital a responsabilidad del servidor público asignado.                                                               Oficios y comunicaciones entre las partes interesadas y la Dirección de Operaciones a la Navegación Aérea y Dirección de Operaciones Aeroportuarias</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</si>
  <si>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 Los coordinadores AIR - OPS  realizan la verificación a través, del procedimiento de revalidación.
Los Coordinadores de Grupo de Inspección de Aeronavegabilidad e Inspección de Operaciones en el caso de observar el incumplimiento de los requisitos, deberá devolver el caso al servidor público o inspector y se  realizara  análisis de las razones  y de considerarlo grave, pondrá en conocimiento de las respectivas dependencia para su investigación.
Evidencias: Listas de chequeo para la verificación de los requisitos solicitud y certificación, Base de datos para llevar el control de los procesos de certificación, asignaciones,  archivo físico y digital a responsabilidad del inspector asignado,  oficios y comunicaciones entre los proveedores de servicios y la autoridad aeronáutica.</t>
  </si>
  <si>
    <t>El Coordinador del Grupo Asuntos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Si se encuentra una alteración reiterativa,  se realizara  análisis , y de considerarlo grave, pondrá en conocimiento de las respectivas dependencia para su investigación.
Evidencias: Resolución "Por medio del cual se otorga, se modifica o adiciona al  permiso de operación y/o funcionamiento..."   Correos electrónicos,  listas de chequeo, para la verificación de los requisitos ,  base de datos genérico y otro por servidor público,  Archivo ONE DRIVE, físico y digital  bog 7, oficios y comunicaciones entre los proveedores de servicios y el Grupo de Servicios Aerocomerciales.</t>
  </si>
  <si>
    <t xml:space="preserve"> Resolución "Por medio del cual se otorga, se modifica o adiciona al  permiso de operación y/o funcionamiento..."   Correos electrónicos,  listas de chequeo, para la verificación de los requisitos ,  base de datos genérico y otro por servidor público,  Archivo ONE DRIVE, físico y digital  bog 7, oficios y comunicaciones entre los proveedores de servicios y el Grupo de Servicios Aerocomerciales.</t>
  </si>
  <si>
    <t xml:space="preserve">El Director de Área, verifica que los documentos aportados por el solicitante son los que se registran en la  Resolución o certificado de aeródromo </t>
  </si>
  <si>
    <t xml:space="preserve">En caso que el Director de Área evidencie que la información de la Resolución está incompleta o errada, éste devolverá al servidor público, el estudio para los ajustes correspondientes. 
En caso que el Director de Área evidencie que la información del certificado de aeródromo o los documentos asociados al proceso de certificación, devolverá al servidor público encargado, para los ajustes correspondientes.        </t>
  </si>
  <si>
    <t>El servidor público, inspector, médico examinador y personal de apoyo del médico examinar,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En caso de observar cualquier alteración se realizará  análisis de las razones , y de considerarlo grave, pondrá en conocimiento de las respectivas dependencias para su investigación.
Evidencias: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</si>
  <si>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 xml:space="preserve">Revisar la implementación del nuevo control:  
El servidor público o inspector encargado  de evaluar la solicitud de una certificación, autorización, permiso deberá cumplir con los manuales, procedimientos y demás niveles documentales del proceso y diligenciar los formatos y/o las listas de verificación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Autoridad Aeronáutica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
REVISAR SI ESTE CONTROL ES TRANSVERSAL CON TODAS LAS ÁREAS EN MATERIA DE FALTA DE HERRAMIENTA TECNOLÓGICA
Se implementará un nuevo control en el Grupo Licencias de Personal:
El coordinador del Grupo de Licencias Al personal, en los equipos de gerenciales trimestrales verificará de manera aleatoria el cumplimiento de la totalidad de los requisitos establecidos en la Norma y procedimiento de Certificación de centros de instrucción / entrenamiento de aeronáutica civil CIAC/ CEAC que se encuentren en fase 4, a través de  las listas de verificación y demás formatos utilizados en los procesos de transición o certificación de permiso de operación y/o funcionamiento. </t>
  </si>
  <si>
    <t xml:space="preserve">INSPECCIÓN, VIGILANCIA Y CONTROL </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</si>
  <si>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</si>
  <si>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Probabilidad de que por acción u omisión, uso del poder o desviación de la gestión de lo público,  el servidor público asignado para realizar la inspección, seguimiento, vigilancia y control, reciba dádivas o dinero adicional por conceptos de viáticos pagados por el operador para agilizar la actividad de vigilancia sin cumplir los requisitos establecidos</t>
  </si>
  <si>
    <t>Que el servidor publico que cuenta con las facultades para la inspección, vigilancia y control omita requisitos,  acepte dádivas o dinero adicional en las comisiones sin que sea reportado a la entidad.</t>
  </si>
  <si>
    <t>1.	Pérdida de credibilidad y confianza hacia la autoridad aeronáutica y los  servidores públicos que lo certifican.
2.	Participar en un acto de corrupción
3.	Imagen institucional afectada en el orden nacional o regional por actos  o hechos de corrupción comprobados.
4.	Intervención por parte de un ente de control u otro ente regulador.
5.	Afectación de la Seguridad Operacional.</t>
  </si>
  <si>
    <t xml:space="preserve">
Secretario de Autoridad Aeronáutica</t>
  </si>
  <si>
    <t xml:space="preserve">Verificar  que las comisiones cumplan  con  los requisitos de trámite y legalización establecidos en el Procedimiento de Comisiones al interior y exterior y su respectiva publicación en el BOG 7.  </t>
  </si>
  <si>
    <t>Registros de la solicitud de comisión, cumplido de comisión, informe de comisión, Resolución, Recibos o tiquetes terrestres, constancia de Pago, Informe de inspección / certificación, Pasabordos.</t>
  </si>
  <si>
    <t>Inoportuna</t>
  </si>
  <si>
    <r>
      <t xml:space="preserve">Seguimiento a los indicadores y revisión de la conveniencia de los indicadores actuales:
</t>
    </r>
    <r>
      <rPr>
        <sz val="8"/>
        <color theme="1"/>
        <rFont val="Arial"/>
        <family val="2"/>
      </rPr>
      <t xml:space="preserve">
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r>
  </si>
  <si>
    <t>Probabilidad de que por acción u omisión,  uso del poder, o desviación de la gestión de lo público, no se reporten los  hallazgos, discrepancias, no conformidades, encontradas en el informe de inspección o vigilancia y no se cumpla los manuales, procedimientos, requisitos normativos y RAC para obtener un beneficio particular o perjudicarlo.</t>
  </si>
  <si>
    <t>Que el servidor publico que cuenta con las facultades para la inspección, vigilancia y control omita requisitos, altere documentos aprobados o en trámite de aprobación.</t>
  </si>
  <si>
    <t>Que el servidor publico que cuenta con las facultades para la inspección, vigilancia y control  omita requisitos, altere documentos aprobados o en tramite de aprobación.</t>
  </si>
  <si>
    <t xml:space="preserve">Que no se practiquen las pruebas solicitadas o que se denieguen sin fundamento legal.  Que no se practiquen las pruebas al Personal  de Seguridad  de la Aviación Civil y partes interesadas.       </t>
  </si>
  <si>
    <t>Falta de entrenamiento, reentrenamiento del servidor público para ejercer sus funciones de control y vigilancia</t>
  </si>
  <si>
    <t>1. Pérdida de credibilidad y confianza hacia la autoridad aeronáutica y los  servidores públicos que lo certifican.
2. Participar en un acto de corrupción
3.Imagen institucional afectada en el orden nacional o regional por actos  o hechos de corrupción comprobados
4.Intervención por parte de un ente de control.</t>
  </si>
  <si>
    <t>Coordinador Grupo Inspección de Operaciones
Coordinador Grupo Inspección de Aeronavegabilidad .</t>
  </si>
  <si>
    <t>Revisar las funciones del grupo, teniendo en cuenta las competencias, perfil, experiencia de los inspectores, realizar la distribución de los explotadores de servicios aéreos a vigilar en coordinación con el focal de vigilancia, se genera los oficios de asignación.</t>
  </si>
  <si>
    <t>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</si>
  <si>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Verificar el equilibrio laboral entre los servidores públicos del grupo que realizan la vigilancia para lograr la  cobertura a todas las especialidades de aeródromos.</t>
  </si>
  <si>
    <t>Director de Autoridad a los Servicios a la Navegación Aérea</t>
  </si>
  <si>
    <t>Verificar  la carga laboral para determinar el equilibrio laboral entre los contratistas del grupo que realizan la vigilancia para lograr la  cobertura a todos los servicios ANS</t>
  </si>
  <si>
    <t>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</si>
  <si>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Validar que el Plan de Vigilancia cuente con la disponibilidad de recursos,   para dar  cobertura a todos los aeropuertos y explotadores de aeronaves.</t>
  </si>
  <si>
    <t>La Directora de Autoridad a la Seguridad de Aviación Civil,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</si>
  <si>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Registros generados de la  vigilancia y control Pan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</si>
  <si>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 xml:space="preserve">Coordinadora Grupo Medicina Aeronáutica </t>
  </si>
  <si>
    <t>En caso de observar cualquier alteración se realizara un análisis de las razones del no cumplimiento y de considerarlo grave, pondrá en conocimiento de las respectivas dependencia para su investigación.</t>
  </si>
  <si>
    <t xml:space="preserve">Registros generados de la inspección, vigilancia y control.
Plan de vigilancia donde se establecen la programación de las auditorías de fichas médicas, el inspector o servidor público asignado.
Archivos físicos  o digitales generadas de las auditorías a fichas médicas.
Comunicaciones internas y externas generados entre el proveedor de servicio, personal médico y la autoridad aeronáutica.
</t>
  </si>
  <si>
    <t>Secretaria de Autoridad Aeronáutica</t>
  </si>
  <si>
    <t>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t>
  </si>
  <si>
    <t>Se puede presentar que no  se cumpla con la totalidad de las capacitaciones programadas por condiciones de contratación,  recursos presupuestales, requisitos  de perfil del personal a capacitar y factores externos.</t>
  </si>
  <si>
    <t>La Directora de Autoridad a la Seguridad de Aviación Civil,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Evidencias: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</si>
  <si>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Probabilidad de que por acción u omisión, uso del poder o desviación de la gestión de lo público, se realice inspección o vigilancia de estándares o ítems que no se encuentren en los Reglamentos Aeronáuticos de Colombia (RAC) o sin el cumplimiento de los manuales de inspección, procedimientos u otros estándares nacionales o requisitos normativos.</t>
  </si>
  <si>
    <t xml:space="preserve">
Manipulación del proceso y procedimientos por parte del servidor público que cuenta con las facultades para realizar la inspección, vigilancia y control</t>
  </si>
  <si>
    <t xml:space="preserve">1. Pérdida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</si>
  <si>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Coordinador Grupo Inspección de Aeronavegabilidad
Coordinador Grupo Inspección de Operaciones</t>
  </si>
  <si>
    <t>Revisar  el cumplimiento del cronograma de  revalidaciones por modalidad de inspección y la entrega de los informes correspondientes.</t>
  </si>
  <si>
    <t xml:space="preserve"> Probabilidad de que por acción u omisión, uso del poder o desviación de la gestión de lo público, se realice acompañamiento a los usuarios del transporte aéreo sin el cumplimiento  del RAC  Parte Tercera, para obtener un beneficio particular o perjudicarlo. </t>
  </si>
  <si>
    <t xml:space="preserve"> 1.Pérdida de credibilidad y confianza hacia la autoridad aeronáutica y los  servidores públicos que  realizan el acompañamiento.                                         2.Imagen institucional afectada en el orden nacional o regional por actos  o hechos de corrupción comprobados.</t>
  </si>
  <si>
    <t>Coordinador del Grupo Intermediación en Aeropuertos</t>
  </si>
  <si>
    <t>Verificar que los servidores públicos de la Aerocivil cuenten con las herramientas suficientes para prestar servicios de atención al usuario y con esto propender por el cumplimiento de los derechos y deberes de los usuarios de transporte aéreo y de sus contratos de transporte.</t>
  </si>
  <si>
    <t>Con respecto a las capacitaciones, se realizarán las convocatorias respectivas, se suministrará el material de apoyo correspondiente, se realizará la evaluación que aplique; por otra parte, se construirá diariamente la base de datos con la información suministrada por los servidores en los formatos de intermediación.</t>
  </si>
  <si>
    <t>En caso de observar cualquier irregularidad, se realizará un evaluación para determinar si el servidor público requiere capacitación adicional al respecto, de lo contrario y habiendo agotado la medida anterior, determinar si continúa adelantando actividades de servicio de atención al usuario.</t>
  </si>
  <si>
    <t>Formatos de intermediación diligenciados, base de datos de intermediaciones, Actas de reunión e Instrucción a los servidores de la Aerocivil y listados de asistencia.</t>
  </si>
  <si>
    <t>Probabilidad de que por acción u omisión, haciendo uso indebido del poder, o desviando la gestión de lo público,  el servidor público designado para la inspección, suspensión, cancelación o proceso sancionatorio altere el contenido de actas, informes o actos administrativos con el fin de obtener un beneficio privado</t>
  </si>
  <si>
    <t>Falta de principios éticos</t>
  </si>
  <si>
    <t>Desconocimiento del Código Único Disciplinario, Ley 734 de 2002</t>
  </si>
  <si>
    <t xml:space="preserve">
1. Pérdida de credibilidad y confianza hacia la autoridad aeronáutica y los  servidores públicos.  
2. Afectaciones en la seguridad operacional.  
3. Pérdida de competencia sancionatoria
4. Intervención por parte de un ente de control u otro ente regulador.
</t>
  </si>
  <si>
    <t xml:space="preserve">El servidor publico cada vez que va a realizar una comisión y con el objeto de controlar la actividad de la misma, debe diligenciar el formato establecido, gestiona los trámites para las firmas y aprobaciones por parte del Coordinador de grupo  (superior inmediato) y/o Director de Área y Secretario de Autoridad Aeronáutica. Una vez aprobada la comisión, la ejecuta, la legaliza, de acuerdo a los documentos y evidencias solicitadas en el formato informe de comisión establecido. Finalmente publica la trazabilidad documental generada de la comisión en BOG7.
El Servidor Público  delegado por  el  Coordinador del Grupo o Director de área para el seguimiento respectivo, verifica la legalización de la comisión con la publicación de los documentos en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Autoridad Aeronáutica, recibe la documentación por parte de los inspectores y legaliza las comisiones de acuerdo a los  soportes para garantizar el control  de las comisiones. 
En caso de observar cualquier alteración se realizará  un análisis de las razones de la alteración, y de considerarlo grave, pondrá en conocimiento de las respectivas dependencias para su investigación.
Las evidencias son: Registros de la solicitud de comisión, cumplido de comisión, informe de comisión, Resolución, Recibos o tiquetes terrestres o aéreos, constancia de Pago, Informe de inspección / certificación, Pasabordos.		</t>
  </si>
  <si>
    <t xml:space="preserve">El servidor publico cada vez que va a realizar una comisión y con el objeto de controlar la actividad de la misma, debe diligenciar el formato establecido, gestiona los trámites para las firmas y aprobaciones por parte del Coordinador de grupo  (superior inmediato) y/o Director de Área y Secretario de Autoridad Aeronáutica. Una vez aprobada la comisión, la ejecuta, la legaliza, de acuerdo a los documentos y evidencias solicitadas en el formato informe de comisión establecido. Finalmente publica la trazabilidad documental generada de la comisión en BOG7.
El Servidor Público  delegado por  el  Coordinador del Grupo o Director de área para el seguimiento respectivo, verifica la legalización de la comisión con la publicación de los documentos en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Autoridad Aeronáutica, recibe la documentación por parte de los inspectores y legaliza las comisiones de acuerdo a los  soportes para garantizar el control  de las comisiones. </t>
  </si>
  <si>
    <t>Los Coordinadores de los grupos Inspección de Operaciones e Inspección de Aeronavegabilidad , de la Secretaria Autoridad Aeronáutica, cada vez que sea necesario, revisan las funciones del grupo, teniendo en cuenta las competencias, perfil, experiencia de los inspectores,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Posteriormente, se identifican los recursos necesarios para llevar acabo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donde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</si>
  <si>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Los Coordinadores de los grupos de Inspección de Operaciones y Aeronavegabilidad de la Secretaria Autoridad Aeronáutica, cada vez que sea necesario, revisan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t>
  </si>
  <si>
    <t>Se implementará como nuevo control para el 2023 el siguiente, el cual aplica a todas las áreas que vigilan:
El servidor público o inspector deberá informar por escrito al Director de Área, Coordinador de área si tiene alguna relación familiar, de afinidad con algún vigilado de la sector de aviación civil , información que se deberá tener en cuenta al momento de planear la vigilancia por parte del área; así mismo al menos en un equipo de gerencia trimestral anual, el Director de Área o Coordinador de Área deberá retroalimentar la importancia del código de ética y la interiorización de su contenido al personal del área, esta sensibilización deberá quedar registra en el acta respectiva</t>
  </si>
  <si>
    <t>El Director de Autoridad a los Servicios a la Navegación Aérea, cada vez que lo considere necesario, revisa las funciones del grupo y la distribución de las misma a cada contratista, con el fin de verificar la carga laboral y determinar el equilibrio laboral generando la redistribución de las funciones, formalizándolo a través de correo electrónico a los inspectores involucrados para cada  inspección realizada, se genera el cronograma de vigilancia del grupo, contemplando la cobertura de todos los servicios ANS, se revisa los recursos disponibles para el plan de vigilancia, posteriormente se remite al Director del área para su aprobación, luego se envía al Secretario de Autoridad Aeronáutica para la revisión y aprobación, finalmente a través de correo electrónico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</si>
  <si>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Director de Autoridad a los Servicios a la Navegación Aérea, cada vez que lo considere necesario, revisa las funciones del grupo y la distribución de las misma a cada contratista, con el fin de verificar la carga laboral y determinar el equilibrio laboral generando la redistribución de las funciones, formalizándolo a través de correo electrónico a los inspectores involucrados para cada  inspección realizada, se genera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electrónico se divulga a los servidores públicos que realizan vigilancia.</t>
  </si>
  <si>
    <t>La Coordinadora Grupo Medicina Aeronáutica , cada vez que sea necesario, revisa las funciones del grupo, la competencia del inspector y realiza la distribución de las inspecciones en coordinación con quien vigila, se genera el plan de vigilancia del grupo, contemplando la cobertura de la vigilancia en los servicios médicos y sus especialidades .Se revisa los recursos disponibles para el plan de vigilancia, posteriormente se remite al Secretario de Autoridad Aeronáutica para su aprobación. Posteriormente se envía al Secretario de Autoridad Aeronáutica para la revisión y aprobación, finalmente a través de correo electrónico se divulga a los inspectores.
Se realiza seguimiento trimestral de la ejecución del plan de vigilancia, se registran los resultados en los indicadores y en las actas de equipos de gerencia trimestrales del área. Procedimiento auditoría fichas médicas 
En caso de observar cualquier alteración se realizara un análisis de las razones del no cumplimiento, y de considerarlo grave, pondrá en conocimiento de las respectivas dependencia para su investigación.
Evidencias: Registros generados de la inspección, vigilancia y control,  plan de vigilancia donde se establecen la programación de inspecciones, archivos físicos y digitales  diligenciados por el  inspector o servidor público asignado de acuerdo, al proveedor de servicio a vigilar, comunicaciones internas y externas generados entre el proveedor de servicio y la autoridad aeronáutica.</t>
  </si>
  <si>
    <t>Revisar  las funciones del grupo, la competencia del inspector y realizar la distribución de las inspecciones en coordinación con quien vigila, se genera el plan de vigilancia del grupo, contemplando la cobertura de la vigilancia en los servicios médicos y sus especialidades, se revisan los recursos disponibles para el plan de vigilancia</t>
  </si>
  <si>
    <t>La Coordinadora Grupo Medicina Aeronáutica , cada vez que sea necesario, revisa las funciones del grupo, la competencia del inspector y realiza la distribución de las inspecciones en coordinación con quien vigila, se genera el plan de vigilancia del grupo, contemplando la cobertura de la vigilancia en los servicios médicos y sus especialidades, se revisa los recursos disponibles para el plan de vigilancia, posteriormente se remite al Secretario de Autoridad Aeronáutica para su aprobación. Posteriormente se envía al Secretario de Autoridad Aeronáutica para la revisión y aprobación, finalmente a través de correo electrónico se divulga a los inspectores.</t>
  </si>
  <si>
    <t>El Secretario de Autoridad Aeronáutica (SAA) junto con los Directores de Área y/o Coordinadores de área y el servidor público responsable de la Secretaria, revisan el Programa de instrucción y entrenamiento (PIESO) de la SAA establecido para cinco (5) años y el entrenamiento del personal de la Dirección de Autoridad a la Seguridad de Aviación Civil de acuerdo a lo establecido en el adjunto 23,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
Se puede presentar que no  se cumpla con la totalidad de las capacitaciones programadas por condiciones de contratación,  recursos presupuestales, requisitos  de perfil del personal a capacitar y factores externos.
Como evidencia se deja el PIESO modificado ( SI APLICA), registros generados en el cumplimiento del adjunto 23, registros de seguimiento del  Plan institucional de capacitación de la vigencia,  correos electrónicos y/o comunicaciones internas, registros de entrenamiento.</t>
  </si>
  <si>
    <t>El Secretario de Autoridad Aeronáutica junto con los Directores de Área y/o Coordinadores de área y el servidor público responsable de la Secretaria de Autoridad Aeronáutica (SAA), revisan el Programa de instrucción y entrenamiento (PIESO) de la SAA establecido para cinco (5) años y el entrenamiento del personal de la Dirección de Autoridad a la Seguridad de Aviación Civil de acuerdo a lo establecido en el adjunto 23,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t>
  </si>
  <si>
    <t>Programa de Instrucción y Entrenamiento modificado ( SI APLICA), 
registros generados en el cumplimiento del adjunto 23   
Registros de seguimiento del  Plan institucional de capacitación de la vigencia,                                   
Correos electrónicos y/o comunicaciones internas,                                                                         Registros de entrenamiento.</t>
  </si>
  <si>
    <t>Los Coordinadores de los grupos Inspección de Aeronavegabilidad e Inspección de Operaciones de la Secretaria Autoridad Aeronáutica, selecciona al personal que realiza las revalidaciones de inspección, elabora el cronograma de revalidación. El inspector realiza la actividad de revalidación, diligencia el formato correspondiente  y lo entrega firmado al Coordinador del Grupo quien tabula, consolida la información y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Evidencias: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revalidación y procedimiento revalidaciones</t>
  </si>
  <si>
    <t>Los Coordinadores de los grupos Inspección de Aeronavegabilidad e Inspección de Operaciones de la Secretaria Autoridad Aeronáutica,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revalidación y lo entrega firmado al Coordinador del Grupo quien tabula y consolida la información y entrega informe al Director Estándares de Vuelo, se determina la necesidad de implementar acciones de mejora en los procesos de la autoridad aeronáutica.</t>
  </si>
  <si>
    <t>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revalidación
Procedimiento revalidación</t>
  </si>
  <si>
    <t>Se implementará el control por parte de los servidores públicos o inspector encargado en publicar los registros de inspección o vigilancia en las carpetas de inspección o vigilancia en BOG7 o en las carpetas Team de cada área; posteriormente  el Coordinador de área o Director de Área  verifica el cumplimiento de la totalidad de los requisitos establecidos en la norma y en cumplimiento al  Manual, o procedimiento o requisitos normativos establecidos. 
Este control será socializado en el equipo de gerencia del último trimestre 2022 y será verificada su implementación en los próximos equipos de gerencia por parte de los Coordinadores de área y Directores de Área.</t>
  </si>
  <si>
    <t xml:space="preserve">Que al Servidor Público  no se le haya brindado la inducción que corresponde en  los aspectos operativos y normativos que nos regula. </t>
  </si>
  <si>
    <t xml:space="preserve">El Coordinador del Grupo Intermediación en Aeropuertos, verificará semestralmente que los servidores públicos de la Aerocivil que adelantan servicios de atención a usuarios hayan recibido la capacitación de inducción y actualizaciones periódicas sobre procedimientos, Decretos, Resoluciones, Reglamentos Aeronáuticos Colombianos y adjuntos aplicables, así mismo verificará el correcto diligenciamiento del formato de intermediación vigente (GIVC-1.0-12-451), lo anterior a través de actividades de supervisión presencial y evaluaciones periódicas de la gestión realizada. 
Se realizará seguimiento diario al diligenciamiento de los formatos de intermediación que sean recibidos en la oficina del GIA por parte de los Servidores de la Aerocivil que hayan adelantado esta actividad en su tiempo de servicio. 
Evidencias: Formatos de intermediación diligenciados, Archivo consolidado de actividades de intermediación, invitaciones a capacitaciones, listas de asistencia, actas de reunión, formatos de evaluaciones que se adelanten. </t>
  </si>
  <si>
    <t>Que el servidor público establezca contacto con los inspeccionados, investigados, suspendidos, y sancionados, con el fin de cambiar las decisiones dentro del proceso.</t>
  </si>
  <si>
    <t>Que el servidor público reciba dinero o dádiva  en beneficio propio o de terceros a cambio de modificar las decisiones dentro de las quejas u omitir algún trámite para que se falle a favor del inspeccionado,  investigado, suspendido y sancionado.</t>
  </si>
  <si>
    <t>DEFINICIÓN DE CONTROLES</t>
  </si>
  <si>
    <t>(PENDIENTE DE REVISIÓN)</t>
  </si>
  <si>
    <t xml:space="preserve">Resolución en firme "Por la cual se otorga o renueva permiso de construcción/operación del Aeródromo" Sistema ALDIA , archivos  digitales en BOG/8,  oficios y comunicaciones.
Evidencias: Listas de verificación, planes de acción y demás documentos relacionados y exigidos por los RAC, Certificado de Aeródromo, archivos  digitales en BOG/8,  oficios y comunicaciones.         
                                                                                                                                  </t>
  </si>
  <si>
    <t xml:space="preserve">El Director de Área designará el inspector que se encargará de las labores establecidas en el procesos de solicitudes de permisos de construcción/operación de aeródromos, considerando para esto la revisión documental presentada por el interesado, verificación de la calidad y pertinencia de la misma y recomendará continuar con el proceso. 
Una vez se haya completado el proceso, el Director de Area revisará el desarrollo del mismo para validar el cumplimiento de los procedimientos establecidos.
</t>
  </si>
  <si>
    <t xml:space="preserve">El Director de Área designará el inspector que se encargará de las labores establecidas en el procesos de solicitudes de permisos de construcción/operación de aeródromos, considerando para esto la revisión documental presentada por el interesado, verificación de la calidad y pertinencia de la misma y recomendará continuar con el proceso.
El Director de Área notificará mediante oficio al solicitante la visita de inspección, el inspector a cargo y los requisitos de pago de costos de viaje, duración y objeto de la visita. 
El solicitante deberá notificar formalmente a la Autoridad de la aceptación de la visita y las fechas previstas, las deberán ser acordadas con el inspector delegado.
El inspector realizará la visita previa revisión detalla de los documentos presentados y las características del proyecto, y elaborará un informe de visita, el cual deberá hacerse en el formato establecido por la Entidad de informe de comisión, el cual deberá contar con la firma del solicitante, haciendo con ello constancia de la visita e informe técnico. El inspector deberá informar en detalle sin las condiciones observadas conllevan a gestionar Permisos de Construcción o Operación, o las No Conformidades evidenciadas en la visita requieren de un plan de acción. 
Para el caso del proceso de certificación, el Director de Autoridad a los Servicios Aeroportuarios delega a un servidor público y/o inspector líder, en compañía de un equipo de inspectores para realizar el proceso de certificación, quienes deberán diligenciar las listas de verificación, cumplir con el procedimiento de certificación de Aeródromos, procedimientos establecidos en el MIAGA (Manual del Inspector de Aeródromo) y demás requisitos establecidos en el RAC, finalmente expedir el certificado de aeródromo firmado por el Director de Autoridad a los Servicios Aeroportuarios, el Secretario de Autoridad Aeronáutica y el  Director General.
El inspector deberá crear la carpeta del aeródromo en el BOG/8, consignando la documentación presentada, de forma numerada y ordenada adecuadamente, para el seguimiento y control documental del proceso por el director de área y el encargado del sistema de calidad. 
Una vez se haya completado los requisitos documentales mínimos requeridos definidos en la norma y otros que a juicio del inspector deben cumplirse, el inspector notificará al director de esta situación, y el director procederá a solicitar se generen los requisitos complementarios a cargo de la Entidad, y una vez completados solicitar se realice el respectivo acto administrativo. 
En caso que se evidencie alguna desviacion al proceso, el Director de area realizará las acciones administrativas a las que haya lugar. 
Para la firma de la resolución de Permisos de Construcción, Permiso de Operación, o certificación de aeródromo, el director del área realizará con el inspector(es), la revisión de la documentación que soporta la resolución, y cumplido este requisito, procederá a la firma, numeración, notificación y perfeccionamiento. En caso contrario, se devolverá la resolución para ajustes en caso de errores o faltantes documentales. 
El director solicitará y verificará que la información de la resolución se utiliza para actualizar la información del Aplicativo ALDIA/PISTAS, en las nuevas condiciones.  </t>
  </si>
  <si>
    <t xml:space="preserve">Registros generados de la inspección, vigilancia y control.
Plan de vigilancia donde se establecen la programación de inspecciones, el inspector o servidor público asignado.
Archivos físicos y digitales por el inspector o servidor público asignado de acuerdo al proveedor de servicio a vigilar.
Comunicaciones internas y externas generados entre el proveedor de servicio y la Autoridad Aeronáutica.
Indicadores de gestión cargados en ISOLUCION, Actas equipos de gerencia y el Manual Inspector de Aeródromo.
</t>
  </si>
  <si>
    <t>El Director de Autoridad a los Servicios Aeroportuarios revisará el cumplimiento adecuado de las funciones de la dirección a los servidores públicos, la distribución de cargas y el cumplimiento de los plazo de ejecución y metas de la dirección.
El Director de Autoridad socializará el Plan de Vigilancia anualizado con los servidores públicos, definirá los equipos de vigilancia, los recursos requeridos, las programación y los coordinadores responsables, el cual una vez ajustado, será notificado al Secretario de Autoridad Aeronáutica, para su conocimiento, evaluación y aprobación. Durante la vigencia se realizarán ajustes, y seguimiento de cumplimiento del plan. 
En las reuniones trimestrales de Equipo de Equipos de Gerencia, se realizan seguimientos de cumplimiento de los planes de vigilancia, con paramento en los indicadores de cumplimiento de la dirección. Las desviaciones al Plan de Vigilancia se atienden mediante planes de acción para el siguiente trimestre con el fin de mantener el cumplimiento general de la programación y en caso de alguna desviación se realizará las acciones administrativas a las que halla lugar. 
Evidencias: Registros generados de la inspección, vigilancia y control, asignación de inspector por correo electrónico, plan de vigilancia donde se establecen la programación de inspecciones con el inspector o servidor público asignado,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t>
  </si>
  <si>
    <t xml:space="preserve">El Director de Autoridad a los Servicios Aeroportuarios, de considerarlo necesario, revisará el cumplimiento adecuado de las funciones de la dirección a los servidores públicos, la distribución de cargas y el cumplimiento de los plazo de ejecución y metas de la dirección.
El Director de Autoridad socializará el Plan de Vigilancia anualizado con los servidores públicos, definirá los equipos de vigilancia, los recursos requeridos, las programación y los coordinadores responsables, el cual una vez ajustado, será notificado al Secretario de Autoridad Aeronáutica, para su conocimiento, evaluación y aprobación. Durante la vigencia se realizarán ajustes, y seguimiento de cumplimiento del plan. 
En las reuniones trimestrales de Equipo de Equipos de Gerencia, se realizan seguimientos de cumplimiento de los planes de vigilancia, con paramento en los indicadores de cumplimiento de la dirección. Las desviaciones al Plan de Vigilancias se atienden mediante planes de acción para el siguiente trimestre con el fin de mantener el cumplimiento general de la programación en caso de alguna desviación se realizará las acciones administrativas a las que halla lugar. 
</t>
  </si>
  <si>
    <t>En caso de observar cualquier desviación al proceso se realizará un análisis de las razones de la alteración, y de considerarlo grave, pondrá en conocimiento de las respectivas dependencia para su investigación.</t>
  </si>
  <si>
    <t>¿Es riesgo de Corrupcion?</t>
  </si>
  <si>
    <t>DIRECCIONAMIENTO ESTRATEGICO</t>
  </si>
  <si>
    <t>Establecer las políticas, estrategias, planes y programas institucionales, con el propósito de lograr el crecimiento ordenado y seguro de la aviación civil, de la industria aérea, la infraestructura aeronautica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t>
  </si>
  <si>
    <t>Probabilidad de que un servidor público que por acción u omisión, abuso del poder y desviación de la gestión de lo publico oriente la formulación de políticas, planes, programas y proyectos en beneficio propio o de terceros</t>
  </si>
  <si>
    <t xml:space="preserve">Seguimiento inadecuado de planes, programas y proyectos </t>
  </si>
  <si>
    <t>El jefe de la Oficina Asesora de Planeación (linea estrategica y segunda linea de defensa) trimestralmente, debe generar espacios de divulgación para que desde la Secretaría de Autoridad Aeronáutica se pueda socializar la existencia de los planes y programas estratégicos misionales de Autoridad en especial aquellos referidos al cumplimiento del Convenio de Chicago y demás compromisos internacionales.
En caso de no realizar las actividades establecidas se enviará recordatorio y se hará seguimento en Comité Directivo.
Como evidencias del control se tendrán las actas de Comité directivo.</t>
  </si>
  <si>
    <t>Secretario de Autoridad Aeronáutica
Jefe Oficina Asesora de Planeación</t>
  </si>
  <si>
    <t>Generar espacios de divulgación</t>
  </si>
  <si>
    <t>Desde la Secretaría de Autoridad Aeronáutica  socializar la existencia de los planes y programas estratégicos misionales de Autoridad en especial aquellos referidos al cumplimiento del Convenio de Chicago y demás compromisos internacionales.</t>
  </si>
  <si>
    <t>En caso de no realizar las actividades establecidas se enviará recordatorio y se hará seguimento en Comité Directivo.</t>
  </si>
  <si>
    <t>Como evidencias del control se tendrán las actas de Comité directivo.</t>
  </si>
  <si>
    <t>Probabilidad de que por acción u omisión, uso del poder y desviación de la gestión de lo público,se expida una licencia aeronáutica sin cumplir los requisitos normativos, para obtener un beneficio particular.</t>
  </si>
  <si>
    <t>Verificar el cumplimiento de los requisitos de los trámites de licencias, con las listas de requisitos del Sistema SIGA.</t>
  </si>
  <si>
    <t>Cada vez que un usuario solicita una licencia y adjunta los requisitos en el sistema SIGA, el servidor público asignado verifica los mismos de acuerdo con las listas de requisitos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Aeronáuticas quien emite el concepto final. Si se aprueba el trámite se remitirá la correspondiente licencia en formato digital al correo electrónico registrado en el sistema SIGA.</t>
  </si>
  <si>
    <r>
      <rPr>
        <sz val="10"/>
        <color rgb="FFFF0000"/>
        <rFont val="Arial"/>
        <family val="2"/>
      </rPr>
      <t xml:space="preserve">Para la mitigación de la ocurrencia de aporte de documentación falsificada o adulterada, se ha solicitado a la Dirección de Infraestructura y Soporte de TI, la implementación del modúlo de centros de instrucción en el aplicativo SIGA. </t>
    </r>
    <r>
      <rPr>
        <sz val="10"/>
        <color theme="1"/>
        <rFont val="Arial"/>
        <family val="2"/>
      </rPr>
      <t xml:space="preserve">
</t>
    </r>
  </si>
  <si>
    <t>El coordinador del grupo de Licencias Aeronáuticas asignará un funcionario público, para revisar  trimestralmente de forma aleatoria los trámites de licencias expedidas y verificar el cumplimiento de los procedimientos establecidos en el Manual PEL,  Si el servidor publico asignado detecta anomalías deberá notificar a las entidades y dependencias de control interno y externo competentes. Como evidencia se genera un informe reportando la presunta irregularidad encontrada.</t>
  </si>
  <si>
    <t>Documentación falsificada o adulterada registrada por el usuario en un trámite de licencias y/o manipulación de los sistemas informáticos por personas no autorizadas.</t>
  </si>
  <si>
    <t xml:space="preserve">Coordinador del Grupo de Licencias Aeronáuticas  
</t>
  </si>
  <si>
    <t>Avala las solicitudes de permiso de acceso al aplicativo SIGA para personal autentificado y sus diferentes funcionalidades.</t>
  </si>
  <si>
    <t>Dichas solicitudes y permisos deben ser gestinados por medio del aplicativo GACEL.</t>
  </si>
  <si>
    <t xml:space="preserve">Como evidencia queda el soporte en el aplicativo GACEL. </t>
  </si>
  <si>
    <r>
      <rPr>
        <b/>
        <sz val="10"/>
        <rFont val="Arial"/>
        <family val="2"/>
      </rPr>
      <t xml:space="preserve">
</t>
    </r>
    <r>
      <rPr>
        <sz val="10"/>
        <rFont val="Arial"/>
        <family val="2"/>
      </rPr>
      <t xml:space="preserve">El coordinador del grupo de Licencias Aeronáuticas autoriza las solicitudes de permiso de acceso al aplicativo SIGA para personal autentificado y sus diferentes funcionalidades, dichas solicitudes y permisos deben ser gestinados por medio del aplicativo GACEL. En caso de verificar que el motivo de la solicitud no sea procedente será rechazada. 
Como evidencia queda el soporte en el aplicativo GACEL. 
</t>
    </r>
    <r>
      <rPr>
        <b/>
        <sz val="10"/>
        <rFont val="Arial"/>
        <family val="2"/>
      </rPr>
      <t xml:space="preserve">
</t>
    </r>
  </si>
  <si>
    <t xml:space="preserve">Cada vez que un usuario solicita una licencia y adjunta los requisitos en el sistema SIGA, el servidor público asignado verifica los mismos de acuerdo con las listas de requsitos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Aeronáuticas quien emite el concepto final. Si se aprueba el trámite se remitirá la correspondiente licencia en formato digital al correo electrónico registrado en el sistema SIGA.
Como evidencias se generan los flujos de aprobación en el sistema SIGA, el auto expedición de la licencias y la licencia digital. </t>
  </si>
  <si>
    <t>GESTIÓN HUMANA</t>
  </si>
  <si>
    <t>Dirigir, implementar y ejecutar políticas, programas, proyectos y estrategias en materia de administración del talento humano para la vinculación, permanencia y retiro de los funcionarios aeronáuticos.</t>
  </si>
  <si>
    <t>Probabilidad de que por acción u omisión, abuso del poder y desviación de la gestión de lo publico, los servidores públicos utilicen  la licencia de acceso  a los sistemas de información de Gestión Humana, para alterar información y obtener un beneficio particular y/o de un tercero.</t>
  </si>
  <si>
    <t xml:space="preserve">Que el servidor público que tiene acceso  a los sistemas de información  en la dirección de Gestión Humana, modifique la información para favorecer indebidamente a un particular. </t>
  </si>
  <si>
    <t>1. Detrimento patrimonial
2. Afecta la imagen de la Entidad y del sector a nivel regional y nacional.
3. Perdida de confianza a los sistemas de información
4. Investigaciones disciplinarias, fiscales y penales.
5. Afecta el cumplimiento de los objetivos de las dependencias.</t>
  </si>
  <si>
    <t>Cada vez que es radicado mediante cualquier sistema de información una solicitud de tramite de una novedad a la Dirección de Gestión Humana, es enviado al coordinador responsable de dicho tramite y registro de la novedad, éstas son registradas en los sistemas de información. Si corresponden a la afectación de nomina deben ser entregadas a mas tardar los primeros 5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 los sistemas. En caso de presentarse un evento de corrupción en este u otro sentido, el Director General o quien tenga conocimiento de ello, deberá denunciar ante las autoridades correspondientes para lo de su competencia.</t>
  </si>
  <si>
    <t>Director de Gestión Humana
Coordinadores:
Bienestar Social y Desarrollo Humano,
Administración de Talento Humano,
Seguridad y Salud en el Trabajo,
Historias Laborales
Liquidación de Nomina y Prestaciones Sociales. Demás Servidores Públicos Asignados.</t>
  </si>
  <si>
    <t>Generar conciencia en el cumplimiento de los principios y valores  de los servidores públicos que desempeñan funciones en la Dirección de Gestión Humana.</t>
  </si>
  <si>
    <t xml:space="preserve">Ejecutando de manera efectiva cada uno de los procedimientos, protocolos, planes, guías, formatos y demás documentación de operación necesaria dentro del proceso. </t>
  </si>
  <si>
    <t>Cuando hay desviaciones, se toman acciones inmediatas que permitan subsanar el motivo o causa raíz de  la desviación.</t>
  </si>
  <si>
    <t>Registro en los sistemas de información que se utilizan en la Dirección de Gestión Humana.</t>
  </si>
  <si>
    <t>Todas las  solicitudes se analizan para determinar si afectan directamente la nomina y se establecen acciones asociadas al control frente a los reportes que se generan para asegurar que sean contempladas en las novedades.</t>
  </si>
  <si>
    <t xml:space="preserve">Probabilidad de que por acción u omisión, abuso del poder y desviación de la gestión de lo publico, los servidores públicos utilicen  de manera inadecuada los perfiles y manuales de competencias de la entidad, para alterar información y obtener un beneficio particular y/o de un tercero. </t>
  </si>
  <si>
    <t xml:space="preserve">El servidor público responsable de los Manuales Específicos de Funciones, se deje influenciar por un tercero para alterar el cumplimiento de requisitos en pro de beneficiar a otro servidor, particular o en nombre propio . </t>
  </si>
  <si>
    <t>1. Nombramiento de personal sin el cumplimiento de requisitos y competencias establecidas en el manual de funciones y responsabilidades, según necesidades del cargo
2. Que se presente afectación en la prestación del servicio por no cumplir con las competencias establecidas. 
 3.  Intervención por parte de un ente de control u otro ente regulador.
 4. Pérdida de Información crítica para la entidad que no se pueda recuperar.
5. Incumplimiento en las metas y objetivos institucionales afectando de manera significativa la gestión de la Dirección de Gestión Humana
 6. Afectación de la Imagen institucional por actos o hechos de corrupción comprobados.</t>
  </si>
  <si>
    <t xml:space="preserve">El Coordinador de Grupo Administración del Talento Humano, cada vez que se requiera verificar el cumplimiento de los requisitos mínimos exigidos para el empleo a proveer de acuerdo con la ley y los establecidos en el manual especifico de funciones y competencias laborales de la Entidad, para esto se tiene en cuenta la normatividad legal vigente y competencias que acreditan los cargos,  de ser necesario se realiza un trabajo de equipo junto con el área competente. 
Cuando el control se ejecuta correctamente, se puede proceder con la provisión del cargo mediante los respectivos actos administrativos de provisión de empleos, de lo contrario en caso de presentarse un evento de corrupción en este u otro sentido, el Director General o quien tenga conocimiento de ello, deberá denunciar ante las autoridades correspondientes para lo de su competencia. </t>
  </si>
  <si>
    <t xml:space="preserve">Director de Gestión Humana
Coordinador Grupo Administración del Talento Humano  </t>
  </si>
  <si>
    <t>Verificar el cumplimiento de los requisitos mínimos exigidos para el empleo a proveer de acuerdo con la ley y los establecidos en el manual especifico de funciones y competencias laborales de la Entidad.</t>
  </si>
  <si>
    <t>Realizando la evaluación de los requisitos mínimos del  manual de funciones de acuerdo con lo establecidos en el procedimiento de vinculación establecido por la entidad</t>
  </si>
  <si>
    <t xml:space="preserve">Cuando el control se ejecuta correctamente, se puede proceder con la provisión del cargo, de lo contrario se presentan denuncias, derechos de petición y/o observaciones que conllevan a un proceso de investigación. </t>
  </si>
  <si>
    <t>Actos administrativos de provisión de empleos.</t>
  </si>
  <si>
    <t xml:space="preserve">Periódicamente se mide el indicador de: 
Índice de previsión de empleos, el cual aporta información relevante sobre el control del riesgo evaluado. 
Se consideran todas las solicitudes de reclamaciones, las que proceden se analizan para determinar si se debe verificar nuevamente la evaluación y valoración de requisitos y recomponer estudios. </t>
  </si>
  <si>
    <t xml:space="preserve">Incumplimiento de los requisitos establecidos dentro del procedimiento de selección y vinculación de servidores públicos que ocupan cargos de libre nombramiento y remoción, de acuerdo con la forma como se proveen </t>
  </si>
  <si>
    <t xml:space="preserve">La Dirección de Gestión Humana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él o los candidatos a puestos directivos no cumplan con los criterios antes mencionados y de acuerdo con el perfil del cargo se informará al nominador el resultado de la  evaluación con el fin de descartar su nombramiento. Como evidencia del estudio y control implementado por la Entidad a través de la Dirección de Gestión Humana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</si>
  <si>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 xml:space="preserve">Director de Gestión Humana
Director General </t>
  </si>
  <si>
    <t>Dar cumplimiento con lo dispuesto a la normatividad vigente, acorde al proceso y los procedimientos establecidos para el caso de nombramiento de servidores públicos.</t>
  </si>
  <si>
    <t>Verificar la información registrada en la hoja de vida del candidato, validando las competencias laborales, experiencia y requisitos del cargo publicando en la pagina Web de la Presidencia de la República.</t>
  </si>
  <si>
    <t>En caso de que el candidato al cargo directivo no cumpla con el perfil (competencias laborales, la capacidad, experiencia y las calidades personales, Ética, Valores), la Dirección de Gestión Humana, informará al nominador el resultado de la evaluación del candidato para que tome la decisión y descartar su nombramiento.</t>
  </si>
  <si>
    <t>Hoja de vida del candidato, en donde debe reposar el estudio y valoración de hoja de vida, los antecedentes disciplinarios, penales y fiscales del aspirante y la constancia de la evaluación de las competencias laborales</t>
  </si>
  <si>
    <t>Dirigir, implementar y ejecutar políticas, programas, proyectos y estrategias en materia de administración del talento humano para la vinculación, permanencia y retiro de los funcionarios aeronáuticos</t>
  </si>
  <si>
    <t xml:space="preserve">Probabilidad de que por acción u omisión, abuso del poder y desviación de la gestión de lo publico, se presente perdida o manipulación de documentos en historias laborales, para obtener un beneficio particular y/o de un tercero. </t>
  </si>
  <si>
    <t>Que el servidor publico encargado de la custodia y administración de las hojas de vida manipule de manera dolosa o intencional los expedientes.</t>
  </si>
  <si>
    <t>1. Afectación del desempeño institucional
2. Intervención por parte de un ente de control u otro ente regulador.
3. Imagen institucional afectada por actos o hechos de corrupción comprobados.
4. Investigaciones penales, fiscales o disciplinarias.
 5. Reclamaciones o quejas de los usuarios que implican investigaciones internas disciplinarias
6. Exponer públicamente y de manera indebida la información con datos personales de los servidores públicos</t>
  </si>
  <si>
    <t>El coordinador de grupo de historias laborales, verifica cada vez que se requiera, que se haga el diligenciamiento de la hoja de control de los expedientes por parte del servidor público encargado de la custodia de las mismas y de igual manera revisa que se cumpla con la digitalización de las historias laborales y los procedimientos establecidos por la entidad. El propósito de este control es verificar el cumplimiento de los requisitos establecido en el  procedimiento de vinculación y la integridad de los expedientes, como evidencia del cumplimiento de este control queda la hoja de ruta de expedientes laborales y la digitalización de los mismos. Cuando se presentan desviaciones en la ejecución del control, se implementan estrategias de comunicación, socialización y formación encaminadas al cumplimiento del procedimiento de vinculación. En caso de presentarse un evento de corrupción en este u otro sentido, el Director General o quien tenga conocimiento de ello, deberá denunciar ante las autoridades correspondientes para lo de su competencia.</t>
  </si>
  <si>
    <t>Dirección de Gestión Humana 
Coordinador Grupo de Historias Laborales
Coordinador Grupo Administración del Talento Humano</t>
  </si>
  <si>
    <t>Verificar la integridad de los expedientes de los servidores públicos</t>
  </si>
  <si>
    <t>Registro de la hoja de ruta de los expedientes de los servidores públicos y el procedimiento establecidos por la entidad</t>
  </si>
  <si>
    <t>Cuando se presentan desviaciones en la ejecución del control, se implementan estrategias de comunicación, socialización y formulación encaminadas al cumplimiento del procedimiento de vinculación y administración de expedientes de los servidores públicos</t>
  </si>
  <si>
    <t>Hoja de ruta de expedientes y digitalización de los mismos</t>
  </si>
  <si>
    <t>Se determina el  porcentaje de cumplimiento de la revisión de la hoja de ruta de historias laborales frente al físico y la planta de personal, se considera relevante sobre el control del riesgo evaluado.</t>
  </si>
  <si>
    <t>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t>
  </si>
  <si>
    <t>Probabilidad de que, por acción u omisión, uso del poder y desviación de la gestión de lo público, un servidor público, use de manera indebida, manipule, filtre o altere la información de operaciones financieras con el fin de obtener un beneficio propio o de un tercero.</t>
  </si>
  <si>
    <t>Acceso ilimitado a la consulta de la información financiera de los terceros de la entidad.</t>
  </si>
  <si>
    <t>Pérdida de confianza y credibilidad en la entidad
Detrimento patrimonial
Investigaciones disciplinarias
Intervención por parte de un ente de control u otro ente regulador
Imagen institucional afectada en el orden nacional o regional por actos o hechos de corrupción comprobados</t>
  </si>
  <si>
    <t>La Dirección Financiera, los coordinadores, contratistas y funcionarios de sus grupos, y las Direcciones Regionales, para realizar los registros financieros en el sistema SIIF Nación y SIAF, requieren de claves de acceso personalizadas, las cuales son previamente autorizadas por el director financiero o coordinadores de los grupos, en coordinación con la secretaría de tecnologías de la información -ti y los lideres técnicos y funcionales de los dos sistemas de información, con el objeto de garantizar el uso adecuado de los aplicativos .
Cada vez que se requiera solicitar acceso a SIAF se debe: 
- El funcionario o contratista registra la solicitud de acceso al sistema a través de la aplicativo gacel.
- El caso registrado en gacel debe ser aprobado por el jefe inmediato, luego el líder funcional que se encarga de aprobar e informar el módulo y rol o roles del aplicativo SIAF. 
- Finalmente, el grupo seguridad de la información  realiza la autorización, escalar el caso al administrador de seguridad y él se encarga de crear el usuario, y cerrar el caso para que gacel le envíe la notificación.
Cada vez que se requiera solicitar acceso a SIIF Nación se debe:
- Diligenciar el formato del ministerio de hacienda, el cual debe ser aprobado por el coordinador SIIF de la entidad, y remitir los documentos requeridos.
- Posterior a la aprobación, el registrador de usuarios de la entidad procede a realizar el registro de la creación de usuario en el sistema SIIF Nación.
- Para que sea aprobada la solicitud de usuario SIIF se requiere el cargue de la documentación del usuario en la sede electrónica del Ministerio de Hacienda.  
Los usuarios y claves de acceso a los sistemas son de uso personal e intransferible, por ello, en caso de encontrar usuarios que realicen prácticas indebidas con la información del sistema se procederá a restringir el acceso a los sistemas, y en caso definitivo eliminar el usuario. Para ello se deja evidencias a través de reportes de usuarios del sistema, formatos de autorización de usuarios, y denuncias y solicitudes de inactivación.</t>
  </si>
  <si>
    <t>Director Financiero
Coordinadores Grupos 
Directores Regionales
Grupo Seguridad de la Información</t>
  </si>
  <si>
    <t>Con el objeto de garantizar el acceso a la información financiera y el uso adecuado de los sistemas</t>
  </si>
  <si>
    <t xml:space="preserve">Cada vez que se requiera solicitar acceso a SIAF se debe: 
- El funcionario o contratista registra la solicitud de acceso al sistema a través de la aplicativo gacel.
- El caso registrado en gacel debe ser aprobado por el jefe inmediato, luego el líder funcional que se encarga de aprobar e informar el módulo y rol o roles del aplicativo SIAF. 
- Finalmente, el grupo seguridad de la información  realiza la autorización, escalar el caso al administrador de seguridad y él se encarga de crear el usuario, y cerrar el caso para que gacel le envíe la notificación.
Cada vez que se requiera solicitar acceso a SIIF Nación se debe:
- Diligenciar el formato del ministerio de hacienda, el cual debe ser aprobado por el coordinador SIIF de la entidad, y remitir los documentos requeridos.
- Posterior a la aprobación, el registrador de usuarios de la entidad procede a realizar el registro de la creación de usuario en el sistema SIIF Nación.
- Para que sea aprobada la solicitud de usuario SIIF se requiere el cargue de la documentación del usuario en la sede electrónica del Ministerio de Hacienda.  </t>
  </si>
  <si>
    <t>Los usuarios y claves de acceso a los sistemas son de uso personal e intransferible, por ello, en caso de encontrar usuarios que realicen prácticas indebidas con la información del sistema se procederá a restringir el acceso a los sistemas, y en caso definitivo eliminar el usuario.</t>
  </si>
  <si>
    <t>Reportes de usuarios del sistema, formatos de autorización de usuarios, y denuncias y solicitudes de inactivación.</t>
  </si>
  <si>
    <t xml:space="preserve">Realizar monitoreo de riesgos a través de los equipos de gerencia del Proceso Financiera </t>
  </si>
  <si>
    <t>Por acción, omisión, o uso indebido del poder se usufructúe, apropie o desvíen de recursos financieros como dineros, títulos valores de propiedad de la entidad, con el fin de obtener un beneficio propio o de un tercero.</t>
  </si>
  <si>
    <t>Debilidades o carencia de controles y seguimiento inoportuno a los procedimientos de la gestión financiera, lo que potencialmente podría facilitar la alteración de registro financieros.</t>
  </si>
  <si>
    <t>Mala imagen institucional
Pérdida de confianza y credibilidad en la entidad
Detrimento patrimonial
Observaciones por parte de los entes de control
Procesos administrativos, fiscales, penales
Perdida de recursos financieros propios de la entidad</t>
  </si>
  <si>
    <t>Los coordinadores de grupo y su equipo de trabajo con el propósito de validar y evitar la alteración de la información financiera, diariamente deben  cotejar la información financiera que reportan o envían las áreas, con los reportes de los sistemas SIIF Nación y SIAF, y así aprobar la continuación de los trámites respectivos. 
En caso de encontrar inconsistencias en la información se devuelve el trámite respectivo, informando las causales de la devolución. las evidencias quedan registradas en los reportes de los sistemas y en las conciliaciones entre las áreas.</t>
  </si>
  <si>
    <t xml:space="preserve">Director financiero
Coordinadores Grupos </t>
  </si>
  <si>
    <t>Diario</t>
  </si>
  <si>
    <t>Validar y evitar la alteración de la información financiera</t>
  </si>
  <si>
    <t xml:space="preserve">Los coordinadores de grupo y su equipo de trabajo con el propósito de validar y evitar la alteración de la información financiera, diariamente deben  cotejar la información financiera que reportan o envían las áreas, con los reportes de los sistemas SIIF Nación y SIAF, y así aprobar la continuación de los trámites respectivos. </t>
  </si>
  <si>
    <t xml:space="preserve">En caso de encontrar inconsistencias en la información se devuelve el trámite respectivo, informando las causales de la devolución. </t>
  </si>
  <si>
    <t>Reportes de los sistemas y conciliaciones entre las áreas.</t>
  </si>
  <si>
    <t>Realizar monitoreo de riesgos a través de los equipos de gerencia del Proceso Financiera</t>
  </si>
  <si>
    <t>Debilidad en la seguridad de los sistemas de información que permitan la alteración de registros financieros.</t>
  </si>
  <si>
    <t>Ausencia de infraestructura y mecanismos adecuados para la custodia y traslado de dineros y títulos valores.</t>
  </si>
  <si>
    <t>La Dirección Financiera, Directores Regionales y administradores de Aeropuertos deben contar las estrategias, mecanismos, infraestructura y logística para la custodia y traslado de dineros y títulos valores, tales como: recaudo electrónico, recaudo a través de consignaciones referenciadas, y contratos con transportadora de valores. Los funcionarios que recaudan dineros en los aeropuertos cuentan con cajas fuertes como mecanismos de protección durante la jornada, una vez esta termina, entregan lo recaudado a la transportadora de valores, dejando evidencia en registro de los responsables y valores de entrega y recibido de dineros o títulos valores, y de las operaciones bancarias que realizan los usuarios.
En caso de presentarse un evento de apropiación, pérdida o desviación de dineros o títulos valores, se deberá realizar la denuncia ante las autoridades correspondientes para lo de su competencia.</t>
  </si>
  <si>
    <t>Director Financiero
Directores Regionales
Administradores Aeropuertos</t>
  </si>
  <si>
    <t>Custodia y traslado de títulos valores</t>
  </si>
  <si>
    <t>Contar con estrategias, mecanismos, infraestructura y logística para la custodia y traslado de dineros y títulos valores, tales como: recaudo electrónico, recaudo a través de consignaciones referenciadas, y contratos con transportadora de valores. los funcionarios que recaudan dineros en los aeropuertos, cuentan con cajas fuertes como mecanismos de protección durante la jornada, una vez esta termina, entregan lo recaudado a la transportadora de valores.</t>
  </si>
  <si>
    <t>En caso de presentarse un evento de apropiación, pérdida o desviación de dineros o títulos valores, se deberá realizar la denuncia ante las autoridades correspondientes para lo de su competencia.</t>
  </si>
  <si>
    <t>Registro de los responsables y valores de entrega y recibido de dineros o títulos valores, y de las operaciones bancarias que realizan los usuarios.</t>
  </si>
  <si>
    <t>Prestar los servicios de información / Datos Aeronáuticos a las partes interesadas del proceso para asegurar el cumplimiento de los estándares de seguridad requeridos para la navegación aérea.</t>
  </si>
  <si>
    <t>Probabilidad de que por acción u omisión, uso del poder, desviación de la gestión de lo público se altere el procedimiento de aceptación y aprobación de un plan de vuelo, para obtener un beneficio particular.</t>
  </si>
  <si>
    <t>Omitir información normativa y reglamentaria previa al vuelo y/o aceptar documentos no válidos e incompletos, ya sea por su propia decisión o por mandato de jefes superiores</t>
  </si>
  <si>
    <t>1.- Afectación en el cumplimiento de la misión de la entidad.
2.- Afectación de la imagen de la entidad
3.-  Afectación de la seguridad operacional.
4.- Perdidas de vida humanas o lesiones físicas.
5.-Sanciones administrativas, penales y/o fiscales..
6.- Detrimento patrimonial.</t>
  </si>
  <si>
    <t>Cada vez que sea necesario, el Coordinador Nacional Grupo Gestión de Información Aeronáutica y Coordinadores Regionales Grupo Servicios de Información Aeronáutica, con el propósito de  preservar y exigir el cumplimiento de los requisitos para el tramite y aceptación del plan de vuelo,  realiza la revisión mediante la extracción un muestreo de forma aleatoria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
En caso de detectarse inconsistencia o incumplimiento normativo y consecuente con la gravedad del asunto, se procede a notificar a la Coordinación Nacional Grupo Gestión de Información Aeronáutica , Dirección de Operaciones de Navegación Aérea, Secretaria de Autoridad Aeronáutica, Oficina de Control Disciplinario Interno y Oficina de Control Interno y demás autoridades pertinentes, allegando las evidencias y se dejará informe escrito sobre el incumplimiento normativo y evidencias recopiladas dentro de la revisión.</t>
  </si>
  <si>
    <t>Coordinador Nacional Grupo Gestión  de Información Aeronáutica
Coordinadores Regionales Grupo Servicios de Información Aeronáutica</t>
  </si>
  <si>
    <t>Mensual</t>
  </si>
  <si>
    <t>Preservar y exigir el cumplimiento de los requisitos para el tramite y aceptación del plan de vuelo.</t>
  </si>
  <si>
    <t>El Coordinador Nacional Grupo Gestión de Información Aeronáutica a través de los Coordinadores Regionales Grupo Servicios de Información Aeronáutica- AIM a través del encargado de la oficina o del servicio y estos a través de los líderes funcionales del aplicativo NFPL realizan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t>
  </si>
  <si>
    <t>En caso de detectarse inconsistencia o incumplimiento normativo y consecuente con la gravedad del asunto, se procede a notificar a la Coordinación Nacional Grupo Gestión de Información Aeronáutica , Dirección de Operaciones de Navegación Aérea, Secretaria de Autoridad Aeronáutica, Oficina de Control Disciplinario Interno y Oficina de Control Interno y demás autoridades pertinentes.</t>
  </si>
  <si>
    <t>Informe escrito sobre el incumplimiento normativo y evidencias recopiladas dentro de la revisión.</t>
  </si>
  <si>
    <t>Espacio para describir las consecuencias que puede ocasionar el riesgo. 
Despues de calificado el impacto, tener en cunta las consecuencias recomendadas por Función Publica (ver hoja de datos)</t>
  </si>
  <si>
    <t>Gestionar la adquisición de los terrenos que requiere la Entidad para desarrollar los proyectos de construcción y ampliación de la infraestructura aeronáutica y aeroportuaria a nivel nacional.</t>
  </si>
  <si>
    <t>Por acción, omisión o uso del poder se direccione en beneficio propio o de un tercero, el proceso de adquisición de bienes inmuebles en cualquiera de sus etapas.</t>
  </si>
  <si>
    <t>No aplicación del procedimiento de levantamiento de información técnica para la adquisición de Inmuebles</t>
  </si>
  <si>
    <t>Detrimento Patrimonial
Implicaciones de tipo administrativo,  penal, legal o  disciplinario
Intervención por parte de un Ente de control u otro  Ente regulador
Incumplimiento en las metas y objetivos institucionales afectando de forma grave la ejecución presupuestal
Imagen institucional afectada en el orden nacional o regional por actos o hechos de corrupción comprobados</t>
  </si>
  <si>
    <t>Los ingenieros y topógrafos auxiliares de apoyo verifican por trámite y a través de  un control digital cartográfico (Google Earth / ARCGIS 10.6 / AUTOCAD )  la información precisa del bien a adquirir mediante el levantamiento topográfico y comparativo de los títulos, dejando evidencia de ello en los aplicativos SGDEA / ISOLUCION / Módulo Activos Fijos JDEdwards / Inmuebles y en el Servidor Bog 7 (I) (J) / AFI Activos fijos inmuebles / SCANI - Titulación Aeropuertos. 
En caso de presentarse diferencias o errores en la información técnica, se procederá a informar a la parte técnica por medio de correo electrónico o reunión, con el fin de realizar los ajuste a que haya lugar.</t>
  </si>
  <si>
    <t>Ingenieros y topógrafos del Grupo Administración de Inmuebles</t>
  </si>
  <si>
    <t>verificar por trámite, a través de  un control digital cartográfico la información precisa del bien a adquirir</t>
  </si>
  <si>
    <t xml:space="preserve">mediante el levantamiento topográfico y comparativo de los títulos, dejando evidencia de ello en los aplicativos SGDEA / ISOLUCION / Módulo Activos Fijos JDEdwards / Inmuebles. y en el Servidor Bog 7 (I) (J) / AFI Activos fijos inmuebles / SCANI - Titulación Aeropuertos. </t>
  </si>
  <si>
    <t xml:space="preserve"> se procederá a informar a la parte técnica por medio de correo electrónico o reunión, con el fin de realizar los ajuste a que haya lugar.</t>
  </si>
  <si>
    <t xml:space="preserve">SGDEA / ISOLUCION / Módulo Activos Fijos JDEdwards / Inmuebles y en el Servidor Bog 7 (I) (J) / AFI Activos fijos inmuebles / SCANINM - Titulación Aeropuertos. </t>
  </si>
  <si>
    <t>Detectivo</t>
  </si>
  <si>
    <t>Detectar</t>
  </si>
  <si>
    <t xml:space="preserve">Revisión y seguimiento que se efectúa en los equipos de gerencia enfatizando en los valores institucionales y el compromiso de cada funcionario en su cumplimiento.
Análisis de la revisión de indicadores diseñados para lel proceso. </t>
  </si>
  <si>
    <t>No aplicación del procedimiento del estudio jurídico de la información para la adquisición de Inmuebles</t>
  </si>
  <si>
    <t xml:space="preserve">Los abogados, auxiliares  y la coordinadora del grupo de inmuebles verifican y estudian jurídicamente y por cada trámite la información y titulación del bien a adquirir mediante consulta en línea de las oficinas de registro público (aplicativo VUR ) con el fin de  verificar la veracidad de  tradición de los títulos y dejando evidencia de ello en la carpeta de adquisición del predio .  / Servidor Bog 7 (I) (J) / AFI Activos fijos inmuebles / SCANI - Titulación Aeropuertos.   </t>
  </si>
  <si>
    <t>Los abogados, auxiliares  y la coordinadora del grupo de inmuebles</t>
  </si>
  <si>
    <t xml:space="preserve"> verificar la veracidad de  tradición de los títulos</t>
  </si>
  <si>
    <t>Los abogados, auxiliares  y la coordinadora del grupo de inmuebles verifican y estudian jurídicamente y por cada trámite la información y titulación del bien a adquirir mediante consulta en línea de las oficinas de registro público (  aplicativo VUR )</t>
  </si>
  <si>
    <t>En caso de presentarse diferencias o errores en el estudio jurídico, se procederá a informar a la parte jurídica por medio de correo electrónico o reunión, con el fin de realizar los ajuste a que haya lugar.</t>
  </si>
  <si>
    <t xml:space="preserve">carpeta de adquisición del predio .  / Servidor Bog 7 (I) (J) / AFI Activos fijos inmuebles / SCANINM- Titulación Aeropuertos.   </t>
  </si>
  <si>
    <t xml:space="preserve">INVESTIGACIÓN DE ACCIDENTES E INCIDENTES AÉREOS </t>
  </si>
  <si>
    <t>Conducir técnicamente con independencia y autonomía las investigaciones de accidentes, incidentes graves e incidentes de la aviación civil, con el fin de determinar los factores causantes y emitir recomendaciones para prevenir la repetición y mejorar la seguridad operacional.</t>
  </si>
  <si>
    <t xml:space="preserve">Probabilidad de que por acción u omisión se distorsionen los hallazgos, las conclusiones o las recomendaciones de informes finales de  investigación de accidentes  o incidentes, para  beneficio de un particular o beneficio privado. </t>
  </si>
  <si>
    <t>Que el Investigador a Cargo tenga algún interés particular o se deje influenciar por los intereses de otros (explotador, personal aeronáutico, talleres), para desviar y orientar los resultados de una investigación hacia esos intereses.</t>
  </si>
  <si>
    <t>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</si>
  <si>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 xml:space="preserve">Cada vez que ocurre un suceso aéreo, el Director Técnico de Investigación de Accidentes ,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El Director Técnico, cada vez que se producen, recibe informes y resultados de inspecciones y pruebas, supervisa cada paso de la investigación y revisa en fondo, trimestralmente, cada informe final propuesto por los investigadores a cargo. Si encuentra imprecisiones, falta de sustentación, inconsistencias, errores en el análisis o en la formulación de conclusiones, causas y recomendaciones, exige claridad y corrección por parte del Investigador a Cargo. 
Internamente el Director Técnico, convoca al Comité Técnico de Investigación de Accidentes, que trimestralmente hace una revisión de cada una de las investigaciones que son presentadas por el Investigador a Cargo. El Comité detecta falencias técnicas o de procedimiento que se puedan presentar para que el Investigador a Cargo las corrija.
El  Director Técnico de Investigación de Accidentes trimestralmente, pone a disposición de los miembros del Consejo de Seguridad Aeronáutico los proyectos de Informe Final; y se exponen en sesión trimestral del Consejo; de esta manera el Consejo actúa como un control de alto nivel sobre los resultados de la investigación. Las observaciones del Consejo pueden dar lugar a un replanteamiento del informe final.
</t>
  </si>
  <si>
    <t>Director Técnico de Investigación de Accidentes</t>
  </si>
  <si>
    <t>Obtener precisión técnica y claridad conceptual en los informes finales de accidentes.</t>
  </si>
  <si>
    <t>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Cada vez que se producen, recibe informes y resultados de inspecciones y pruebas, supervisa cada paso de la investigación y revisa en fondo, trimestralmente, cada informe final propuesto por los investigadores a cargo. 
Internamente se convoca al Comité Técnico de Investigación de Accidentes, que trimestralmente hace una revisión de cada una de las investigaciones que son presentadas por el Investigador a Cargo. 
Se pone a disposición de los miembros del Consejo de Seguridad Aeronáutico los proyectos de Informe Final; y se exponen en sesión trimestral del Consejo.</t>
  </si>
  <si>
    <t xml:space="preserve">Si encuentra imprecisiones, falta de sustentación, inconsistencias, errores en el análisis o en la formulación de conclusiones, causas y recomendaciones, exige claridad y corrección por parte del Investigador a Cargo. </t>
  </si>
  <si>
    <t>Borradores de informes finales con correcciones. Archivo Director Técnico
Correos-e con correcciones a informes finales. Correo Director Técnico.
Actas del Comité Técnico. BOG7
Actas del Consejo de Seguridad. BOG7</t>
  </si>
  <si>
    <t>Realización de los equipos de gerencia donde se revisan las matrices de riegos para visualizar si hay algún cambio en específico. 
Revisión de indicadores eficiencia-eficacia y efectividad para medir el cumplimiento de la gestión y la minimización de los riesgos de corrupción toda vez que permiten el control de informes de investigación, control en tiempos de presentación de estos y control veracidad, soportes y recomendaciones de prevención de accidentes.</t>
  </si>
  <si>
    <t>De acuerdo a la normatividad vigente en el RAC 114.505 literal ( i ) el explotador aéreo está obligado a asumir los costos de una investigación de accidentes; esto abre la posibilidad de que se produzcan erogaciones al Investigador, por fuera de lo estipulado, lo cual podría influir en la independencia de la investigación.</t>
  </si>
  <si>
    <t>El Director Técnico envía para cada actuación del Investigador a Cargo, comunicaciones formales a los explotadores y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de esta manera se evita que el explotador incurra en pagos no estipulados.
El Director Técnico, siempre que sea necesario el desplazamiento de un investigador, hace cumplir el proceso de comisiones del servicio de los investigadores para mantener el control de sus actividades.
No obstante que el Investigador a Cargo es la persona que mantiene un contacto permanente con el explotador, el Director Técnico también mantiene comunicación con el explotador para facilitar y mantenerse al tanto del proceso.</t>
  </si>
  <si>
    <t xml:space="preserve"> Evitar que el explotador genere pagos, atenciones o servicios no contemplados al Investigador a Cargo.</t>
  </si>
  <si>
    <t>Se envía para cada actuación del Investigador a Cargo, comunicaciones formales a los explotadores y se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Siempre que sea necesario el desplazamiento de un investigador, hace cumplir el proceso de comisiones del servicio de los investigadores
El Director Técnico también mantiene comunicación con el explotador</t>
  </si>
  <si>
    <t>Se evita que el explotador incurra en pagos no estipulados.
Se mantiene el control de las actividades de los investigadores.</t>
  </si>
  <si>
    <t>Oficios de designación de investigadores. BOG7
Solicitudes e informes de comisión. BOG7</t>
  </si>
  <si>
    <t>Exceso de confianza, familiaridad o acercamiento indebido entre el investigador u otro personal que es objeto de la investigación, situaciones que pueden ser propicias para hacer perder la objetividad en el resultado del informe de investigación.</t>
  </si>
  <si>
    <t>Los investigadores deben firmar anualmente el Acuerdo de Confidencialidad (forma MAUT-8.0-12-017 del Procedimiento MAUT-8.0-06-010),establecido en el Proceso de investigación, con el fin de mitigar la posibilidad de el tráfico de influencias o conflicto de interés.</t>
  </si>
  <si>
    <t>Servidor y/o Contratista asignado
Director Técnico</t>
  </si>
  <si>
    <t xml:space="preserve">Mitigar los efectos del tráfico de influencias o conflicto de interés     </t>
  </si>
  <si>
    <t>Cada Investigador firma el Acuerdo de Confidencialidad (formato MAUT-8.0-012-017, del Procedimiento MAUT-8.0-06-010), con el fin de mitigar la posibilidad de el tráfico de influencias o conflicto de interés.</t>
  </si>
  <si>
    <t>El incumplimiento del Acuerdo de Confidencialidad acarrea investigaciones de tipo legal.</t>
  </si>
  <si>
    <t xml:space="preserve">Procedimiento MAUT-8.0-06-010 formato de acuerdo de confiabilidad. Isolucion
Formatos MAUT-8.0.5-12-017  BOG7 y en SECOP II. Carpeta física. </t>
  </si>
  <si>
    <t xml:space="preserve">Probabilidad de que por acción u omisión se manipulen las evidencias documentales de las investigaciones de accidentes o incidentes con el fin de afectar, alterar u orientar la investigación o demorar el tiempo de investigación, en beneficio de un particular o para beneficio privado. </t>
  </si>
  <si>
    <t>Detrimento de la seguridad operacional del país, por demoras y pérdida de credibilidad en el proceso de investigación.</t>
  </si>
  <si>
    <t>El Director Técnico delega en el Investigador a Cargo, toda la documentación relacionada con una investigación, a través del sistema de gestión documental SGDEA o del correo electrónico, y exige el cumplimiento de los procedimientos de  seguridad de la información y dejar registro digital y físico de los documentos. Todo documento que requiera ser entregado debe salir con la firma del Director Técnico.</t>
  </si>
  <si>
    <t>Prevenir la pérdida de documentación o su entrega de manera irregular</t>
  </si>
  <si>
    <t>El Director Técnico delega en el Investigador a Cargo, toda la documentación relacionada con una investigación, a través del sistema SGDEA o del correo electrónico, y exige el cumplimiento de los procedimientos de de seguridad de la información y deja registro digital y físico de los documentos. Todo documento que requiera ser entregado debe salir con la firma del Director</t>
  </si>
  <si>
    <t xml:space="preserve">El incumplimiento de las normas de seguridad de la documentación tiene repercusiones de tipo legal. </t>
  </si>
  <si>
    <t>Correo Electrónico.
Aplicativo SGDEA
Archivo físico de investigaciones.
Archivo digital de investigaciones en BOG7.</t>
  </si>
  <si>
    <t>Información de fácil acceso y sin las medidas de seguridad apropiadas</t>
  </si>
  <si>
    <t xml:space="preserve">El Investigador a Cargo, cada vez que reciba, archive, responda o envíe un documento, debe 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</si>
  <si>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Minimizar la pérdida de documentación </t>
  </si>
  <si>
    <t xml:space="preserve">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</si>
  <si>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Correos electrónicos
Archivos de documentación digitales y físicos.</t>
  </si>
  <si>
    <t>Falta de reserva, incumplimiento por parte del investigador, de las normas de seguridad de la información</t>
  </si>
  <si>
    <t>Los investigadores deben firmar anualmente el Acuerdo de Confidencialidad (forma MAUT-8.0-12-017 del Procedimiento MAUT-8.0-06-010),establecido en el Proceso de investigación de accidentes, con el fin de mitigar la posibilidad de el tráfico de influencias o conflicto de interés</t>
  </si>
  <si>
    <t>Cada Investigador firma el Acuerdo de Confidencialidad (forma MAUT 8012017, del Procedimiento MAUT806010, con el fin de mitigar la posibilidad de el tráfico de influencias o conflicto de interés.</t>
  </si>
  <si>
    <t xml:space="preserve">Procedimiento MAUT-8.0-06-010, formato de acuerdo de confiabilidad. Isolucion
Formatos MAUT-8.0-12-017,  BOG7 y en SECOP II. Carpeta física. </t>
  </si>
  <si>
    <t>Asesorar, conceptuar, coordinar los asuntos jurídicos; ejercer por delegación la representación judicial y extrajudicial; ejercer la facultad de cobro coactivo; adelantar la etapa de juzgamiento disciplinario en primera instancia; con el fin de defender los intereses de la Entidad y prevenir el daño antijurídico.</t>
  </si>
  <si>
    <t>Probabilidad de que por acción u omisión, el servidor público o contratista, abuse del poder para desviar la gestión, presentando una inadecuada y manifiesta actuación contraria al ordenamiento jurídico, con el propósito de obtener un beneficio o interés para si mismo o para un tercero.</t>
  </si>
  <si>
    <t>Que haya ocultamiento de información  por falta de  integridad en el desarrollo de las funciones por parte de los integrantes de la Oficina Asesora Jurídica.</t>
  </si>
  <si>
    <t>Detrimento patrimonial.
Perdida de la imagen institucional.
Desgaste administrativo y judicial.</t>
  </si>
  <si>
    <t>El Coordinador de cada grupo que hace parte de la Oficina Asesora Jurídica mensualmente, revisa aleatoriamente los expedientes a través de los aplicativos, con el propósito de validar si se presentan posibles conductas omisivas o permisivas que sean intensionales del ocultamiento de información. En caso de detectar alguna inconsistencia en el actuar del servidor público o contratista, se coloca en conocimiento del Grupo Instrucción de Procesos Disciplinarios o de la Dirección Administrativa según corresponda, para que se realice la investigación pertinente. Como evidencia de este control quedan los pantallazos de revisión del ingreso al aplicativo.</t>
  </si>
  <si>
    <t>Coordinador Grupo Representación Judicial.
Coordinador Grupo Defensa Constitucional y Procedimientos Administrativo
Coordinador  Grupo Jurisdicción Coactiva.
Coordinador del  Grupo Asistencia Legal.
Coordinador Grupo de Juzgamiento Disciplinario</t>
  </si>
  <si>
    <t>Validar  si se presentan posibles conductas omisivas, permisivas o intencionadas del ocultamiento de documentos a través de los aplicativos, los cuales contienen la información de diferentes procesos jurídicos que lleva la Entidad</t>
  </si>
  <si>
    <t xml:space="preserve">Mensualmente se revisa aleatoriamente los expedientes para detectar posibles conductas. </t>
  </si>
  <si>
    <t xml:space="preserve">En caso de detectar alguna inconsistencia por parte de los funcionarios o contratistas se coloca en conocimiento del Grupo Instrucción de Procesos Disciplinarios o de la Dirección Administrativa  según corresponda, para que se realice la investigación pertinente. </t>
  </si>
  <si>
    <t>Pantallazos de revisión del ingreso al aplicativo.</t>
  </si>
  <si>
    <t xml:space="preserve">
En las revisiones de los equipos de gerencia que realiza cada Grupo de la Oficina Asesora Jurídica, se verificara los riesgos identificados con sus respectivas causas y el grado de cumplimiento de los controles implementados, para realizar los ajustes que sean necesarios</t>
  </si>
  <si>
    <t xml:space="preserve">Que exista demora intencional e injustificada en el estudio de los procesos </t>
  </si>
  <si>
    <t>El Coordinador de cada grupo que hace parte de la Oficina Asesora Jurídica semanal o mensualmente, según sea el caso,  realiza mesa de trabajo con los abogados en la que se revisará la base de datos de reparto y la matriz de los procesos a cargo de cada uno de los apoderados con el propósito de validar  si se presentan demoras intencionadas e injustificadas en el trámite de los procesos o actuaciones asignadas, en caso de detectar alguna inconsistencia en el actuar del servidor público o contratista, se coloca en conocimiento del Grupo Instrucción de Procesos Disciplinarios o de la Dirección Administrativa  según corresponda, para que se realice la investigación pertinente, como evidencia de este control queda el informe mensual presentado por cada abogado y la matriz de los procesos.</t>
  </si>
  <si>
    <t>Coordinador Grupo Representación judicial.
Coordinador Grupo Defensa Constitucional y Procedimientos Administrativo
Coordinador del Grupo Jurisdicción Coactiva.
Coordinador del  Grupo  Asistencia Legal.
Coordinador Grupo de Juzgamiento Disciplinario</t>
  </si>
  <si>
    <t>Semanal</t>
  </si>
  <si>
    <t>Validar  si se presentan demoras intencionadas e injustificadas en el trámite de los procesos o actuaciones asignadas.</t>
  </si>
  <si>
    <t xml:space="preserve">Semanal Mensualmente ( según la clase de proceso) se realizan mesas de trabajo entre el coordinador de cada Grupo y los abogados.  </t>
  </si>
  <si>
    <t xml:space="preserve">En caso de detectar alguna inconsistencia por parte de los funcionarios o contratistas se coloca en conocimiento del Grupo Instrucción de Procesos Disciplinarios o de la  Dirección Administrativa  según corresponda, para que se realice la investigación pertinente. </t>
  </si>
  <si>
    <t>Matriz de los procesos asignados por abogado.</t>
  </si>
  <si>
    <t xml:space="preserve">Que exista un  interés particular  diferente al laboral  encaminado a recibir un beneficio para si o para un  tercero en el análisis y tratamiento de los procesos que le sean asignados.  </t>
  </si>
  <si>
    <t>Los apoderados de cada uno de los grupos de la Oficina Asesora Jurídica, cada vez que se les asigna un proceso en el cual considera que puede estar implicado en conflicto de intereses, le informará al coordinador del grupo con el fin de que se realice la reasignación  a un apoderado que no tenga interés ni relación no profesional con la causa; con el fin de procurar la moralidad y adecuada gestión en los procesos, procedimientos y trámites por parte de los apoderados de la Entidad. En caso de detectar alguna inconsistencia en el actuar del servidor público o contratista, se coloca en conocimiento del Grupo Instrucción de Procesos Disciplinarios o de la Dirección Administrativa  según corresponda, para que se realice la investigación pertinente, como evidencia de este control queda la base de datos de reparto y los correos electrónicos mediante los cuales se realiza la asignación.</t>
  </si>
  <si>
    <t xml:space="preserve">Apoderados de los Grupos de la Oficina Asesora Jurídica </t>
  </si>
  <si>
    <t>Procurar la moralidad y adecuada gestión en los procesos, procedimientos y trámites por parte de los apoderados de la Entidad</t>
  </si>
  <si>
    <t>Cada vez que se realice el reparto de un proceso se verifica que el abogado a quien se le asignará el proceso no tenga relación o interés en el mismo</t>
  </si>
  <si>
    <t xml:space="preserve"> Base de datos de reparto y los correos electrónicos mediante los cuales se realiza la asignación.</t>
  </si>
  <si>
    <t>Administrar, controlar y conservar la información documental de la Entidad, a través de la planificación, manejo y organización de la documentación producida y recibida, desde su origen hasta su disposición final, con el fin de facilitar su utilización y conservación.</t>
  </si>
  <si>
    <t xml:space="preserve">Probabilidad de que, por acción u omisión, uso de poder y desviación de la gestión de lo público, se dé pérdida de información por sustracción, inclusión, adulteración o daño intencionado de los documentos y expedientes, en beneficio propio o de terceros.   </t>
  </si>
  <si>
    <t>Falta de Ética profesional de los servidores que intervienen en el ciclo vital de los documentos (Archivos de Gestión, Archivo Central y Archivo Histórico), incumpliendo la función de velar por la integridad y salvaguarda de los documentos</t>
  </si>
  <si>
    <t xml:space="preserve">Pérdida de memoria institucional.
Pérdida, sustracción o alteración de expedientes o piezas documentales vitales para la entidad.
Pérdida de valor legal y probatorio de la documentación.
Aumento en la notificación de hallazgos y sanciones a la Entidad por parte de los entes de control.
Aumento de Peticiones, Quejas, Reclamos, Sugerencias y Denuncias.
Daño por suministro de información clasificada o reservada a terceros. </t>
  </si>
  <si>
    <t>Coordinador del Grupo de Gestión Documental
Director de Gestión Humana
Coordinadores de los Grupos de Procesos Precontractuales y Contractuales</t>
  </si>
  <si>
    <t>Que el personal seleccionado, contratado y asignado a las labores de Gestión Documental de la entidad, cumpla con el perfil requerido para el proceso y los valores éticos necesarios para la administración de la información de la entidad</t>
  </si>
  <si>
    <t>Siguiendo los lineamientos dados por DAFP y lo establecido en el Manual de Contratación</t>
  </si>
  <si>
    <t>Contratar el personal que no cumpla con el perfil requerido</t>
  </si>
  <si>
    <t>Proceso de selección enmarcado en DAFP
Expedientes Contractuales</t>
  </si>
  <si>
    <t>A través de seguimientos semanales de la Dirección Administrativa y los Equipos de Gerencia Trimestrales del Grupo, se  verificará el cumplimiento de los controles y se evaluará la necesidad de actualizarlos o implementar nuevos controles.</t>
  </si>
  <si>
    <t xml:space="preserve">Incumplimiento en la aplicación del Procedimiento de Consultas y Préstamo de Documentos y el formato de Préstamos Documentales </t>
  </si>
  <si>
    <t>El Coordinador del Grupo de Gestión Documental y el colaborador encargado de los préstamos documentales, velarán por hacer cumplir el procedimiento de Consulta y Préstamo de Documentos y el formato de Préstamos Documentales publicados en el Sistema de Gestión (ISOLUCION) al interior del Archivo Central y velarán por la implementación de los mismos en los Archivos de Gestión de la entidad.</t>
  </si>
  <si>
    <t>Coordinador del Grupo de Gestión Documental y colaborador encargado de los préstamos documentales</t>
  </si>
  <si>
    <t>Conocimiento y aplicación de los documentos del proceso de Gestión Documental, publicados en Isolucion</t>
  </si>
  <si>
    <t xml:space="preserve">Verificando el diligenciamiento del formato de préstamos documentales </t>
  </si>
  <si>
    <t>No aplicar el procedimiento ni el formato en los Archivos de Gestión y Central</t>
  </si>
  <si>
    <t>* Expediente de Préstamos Documentales con el formato diligenciamiento.
* Actas de visitas e inspección a los Archivos de Gestión.</t>
  </si>
  <si>
    <t xml:space="preserve">Incumplimiento en la aplicación de los parámetros establecidos en la Guía para la Conformación y Organización de Expedientes </t>
  </si>
  <si>
    <t>Coordinador del Grupo de Gestión Documental,  profesionales y colaboradores del Grupo</t>
  </si>
  <si>
    <t>Conocimiento y aplicación de los documentos del proceso de Gestión Documental , publicados en Isolucion</t>
  </si>
  <si>
    <t xml:space="preserve">Aplicando los lineamientos establecidos en la Guía para la Conformación y Organización de Expedientes y la aplicación de formatos del proceso </t>
  </si>
  <si>
    <t>No aplicar la Guía ni los formatos asociados, en los Archivos de Gestión y Central</t>
  </si>
  <si>
    <t>* Actas de visita e inspección a los Archivos de Gestión.
* Expedientes cumpliendo los parámetros establecidos en la Guía, tanto en los Archivos de Gestión, como en el Archivo Central</t>
  </si>
  <si>
    <t xml:space="preserve">Desconocimiento del marco legal aplicable frente a la responsabilidad de los servidores públicos en la organización, conservación, uso y manejo de los documentos de la Entidad.
* Ley 594 de 2000 "Ley General de Archivos". Art. 4, 15.
* Ley 1952 del 2019 (Entro en vigencia el 29 de marzo del 2022) Deroga la Ley 734 de 2002. Por la cual se expide el Código General Disciplinario. Art 38- Numeral 6. 
* Decreto 2609 de 2012 " Por el cual se reglamenta el Título V. de la Ley 594 de 2000" Art. 3.
* Decreto 1080 de 2015 Art. 2.8.2.2.4.
* Acuerdo 038 de 2002 AGN "Por el cual se desarrolla el Artículo 15 de la Ley 594 de 2000" Art. 1.
* Acuerdo 042 de 2002 AGN "Por el cual se establecen los criterios para la organización de los archivos de gestión de las entidades públicas" Art. 3.
* Acuerdo 005 de 2013 "Criterios básicos para la clasificación, ordenación y descripción de los archivos en las entidades públicas" Art. 6.
* Acuerdo 002 de 2014 "Establece los criterios básicos para la creación, conformación, organización, control y consulta de los expedientes de archivo" Art. 5, 7 y 12.  
</t>
  </si>
  <si>
    <t>El Coordinador del Grupo de Gestión Documental, los profesionales y colaboradores del Grupo incluirán y realizarán dentro del Plan Institucional de Capacitación y los procesos de inducción, reinducción, capacitación y entrenamiento en puesto de trabajo, temas relacionados con la normatividad archivística, enfatizando como mecanismos de prevención la socialización de las sanciones jurídicas, penales o administrativas correspondientes para quien o quienes la incumplan.</t>
  </si>
  <si>
    <t>Conocimiento y aplicación de la normatividad archivística frente a la responsabilidad de los servidores públicos en la organización, conservación, uso y manejo de los documentos de la entidad</t>
  </si>
  <si>
    <t xml:space="preserve">Incluyendo en el Plan Institucional de Capacitación anual, los temas referentes a Gestión Documental </t>
  </si>
  <si>
    <t>No cumplir la normatividad archivística, dando lugar a sanciones</t>
  </si>
  <si>
    <t>* Solicitud de inclusión de los temas de Gestión Documental en el PIC. 
* Actas de Reunión de cada sesión.
* Listados de Asistencia de cada sesión.</t>
  </si>
  <si>
    <t xml:space="preserve">Incumplimiento en la aplicación del Manual para la Administración de Comunicaciones Oficiales, que indica como política de operación que la información contenida en las comunicaciones oficiales no se utilizará con fines de lucro, lesivos o que atenten contra la honra y buen nombre de las personas o de la Entidad   </t>
  </si>
  <si>
    <t>El Coordinador del Grupo de Gestión Documental y el colaborador encargado de la administración de la Ventanilla Única de Correspondencia velarán por hacer cumplir los lineamientos establecidos en el Manual para la Administración de Comunicaciones Oficiales, en la operación diaria de la Ventanilla Única de Correspondencia, con el monitoreo constante del Sistema de Gestión de Documentos Electrónicos de Archivo- SGDEA en el flujo documental, generando los reportes que se requieran para el control de la operación</t>
  </si>
  <si>
    <t>Coordinador del Grupo de Gestión Documental y colaborador encargado de la administración de la Ventanilla Única de Correspondencia</t>
  </si>
  <si>
    <t>Conocimiento y aplicación de los lineamientos establecidos para la administración de las Comunicaciones Oficiales desde la operación de la Ventanilla Única de Correspondencia</t>
  </si>
  <si>
    <t>Verificando el cumplimiento del flujo de las Comunicaciones Oficiales de la entidad por medio del Sistema de Gestión de Documentos Electrónios de Archivo- SGDEA</t>
  </si>
  <si>
    <t>No aplicar el Manual para la Administración de Comunicaciones Oficiales, dando lugar a la ocurrencia de inconsistencias en el flujo documental de la Ventanilla Única de Correspondencia</t>
  </si>
  <si>
    <t>* Reportes del Sistema de Gestión de Documentos Electrónios de Archivo- SGDEA
* Informe de gestión.</t>
  </si>
  <si>
    <t xml:space="preserve">INVESTIGACIONES DISCIPLINARIAS </t>
  </si>
  <si>
    <t>Desarrollar acciones preventivas y correctivas en materia disciplinaria frente a conductas de servidores y/o exservidores públicos de la Unidad Administrativa Especial de Aeronáutica Civil relacionadas con incumplimiento de deberes, extralimitación en el ejercicio de derechos y funciones, violación al régimen de prohibiciones, inhabilidades, incompatibilidades, impedimentos y/o conflicto de intereses, faltas gravísimas y demás normas imperativas.</t>
  </si>
  <si>
    <t xml:space="preserve">Causa interna: Recibir dádivas u otro beneficio para omitir el control de los términos procesales en las actuaciones disciplinarias, con el fin de permitir el vencimiento de estos. 
</t>
  </si>
  <si>
    <t>1. Investigación penal y disciplinaria
2. Actuaciones judiciales en contra de la Entidad.
3. Afectación del debido proceso. 
4. Pérdida de la eficacia de las actuaciones disciplinarias.
5. Afectación de la imagen institucional.
6. Pérdida de confianza del usuario en la Oficina de Control Disciplinario Interno</t>
  </si>
  <si>
    <t>Jefe Oficina de Control Disciplinario Interno e integrantes del Despacho</t>
  </si>
  <si>
    <t>Evitar el vencimiento de los términos procesales y el desvío de las actuaciones disciplinarias.</t>
  </si>
  <si>
    <t xml:space="preserve">Controlando los términos procesales en las actuaciones disciplinarias, mediante la verificación de estos en el aplicativo o archivo de registro de la gestión disciplinaria y en las alertas enviadas por el Despacho. </t>
  </si>
  <si>
    <t>De no hacerse efectiva la aplicación de los controles y revisiones establecidos por encontrarse observaciones o desviaciones en el mismo, el Jefe y los integrantes de la Oficina, deberán diseñar un plan de acción que conlleve a la mejora de dichos controles y revisiones.</t>
  </si>
  <si>
    <t>Correos electrónicos
Archivo de datos GEDIS o Aplicativo ORION</t>
  </si>
  <si>
    <t>Causa interna: Recibir dádivas u otro beneficio para desviar las actuaciones disciplinarias en la práctica de pruebas.</t>
  </si>
  <si>
    <t xml:space="preserve">Controlando la práctica de pruebas en las actuaciones disciplinarias, mediante la verificación de esta actividad con el aplicativo o archivo de registro de la gestión disciplinaria y en las alertas enviadas por el Despacho. </t>
  </si>
  <si>
    <t>Correos electrónicos
Solicitudes probatorias
Archivo de datos GEDIS o Aplicativo ORION</t>
  </si>
  <si>
    <t>Causa interna: Recibir dádivas u otro beneficio para proferir decisiones irregulares que contraríen la realidad del proceso en cualquiera de sus etapas.</t>
  </si>
  <si>
    <t>El Jefe y los profesionales de la Oficina revisarán, cada vez que se requiera y a través de comités jurídicos, las decisiones que se deben proferir en las actuaciones disciplinarias con el fin de verificar que estas correspondan a la realidad del proceso, especialmente cuando surjan discrepancias entre el criterio del Jefe de la Oficina y el profesional instructor, actividad que se plasmará en un acta de reunión. De no hacerse efectiva la actividad de revisión establecida por encontrarse observaciones o desviaciones de la misma, el Jefe y los profesionales de la Oficina, deberán diseñar un plan de acción que conlleve a la mejora de dicha revisión. Como evidencia de lo anterior quedan las actas de los comités jurídicos de decisión.</t>
  </si>
  <si>
    <t xml:space="preserve">Revisando, a través de comités jurídicos las decisiones que se deben proferir en las actuaciones disciplinarias connotadas, de trascendencia institucional o en las que se requieran. </t>
  </si>
  <si>
    <t>Actas</t>
  </si>
  <si>
    <t>Causa interna: Recibir dádivas u otro beneficio para abstenerse de adelantar alguna actuación disciplinaria generando los fenómenos de prescripción o caducidad.</t>
  </si>
  <si>
    <t xml:space="preserve">El Jefe de la Oficina, mensualmente, asignará tareas a los abogados instructores respecto a los procesos disciplinarios a cargo del Despacho con el fin de dar celeridad a las actuaciones y evitar los fenómenos de prescripción y caducidad. De no hacerse efectiva la aplicación del control establecido por encontrarse observaciones o desviaciones en el mismo, el Jefe y los integrantes de la Oficina deberán diseñar un plan de acción que conlleve a la mejora de dicho control. Como evidencia de lo anterior quedan los correos electrónicos enviados por la Jefatura del Despacho. </t>
  </si>
  <si>
    <t xml:space="preserve">Asignando tareas a los abogados instructores respecto a los procesos disciplinarios a cargo del Despacho. </t>
  </si>
  <si>
    <t>Causa interna: Recibir dádivas u otro beneficio para sustraer o eliminar piezas procesales de los expedientes.</t>
  </si>
  <si>
    <t xml:space="preserve">A través de un gestor documental, de manera permanente, se realizará la incorporación y escaneo de la información y/o documentación que sea allegada al Despacho y que compone las actuaciones disciplinarias, con el objetivo de garantizar la integridad del expediente disciplinario. De no hacerse efectiva la aplicación del control establecido por encontrarse observaciones o desviaciones del mismo, el Jefe y los integrantes de la Oficina deberán diseñar un plan de acción que conlleve a la mejora de dicho control. Como evidencia de lo anterior quedan las bases de datos de la gestión documental del Despacho. </t>
  </si>
  <si>
    <t>Integrantes de la Oficina de Control Disciplinario Interno que desempeñen el rol de gestor documental</t>
  </si>
  <si>
    <t xml:space="preserve">Registrando la documentación que se incorpore a los expedientes en bases de datos, así como incorporando la misma al expediente físico y escaneado. </t>
  </si>
  <si>
    <t>Bases de datos
Expediente físico
Expediente escaneado</t>
  </si>
  <si>
    <t>Causa externa: Ofrecimiento de dádivas u otro beneficio por parte de un tercero a los integrantes de la Oficina de Control Disciplinario Interno para desviar la acción disciplinaria en cualquiera de sus etapas procesales u omitiendo el control de los términos procesales.</t>
  </si>
  <si>
    <t>El Jefe de la Oficina emitirá directrices y parámetros para la gestión de las actuaciones disciplinarias, a través de memorandos, cada vez que se requiera, con el fin de prevenir que se presenten situaciones irregulares relacionadas con el ofrecimiento de dádivas u otro beneficio por parte de un tercero a los integrantes de la Oficina de Control Disciplinario Interno. De no hacerse efectiva la actividad de prevención establecida, por encontrarse observaciones o desviaciones en la misma, el Jefe de la Oficina deberá diseñar un plan de acción que conlleve a la mejora de dicha actividad y, de igual forma, deberá iniciar las actuaciones disciplinarias que en derecho corresponda, así como informar a las Autoridades competentes sobre la ocurrencia de dicha situación. Como evidencia de lo anterior quedan las directrices y parámetros, así como las actuaciones disciplinarias que se inicien y los informes a las Autoridades competentes.</t>
  </si>
  <si>
    <t>Jefe Oficina de Control Disciplinario Interno</t>
  </si>
  <si>
    <t>Prevenir que se presenten situaciones irregulares relacionadas con el ofrecimiento de dádivas u otro beneficio.</t>
  </si>
  <si>
    <t xml:space="preserve">Mediante memorandos o reuniones del Despacho. </t>
  </si>
  <si>
    <t>De no hacerse efectiva la aplicación de los controles y revisiones establecidos por encontrarse observaciones o desviaciones en el mismo, el Jefe de la Oficina deberá diseñar un plan de acción que conlleve a la mejora de dichos controles y revisiones, además deberá informar a las Autoridades competentes así como iniciar las actuaciones que en Derecho correspondan.</t>
  </si>
  <si>
    <t>Memorandos
Actas</t>
  </si>
  <si>
    <t xml:space="preserve">EVALUACIÓN Y ASESORÍA AL SISTEMA DE CONTROL INTERNO </t>
  </si>
  <si>
    <t>Evaluar y asesorar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</si>
  <si>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Posibilidad de que por acción u omisión, se reciba o se solicite dádiva o beneficio a nombre propio o de un tercero, con el fin de que en un informe de auditoría no se incluyan, se modifiquen o se retiren hallazgos, omitiendo la realidad del proceso auditado.</t>
  </si>
  <si>
    <t>1. Pérdida de reputación y credibilidad de la oficina de control interno.
2. Sanción disciplinaria al servidor público. Os)</t>
  </si>
  <si>
    <t>El jefe de la Oficina de Control Interno, cada vez que realiza la evaluación de desempeño y de la gestión, verifica:
- El cumplimiento de los objetivos concertados, 
- El cumplimiento del estatuto, del código de ética y demás normas de la práctica profesional de auditoria.
De acuerdo con el Plan de auditoria, se realiza el seguimiento a cada una de las etapas, la cual tiene unos puntos a evaluar con criterios comportamentales y se informa el avance que ha alcanzado el auditor.
En el caso de detectar que un servidor público no cumple, informa a investigaciones disciplinarias. Como evidencia queda la evaluación de desempeño y oficio remisorio.</t>
  </si>
  <si>
    <t>Jefe de la Oficina de Control Interno</t>
  </si>
  <si>
    <t>Verificar:
- El cumplimiento de los objetivos concertados, 
- El cumplimiento del estatuto, del código de ética y demás normas de la práctica profesional de auditoria,</t>
  </si>
  <si>
    <t xml:space="preserve">De acuerdo con el Plan de auditoria, se realiza el seguimiento a cada una de las etapas, la cual tiene unos puntos a evaluar con criterios comportamentales y se informa el avance que ha alcanzado el auditor.
</t>
  </si>
  <si>
    <t>En caso de detectar que un servidor público incumple con el estatuto, código de ética y demás normas,  informa a investigaciones disciplinarias. Como evidencia queda la evaluación de desempeño y oficio remisorio.</t>
  </si>
  <si>
    <t>Oficio
Evaluación de desempeño</t>
  </si>
  <si>
    <t xml:space="preserve">
Fortalecer las competencias de los auditores a traves de capacitaciones recurrentes especialmente en lo pertinente al desarrollo de la política de Integridad - valores y principio Éticos. 
Igualmente y como complemento de acciones se tienen los indicadores que facilitan el analisis de resultados de los controles identificados. 
BOG- Calidad del proceso de auditoría
BOG- Cumplimiento del Plan de Auditoria de la vigencia
BOG - Gestión de mejoramiento
BOG - Evaluación del sistema de Control Interno con enfoque en riesgos</t>
  </si>
  <si>
    <t>No declarar conflictos de intereses, inhabilidades o impedimentos.</t>
  </si>
  <si>
    <t>El auditor líder, cada vez que se realiza una auditoria verifica al interior del equipo:
- Que las conclusiones de auditoria sean acordes con lo auditado y sustentado con evidencias. 
- Que el auditor tenga las competencias y cumpla con los principios de auditoria
Al finalizar cada auditoria, el auditor es evaluado por los proceso, lo cual permite conocer si el trabajo de auditoría aportó al mejoramiento del proceso.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</si>
  <si>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Servidor público o contratista (auditor líder)</t>
  </si>
  <si>
    <t>Al finalizar cada auditoria, el auditor es evaluado por los proceso, lo cual permite conocer si el trabajo de auditoría aportó al mejoramiento del proceso.</t>
  </si>
  <si>
    <t xml:space="preserve">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</si>
  <si>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Evaluación del proceso de auditoría,  oficio remisorio
seguimiento en actas.</t>
  </si>
  <si>
    <t>Administrar y asegurar los bienes muebles de propiedad de la Aerocivil, propendiendo por su adecuado manejo, custodia y protección.</t>
  </si>
  <si>
    <t xml:space="preserve">Posibilidad de que por acción u omisión, uso del poder, desviación de la gestión de lo público, no se administren los bienes muebles conforme a los lineamientos definidos en la Entidad con el fin de apropiarse o beneficiar a un tercero. </t>
  </si>
  <si>
    <t>Debilidades en la administración de los bienes muebles de propiedad de la Entidad administrados (ingresos, egresos, traslados, reintegros y bajas).</t>
  </si>
  <si>
    <t>Pérdida de credibilidad e imagen Institucional.
Mala imagen para el área y funcionarios que intervienen en el proceso.
Detrimento patrimonial. 
Posible afectación del servicio.
Reprocesos en la administración de los bienes.
Aumento de los siniestros y demoras en reposición del bien. 
Incumplimiento de los objetivos de gestión y metas del plan de acción.
 Sanción por parte del ente de control u otro ente regulador.</t>
  </si>
  <si>
    <t>El Coordinador del Grupo de Almacén, los coordinadores de grupos administrativos y financieros de las Direcciones Regionales Aeronáuticas y sus equipos de trabajo, para la administración de bienes muebles, cada vez que se realiza un movimiento y reintegro de concesiones en el almacén (ingresos, egresos, traslados, reintegros, bajas) solicitan los reportes de dichos movimientos para verificar la correspondencia de la información generada frente a lo físico,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Comprobantes de ingresos, egresos, traslados, reintegros, concesiones y bajas y los documentos asociados a cada uno de los movimientos.</t>
  </si>
  <si>
    <t xml:space="preserve">Coordinador del Grupo de Almacén.
Grupo de Almacén y activos fijos.
Coordinadores de grupos administrativos y financieros de las Direcciones Regionales Aeronáuticas.
</t>
  </si>
  <si>
    <t xml:space="preserve">Verificar la correspondencia de la información generada frente a lo físico con el fin de avalar o aprobar el procedimiento en ejecución y evitar que se presenten diferencias o inconsistencias en los procedimientos. </t>
  </si>
  <si>
    <t>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t>
  </si>
  <si>
    <t>En caso de que se encuentre una inconsistencia se regresa el movimiento para que se realicen las correcciones necesarias en los reportes.</t>
  </si>
  <si>
    <t>Como evidencia de la ejecución de este control se generan: Comprobantes de ingresos, egresos, traslados, reintegros, concesiones y bajas y los documentos asociados a cada uno de los movimientos.</t>
  </si>
  <si>
    <t>Equipos de gerencia realizados al grupo de almacén y activos fijos, donde se fortalecen lineamientos para el control de los bienes.
Seguimiento plan de depuración de bienes donde se detectan mejoras en los procedimientos.</t>
  </si>
  <si>
    <t>Los gestores del almacén (nivel central y regional) cada vez que se presenta un movimiento, verifican la información maestra al ingresar en el JDEdwards (completitud, veracidad y claridad de la información) con el propósito de evitar inconsistencias en el registro, carencias de información y legalidad de la misma. 
Cada uno de los gestores verifican fisicamente los bienes para cualquier tipo de movimiento y concesiones en el almacén (ingresos, egresos, traslados, reintegros, bajas) para continuar con el proceso de indentificación, posterior registro en el sistema y generación de la informacion de conformidad a los procedimientos estipulados. En caso de que se presenten inconsistencias en el procedimiento se realiza el proceso de reversión en el aplicativo con las debidas autorizaciones de los procesos afectados y realizan nuevamente el proceso con la calidad de la información del nuevo registro. 
Como evidencias de la ejecución del control se generan: correos electrónicos, oficios, reportes de ingresos, egresos, traslados, reintegros, bajas en el aplicativo JDEdwards.</t>
  </si>
  <si>
    <t xml:space="preserve">Gestores del almacén (nivel central y regional). </t>
  </si>
  <si>
    <t>Con el propósito de evitar inconsistencias en el registro, carencias de información y legalidad de la misma.</t>
  </si>
  <si>
    <t>Cada uno de los gestores verifican fisicamente los bienes para cualquier tipo de movimiento y concesiones en el almacén (ingresos, egresos, traslados, reintegros, bajas) para continuar con el proceso de indentificación, posterior registro en el sistema y generación de la información de conformidad a los procedimientos estipulados.</t>
  </si>
  <si>
    <t>En caso de que se presenten inconsistencias en el procedimiento se realiza el proceso de reversión en el aplicativo con las debidas autorizaciones de los procesos afectados y realizar nuevamente el proceso con la calidad de la información del nuevo registro.</t>
  </si>
  <si>
    <t>Como evidencias de la ejecución del control se generan: correos electrónicos, oficios, reportes de ingresos, egresos, traslados, reintegros, bajas en el aplicativo JDEdwards.</t>
  </si>
  <si>
    <t xml:space="preserve"> Gestión de las Compras y Contrataciones Públicas</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</si>
  <si>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</si>
  <si>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Probabilidad de que por acción, omisión, uso del poder y desviación de la gestión de lo público, se direccione el proceso de contratación en cualquiera de sus etapas para un beneficio privado.</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</si>
  <si>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</si>
  <si>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Incumplimiento en las metas y objetivos institucionales afectando de forma grave la ejecución presupuestal.</t>
  </si>
  <si>
    <t>El Comité de Contratación, semanalmente o cada vez que se requiera, verificará los proyectos de pliegos de condiciones de los procesos de contratación (distintos a los de mínima cuantía) o de modificación de los contratos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del Comité validen y realicen las observaciones pertinentes, efectuando las recomendaciones a que haya lugar. De esta actividad se deja constancia en actas y sus soportes.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</si>
  <si>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Comité de Contratación</t>
  </si>
  <si>
    <t>Mantener las líneas de gestión de la entidad, garantizar que se respete el principio de competencia, la pluralidad de oferentes y la selección objetiva, mitigando así eventos de corrupción en la selección de oferentes o en las modificaciones a contratos en ejecución.</t>
  </si>
  <si>
    <t>En el Comité, cada abogado de la Dirección Administrativa designado responsable, previa revisión legal, expondrá la ficha elaborada por el área responsable del proceso a contratar o del contrato a modificar, para que los integrantes del Comité validen y realicen las observaciones pertinentes, efectuando las recomendaciones a que haya lugar.</t>
  </si>
  <si>
    <t>En caso de que no se realicen comités de contratación, se puede presentar contratos sin previa revisión y recomendaciones del mismo generando la posible materialización del riesgo.</t>
  </si>
  <si>
    <t xml:space="preserve">Actas de comité y sus soportes.
</t>
  </si>
  <si>
    <t xml:space="preserve">Seguimiento a los procesos sancionatorios. 
Seguimiento a los procesos contractuales.
Realización de mesas de trabajo para la prestación del proyecto (Análisis jurídico y Estudio de mercado). 
Disposición de herramientas de capacitación permanentes sobre etapas del proceso de contratación en el link de acceso principal en la página web de la Entidad. 
</t>
  </si>
  <si>
    <t>Los Coordinadores del grupo de procesos precontractuales y grupo de procesos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Los abogados responsables deben realizar, de acuerdo con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deben complementarse y pasar por recomendación del comité de contratación.</t>
  </si>
  <si>
    <t>Coordinadores del grupo de procesos precontractuales y grupo de procesos contractuales.
Abogados de la Dirección Administrativa.</t>
  </si>
  <si>
    <t>Mitigar la materialización del riesgo de corrupción identificado, evitando la manipulación de las gestiones que se derivan en la contratación, favoreciendo a terceros o desconociendo las normas vigentes.</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</si>
  <si>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t>
  </si>
  <si>
    <t>En caso de que el abogado identifique anomalías o información incompleta en el proyecto de contratación o la elaboración del contrato, este es devuelto a las áreas pertinentes con el objeto de que se realicen las correcciones necesarias.</t>
  </si>
  <si>
    <t>Correos electrónicos, actas de mesas de trabajo y oficios de verificación por parte de los abogados.
Vistos buenos en las minutas o modificaciones de los asesores como control a las revisiones.</t>
  </si>
  <si>
    <t xml:space="preserve">Debilidad en el desarrollo de las funciones de la supervisión contractual en la Entidad, las cuales son definidas en el manual de contratación. </t>
  </si>
  <si>
    <t>La Directora Administrativa y los Coordinadores del Grupo de procesos precontractuales y grupo de procesos contractuales, cada vez que se requiera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 En este control se dejan los soportes de listados de asistencias de las sensibilizaciones del manual de contratación.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</si>
  <si>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Coordinadores del grupo de procesos precontractuales y grupo de procesos contractuales.
Ordenadores del gasto.</t>
  </si>
  <si>
    <t xml:space="preserve">Sensibilizar y recordar la importancia de la adecuada ejecución de las funciones de supervisión que son asignadas por las áreas respectivas. </t>
  </si>
  <si>
    <t>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</si>
  <si>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</si>
  <si>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Sensibilizaciones realizadas.
Manual de contratación.
Memorando informativos y de directrices.
Informes efectivos de supervisión.</t>
  </si>
  <si>
    <t>Gestión de Prestación de Servicios Administrativos</t>
  </si>
  <si>
    <t>Prestar los servicios administrativos de naturaleza logística y de apoyo necesarios para la operación de la Aeronáutica Civil, tales como aseo y cafetería, publicaciones, transporte de servidores públicos, mantenimientos del edificio NEA y almacén, mantenimiento de vehículos y suministro de combustible.</t>
  </si>
  <si>
    <t xml:space="preserve">Probabilidad de que por acción, omisión, uso del poder y desviación de la gestión de lo público, se direccione la facturación y la supervisión en la prestación de los servicios generales de (logística y de apoyo necesarios para la operación de la Aeronáutica Civil) con el fin de apropiarse o beneficiar a un tercero. </t>
  </si>
  <si>
    <t xml:space="preserve">Alteración/modificación intencional de la información por manipulación de la supervisión y en la facturación para favorecimiento propio o de terceros. </t>
  </si>
  <si>
    <t>Pérdida de credibilidad e imagen Institucional.
Mala imagen para el área y funcionarios que intervienen en el proceso.
Detrimento patrimonial. 
Reprocesos en la administración de los bienes.
Pérdida de bienes muebles y de consumo.
Afectación en la calidad y oportunidad de los servicios generales.
Incumplimiento de los objetivos de gestión y metas del plan de acción.
 Sanción por parte del ente de control u otro ente regulador.</t>
  </si>
  <si>
    <t>Con el propósito de mitigar la materialización del riesgo de corrupción identificado, evitando la manipulación de las gestiones que se derivan en la supervisión y revisión de facturas de los servicios administrativos prestados, favoreciendo a terceros, mensualmente, lidera y asigna en su equipo de trabajo, las responsabilidades de la revisión de los documentos soportes (supervisión) y trámites en la facturación, dicha asignación se realiza mediante correo electrónico. Los colaboradores responsables deben realizar, de acuerdo a la normatividad vigente y lineamientos internos aplicables al proceso, la revisión de la documentación para trámite de pago y supervisión de los servicios administrativos. Cuando se refiera a modificaciones o liquidaciones aplicarán las políticas y procedimientos definidos. En caso de que el responsable asignado identifique anomalías o información incompleta en los documentos soportes de la supervisión y para trámite de facturación y pago de los servicios administrativos prestados, este son devueltos a los supervisores regionales y nivel central encargados, con el objeto de que se realicen las correcciones necesarias.</t>
  </si>
  <si>
    <t>Coordinadora Servicios Administrativos.
Directores Regionales 
Aeronáuticos.
Servidores Públicos con rol de Supervisores de contratos.
Equipo de trabajo.</t>
  </si>
  <si>
    <t>Mitigar la materialización del riesgo de corrupción identificado, evitando la manipulación de las gestiones que se derivan en la supervisión y revisión de facturas de los servicios administrativos prestados, favoreciendo a terceros.</t>
  </si>
  <si>
    <t>La Coordinadora de Servicios Administrativos y Directores Regionales Aeronáuticos lidera  asignan en su equipo de trabajo, mensualmente, las responsabilidades de la revisión de los documentos soportes (supervisión) y trámites en la facturación, dicha asignación se realiza mediante correo electrónico. Los colaboradores responsables deben realizar, de acuerdo a la normatividad vigente y lineamientos internos aplicables al proceso, la revisión de la documentación para trámite de pago y supervisión de los servicios adminsitrativos. Cuando se refiera a modificaciones o liquidaciones aplicarán las políticas y procedimientos definidos.</t>
  </si>
  <si>
    <t>En caso de que el responsable asignado identifique anomalías o información incompleta en los documentos soportes de la supervisión y para trámite de facturación y pago de los servicios administrativos prestados, este son devueltos a los supervisores regionales y nivel central encargados, con el objeto de que se realicen las correcciones necesarias.</t>
  </si>
  <si>
    <t xml:space="preserve">Correos electrónicos, actas de mesas de trabajo, informes de supervisión revisados y oficios de lineamientos en la ejecución de los servicios administrativos.
</t>
  </si>
  <si>
    <t xml:space="preserve">Mesas de trabajo mensuales. 
Informes de avance físico y presupuestal de los contratos con que se proveen los servicios administrativos. </t>
  </si>
  <si>
    <t xml:space="preserve">Debilidad en el desarrollo de las funciones de la supervisión contractual de los servicios administrativos que se prestan en la Entidad, las cuales son definidas en el manual de contratación. </t>
  </si>
  <si>
    <t>La Directora Administrativa y la Coordinadora del Grupo de Servicios Administrativos, cada vez que se requiera implementan la estrategia de fortalecimiento a las funciones de supervisión contractual, con el propósito de sensibilizar y recordar la importancia de la adecuada ejecución de las funciones de supervisión que son asignadas por las áreas respectivas. Dicha estrategia consiste en sensibilizaciones a nivel central y regional, sobre las funciones y responsabilidades de los supervisores y campañas para la supervisión de los servicios administrativos. Una adecuada implementación de la estrategia permite fortalecer la función de la supervisión contractual y obtener seguimientos efectivos y transparentes a la ejecución de la contratación para la prestación de servicios administrativos. En este control se dejan los soportes de listados de asistencias de las sensibilizaciones del manual de contratación, tips por correo electrónico y comunicaciones de designación de supervisión. 
Como segunda actividad del fortalecimiento, desde la gestión de los supervisores se reporta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</si>
  <si>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Coordinadora de Servicios Administrativos.</t>
  </si>
  <si>
    <t>Sensibilizar y recordar la importancia de la adecuada ejecución de las funciones de supervisión que son asignadas por las áreas respectivas.</t>
  </si>
  <si>
    <t>Dicha estrategia consiste en sensibilizaciones a nivel central y regional, sobre las funciones y responsabilidades de los supervisores y campañas para la supervisión de los servicios administrativos. Una adecuada implementación de la estrategia permite fortalecer la función de la supervisión contractual y obtener seguimientos efectivos y transparentes a la ejecución de la contratación para la prestación de servicios administrativos. En este control se dejan los soportes de listados de asistencias de las sensibilizaciones del manual de contratación, tips por correo electrónico.</t>
  </si>
  <si>
    <t>En caso de que no se fortalezac con las sensibilizaciones se pueden presentar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</si>
  <si>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Planificar, implementar, mantener y mejorar un Sistema de Gestión de Seguridad y Salud en el Trabajo integrado al Sistema de Gestión de la Entidad, con el fin de mantener al trabajador en las mejores condiciones de seguridad y salud en el trabajo.</t>
  </si>
  <si>
    <t>Probabilidad de que por acción u omisión, uso del poder, desviación de la gestión de lo público y para un beneficio particular o de un tercero el Servidor público con incapacidad de origen común y/o su jefe inmediato, no reporten la novedad a la Dirección Regional o al Grupo Seguridad y Salud en el Trabajo, para que no incluya la novedad en el SITAH.</t>
  </si>
  <si>
    <t>El no cumplimiento de la normatividad aplicable por concepto de novedades de incapacidad médica de origen común, establecido por el Ministerio de Trabajo y el régimen contributivo de seguridad social.</t>
  </si>
  <si>
    <t xml:space="preserve"> 1) No registro de la novedad en el aplicativo. 
2) No oportunidad en el pago diferencial al servidor público.
3) No recobro oportuno de la prestación económica. 
4) Impacto en los indicadores reales de ausentismo laboral por enfermedad.  </t>
  </si>
  <si>
    <r>
      <rPr>
        <b/>
        <sz val="10"/>
        <color theme="1"/>
        <rFont val="Arial"/>
        <family val="2"/>
      </rPr>
      <t>Control por fuente externa:</t>
    </r>
    <r>
      <rPr>
        <sz val="10"/>
        <color theme="1"/>
        <rFont val="Arial"/>
        <family val="2"/>
      </rPr>
      <t xml:space="preserve">
1. La EPS informa periódicamente todas las novedades que han sido reconocidas a la Entidad por servidores públicos con incapacidad médica superior a dos días.
2. Se consulta periódicamente la plataforma de las EPS por parte del Grupo Seguridad y Salud en el Trabajo.
</t>
    </r>
    <r>
      <rPr>
        <b/>
        <sz val="10"/>
        <color theme="1"/>
        <rFont val="Arial"/>
        <family val="2"/>
      </rPr>
      <t xml:space="preserve">
Control fuente interna:
</t>
    </r>
    <r>
      <rPr>
        <sz val="10"/>
        <color theme="1"/>
        <rFont val="Arial"/>
        <family val="2"/>
      </rPr>
      <t xml:space="preserve">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módulo SITAH (personal cajero), por correo electrónico y/o físico. 
2. Al tener esta información, el Grupo Seguridad y Salud en el Trabajo apoya al: Grupo de Tesorería y Grupo Liquidación de Prestaciones y Nómina, para la conciliación de los pagos que se realizaron y que reportes de incapacidades de origen común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Gestión Humana.
3. La Dirección de Gestión Humana establecido estrategia de acto administrativo interno para el descuento de días no laborados cuando no hay autorización de prestaciones económicas de la EPS. </t>
    </r>
  </si>
  <si>
    <t>Coordinador Grupo Seguridad y Salud en el Trabajo.</t>
  </si>
  <si>
    <t xml:space="preserve">Realizar los descuentos necesarios de las incapacidades acorde con el reporte de la EPS. </t>
  </si>
  <si>
    <r>
      <rPr>
        <b/>
        <sz val="10"/>
        <color theme="1"/>
        <rFont val="Arial"/>
        <family val="2"/>
      </rPr>
      <t xml:space="preserve">Control por fuente externa:
</t>
    </r>
    <r>
      <rPr>
        <sz val="10"/>
        <color theme="1"/>
        <rFont val="Arial"/>
        <family val="2"/>
      </rPr>
      <t xml:space="preserve">
1. La EPS informa periódicamente todas las novedades que han sido reconocidas a la Entidad por servidores públicos con incapacidad médica superior a dos días. 
2. Se consulta periódicamente la plataforma de las EPS por parte del Grupo Seguridad y Salud en el Trabajo.
</t>
    </r>
    <r>
      <rPr>
        <b/>
        <sz val="10"/>
        <color theme="1"/>
        <rFont val="Arial"/>
        <family val="2"/>
      </rPr>
      <t xml:space="preserve">Control fuente interna:
</t>
    </r>
    <r>
      <rPr>
        <sz val="10"/>
        <color theme="1"/>
        <rFont val="Arial"/>
        <family val="2"/>
      </rPr>
      <t xml:space="preserve">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módulo SITAH (personal cajero), por correo electrónico y/o físico. 
2. Al tener esta información, el Grupo Seguridad y Salud en el Trabajo apoya al: Grupo de Tesorería y Grupo Liquidación de Prestaciones y Nomina, para la conciliación de los pagos que se realizaron y que reportes de incapacidades de origen común que se generaron. Reporte trimestral.</t>
    </r>
  </si>
  <si>
    <t>Al no tener un reporte de la incapacidad de origen común, se revisa el reporte de la EPS, se reporta a la Dirección de Gestión Humana y se requiere al servidor público y jefe inmediato.</t>
  </si>
  <si>
    <t>Reporte de la EPS.
Reporte en el SITAH.
Reporte de los jefes inmediatos (ADI).
Conciliación en tesorería.
Circular 004 de 24 de septiembre de 2018.</t>
  </si>
  <si>
    <t xml:space="preserve">Monitoreos periódicos con el objeto de valorar si los riesgos se han materializado, si los controles son efectivos o se ve la necesidad de implementar nuevas acciones o controles para el riesgo. </t>
  </si>
  <si>
    <t>El no cumplimiento de la normatividad interna establecida por la Entidad frente a las novedades de seguridad social.</t>
  </si>
  <si>
    <r>
      <rPr>
        <b/>
        <sz val="10"/>
        <color theme="1"/>
        <rFont val="Arial"/>
        <family val="2"/>
      </rPr>
      <t>Control por fuente externa:</t>
    </r>
    <r>
      <rPr>
        <sz val="10"/>
        <color theme="1"/>
        <rFont val="Arial"/>
        <family val="2"/>
      </rPr>
      <t xml:space="preserve">
1. La EPS informa periódicamente todas las novedades que han sido reconocidas a la Entidad por servidores públicos con incapacidad médica superior a dos días.
2. Se consulta periódicamente la plataforma de las EPS por parte del Grupo Seguridad y Salud en el Trabajo.
</t>
    </r>
    <r>
      <rPr>
        <b/>
        <sz val="10"/>
        <color theme="1"/>
        <rFont val="Arial"/>
        <family val="2"/>
      </rPr>
      <t xml:space="preserve">
Control fuente interna:
</t>
    </r>
    <r>
      <rPr>
        <sz val="10"/>
        <color theme="1"/>
        <rFont val="Arial"/>
        <family val="2"/>
      </rPr>
      <t xml:space="preserve">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módulo SITAH (personal cajero), por correo electrónico y/o físico. 
2. Al tener esta información, el Grupo Seguridad y Salud en el Trabajo apoya al: Grupo de Tesorería y Grupo Liquidación de Prestaciones y Nómina,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Gestión Humana.
3. La Dirección de Gestión Humana establecido estrategia de acto administrativo interno para el descuento de días no laborados cuando no hay autorización de prestaciones económicas de la EPS. </t>
    </r>
  </si>
  <si>
    <t>Coordinador Grupo Seguridad y  Salud en el Trabajo.</t>
  </si>
  <si>
    <r>
      <rPr>
        <b/>
        <sz val="10"/>
        <color theme="1"/>
        <rFont val="Arial"/>
        <family val="2"/>
      </rPr>
      <t xml:space="preserve">Control por fuente externa:
</t>
    </r>
    <r>
      <rPr>
        <sz val="10"/>
        <color theme="1"/>
        <rFont val="Arial"/>
        <family val="2"/>
      </rPr>
      <t xml:space="preserve">
1, La EPS informa periódicamente todas las novedades que han sido reconocidas a la Entidad por servidores públicos con incapacidad médica superior a dos días.
2. Se consulta periódicamente la plataforma de las EPS por parte del Grupo Seguridad y Salud en el Trabajo.
</t>
    </r>
    <r>
      <rPr>
        <b/>
        <sz val="10"/>
        <color theme="1"/>
        <rFont val="Arial"/>
        <family val="2"/>
      </rPr>
      <t xml:space="preserve">Control fuente interna:
</t>
    </r>
    <r>
      <rPr>
        <sz val="10"/>
        <color theme="1"/>
        <rFont val="Arial"/>
        <family val="2"/>
      </rPr>
      <t xml:space="preserve">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módulo SITAH (personal cajero), por correo electrónico y/o físico. 
2. Al tener esta información, el Grupo de Seguridad y Salud en el Trabajo apoya al: Grupo de Tesorería y Grupo de Nóminas, para la conciliación de los pagos que se realizaron y que reportes de incapacidades de origen común que se generaron. Reporte trimestral.</t>
    </r>
  </si>
  <si>
    <t>Realizar, procesar y analizar información a través de herramientas de inteligencia, manejo de datos, metodologías estadísticas; que sean insumos para la toma de decisiones estratégicas del Sector Transporte Modo Aéreo.</t>
  </si>
  <si>
    <t>Probabilidad de que por acción u omisión, uso del poder y desviación de la gestión de lo público, un servidor público o colaborador use de manera indebida,  manipule o altere la información estadística con el fin de obtener un beneficio propio o de un tercero.</t>
  </si>
  <si>
    <t>Coordinador del Grupo de Estadísticas y Análisis Sectorial</t>
  </si>
  <si>
    <t xml:space="preserve"> Verificar que la información estadística esté dispuesta en los aplicativos de bases de datos
                             </t>
  </si>
  <si>
    <t xml:space="preserve">El Coordinador del Grupo de Estadísticas y Análisis Sectorial  verifica que la información estadística esté en las bases de datos y posteriormente valida la información mediante herramientas técnicas estadísticas                    </t>
  </si>
  <si>
    <t xml:space="preserve">En caso de presentarse un evento de corrupción en cualquiera de las etapas del proceso de la información estadística, quien tenga conocimiento de ello, deberá denunciar ante la Oficina de Control Interno Disciplinario.   </t>
  </si>
  <si>
    <t>Las evidencias serán los correos electrónicos, reportes, boletines y bases de datos consolidadas.</t>
  </si>
  <si>
    <t>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t>
  </si>
  <si>
    <t>Probabilidad de que por acción u omisión, uso del poder, desviación de la gestión de lo público no se verifiquen, controlen y evalué operativamente la prestación de los servicios aeroportuarios de forma adecuada, para obtener un beneficio privado.</t>
  </si>
  <si>
    <t>Incumplimiento de la normatividad  y reglamentos  Aeronauticos y   procedimientos, inherentes   en la  prestacion de  los  servicios  aeroportuarias.</t>
  </si>
  <si>
    <t xml:space="preserve">El supervisor de Seguridad de la empresa de seguridad contratada por la Entidad, diariamente verificará la disponibilidad de los recursos humanos y tecnológicos dispuestos en los aeropuertos y dependencia aeronáuticas, reportando al Coordinador de seguridad del contratista las novedades, y este reporta a la Coordinadora del Grupo Seguridad de la Aviación Civil y Facilitación, quien llevará el control del estado del servicio y necesidades, de modo que se tenga un panorama concreto para evitar y prevenir la ocurrencia de actos de interferencia ilícita, diligenciando los formatos establecidos  y en cumplimiento de los requisitos mínimos de seguridad exigido por la normas internacionales contenidos en el PNSAC-RAC 160. Con la información recolectada, se identifican los riesgos inherentes y subyacentes que se analizan en los comités trimestrales de seguridad, donde se toman las decisiones de mejora en caso de observar desviaciones frente a los estándares del servicio, y se documenta en actas por cada comité realizado. </t>
  </si>
  <si>
    <t>El supervisor de Seguridad del contratista
Coordinador de seguridad del contratista
Coordinadora del Grupo Seguridad de la Aviación Civil y Facilitación</t>
  </si>
  <si>
    <t>Cumplir con los requisitos minimos de seguridad exigido por la normas internacionales contenidos en el PNSAC-RAC 160</t>
  </si>
  <si>
    <t>Diligenciando los formatos establecidos.</t>
  </si>
  <si>
    <t>Se identifican los riesgos inherentes y subyacentes que se analizan en los comités trimestrales de seguridad, donde se toman las decisiones de mejora en caso de observar desviaciones frente a los estándares del servicio, y se documenta en actas por cada comité realizado.
La no generación del reporte diario de la disponibiliad de recursos humanos o tecnológicos, por parte del supervisor de seguridade de la empresa contratada, se interpretará como una falta a las obligaciones contractuales y un indicio de omisión que puede favorecer la materialización del riesgo de corrupción</t>
  </si>
  <si>
    <t>Libro de consignas
Minuta diaria
Actas por cada comité realizado</t>
  </si>
  <si>
    <t>Definir y Monitorear indicadores de efectividad de los controles</t>
  </si>
  <si>
    <t xml:space="preserve">Deseo de  favorecer  intereses  personales  para  evitar  el inicio de  un proceso  sancionatorio  ambiental </t>
  </si>
  <si>
    <t xml:space="preserve">Diariamente, acorde con el número de frecuencias establecidas  en el  Plan de  Operaciones Aeroportuarias del Aeropuerto,  el personal de  Supervisión  del Área de  Movimiento SAM  debidamente  capacitado y habilitado  de acuerdo a lo establecido en el-PNIOA,  realiza    la  Supervision en   Área de Maniobras y/o Movimiento, Control de FOD y Control Superficie Limitadora de Obstáculos, los  procedimientos  establecidos  en el sistema de calidad -Isolucion, para  su  cumplimiento del RAC 14, reporta a laTorre de Control del aeropuerto respectivo las condiciones operacionales evidenciadas  y declara pista libre y operable, a menos que de acuerdo a las condiciones encontradas el Controlador decida que de acuerdo a las condiciones reportadas no es posible declarar abierta a la operación aérea la pista del aeropuerto, igualmente el SAM debe diligenciar el formato correspondiente remitiendolo mensualmente a la Dirección de Operaciones Aeroportuarias- Grupo Gestión de Aeródromos.  
</t>
  </si>
  <si>
    <t>Servidor  Público y/ o contratista  con funciones  - SAM
-Servidor  Público-Gerente Aeroportuario
-Secretaria  de  Servicios  Aeroportuarios
-Direccion de  Operaciones Aeroportuarias
-Coordinacion  Gestion Aeródromos
-Direccción  de  Infraestructura  y  Ayudas  Aeroportuarias</t>
  </si>
  <si>
    <t>Mejorar  los  niveles de  seguridad  operacional  a traves   del desarrollo eficiente de las actividades en Áreas de Maniobras y/o Movimiento.</t>
  </si>
  <si>
    <t>Diligenciando los formatos establecidos, soportes  evidencias  y  remision a  las  areas  correspondientes</t>
  </si>
  <si>
    <t>Diligenciando los formatos establecidos, soportes  evidencias  y  remision a  las  áreas  correspondientes</t>
  </si>
  <si>
    <t>Lista de  Chequeo  del Área de Maniobras y/o  Movimiento, Control de FOD y Control Superficie Limitadora de Obstáculos y/o  formatos y soportes    establecidos  en los  procedimientos</t>
  </si>
  <si>
    <t>La no idoneidad  de formacion academica  y  habilitacion en puesto  de Trabajo -OJT  para   la prestacion de  los servicios  aeroportuarios</t>
  </si>
  <si>
    <t>Realizar la verificación permanente del proceso acorde con el trámite y las directrices establecidas en la normatividad ambiental vigente, con el fin de aplicar y hacer seguimiento a los procesos contractuales que evidencian el cumplimiento de los instrumentos ambientales, los cuales se reportarán tanto a la gerencia del aeropuerto como a la coordinación del Grupo Gestión Ambiental y Control Fauna, ANTE cualquier necesidad que ponga en riesgo la prestación del servicio para que se adopten las medidas necesarias que garanticen el cumplimiento adecuado de los procedimientos, políticas y controles adherentes al proceso, basados en el Decreto 1076 de 2015. La información reportada se vinculará en los informes semestrales y anuales de seguimiento ambiental ICAs que se reporta a la Autoridad ambiental correspondiente en donde se consolidará e identificarán las actividades que se realizan en los aeropuertos y tienen la capacidad de causar daño al ambiente e impacto negativo a la seguridad operacional.</t>
  </si>
  <si>
    <t>Gerente Aeroportuario
Coordinador Grupo Gestion Ambiental y Control Fauna
Autoridad Ambiental Nacional o Regional</t>
  </si>
  <si>
    <t>cumplimiento adecuado de los procedimientos, políticas y controles adherentes al proceso, basados en el Decreto 1076 de 2015</t>
  </si>
  <si>
    <t>Diligenciando los Informes de cumplimiento Ambiental ICA's</t>
  </si>
  <si>
    <t>La información reportada se vinculará en los informes semestrales y anuales de seguimiento ambiental ICAs en donde se consolidará e identificara las actividades que se realizan en los aeropuertos y tienen la capacidad de causar daño al ambiente e impacto negativo a la seguridad operacional.</t>
  </si>
  <si>
    <t>Informes de Cumplimiento Ambiental</t>
  </si>
  <si>
    <t xml:space="preserve">Interes  indebido  en la  celebracion de  contratos  por  trafico de  influencias ,extralimitacion   de funciones  e imcumpliimiento de  requisitos  </t>
  </si>
  <si>
    <t>El médico, el auxiliar de enfermería, el conductor de ambulancia, el coordinador de medicamentos suscribirán compromiso de responsabilidad médica, y cualquier falta será reportada a la Superintendencia de Salud para que sea investigada. El funcionario encargado de la supervisión del contrato y el Gerente Aeroportuario harán monitoreo del cumplimiento de la calidad del servicio médico y mediante informe mensual registrarán el cumplimiento, las inconsistencia y actuaciones adelantadas</t>
  </si>
  <si>
    <t>Personal medico
Funcionario encargado de la supervisión del Contrato
Gerente Aeroportuario</t>
  </si>
  <si>
    <t xml:space="preserve">El cumplimiento del servicio medico </t>
  </si>
  <si>
    <t>se realizara informe mensual registraran el cumplimiento, las inconsistencia y actuaciones adelantadas</t>
  </si>
  <si>
    <t>Cualquier falta será reportada a la Superintendencia de Salud para que sea investigada</t>
  </si>
  <si>
    <t xml:space="preserve">Los médicos y los supervisores realizarán un un informe mensual </t>
  </si>
  <si>
    <t>Desconocimiento del Manual de Funciones   de  los servidores publicos relacionados con la  prestacion del servicio</t>
  </si>
  <si>
    <t>Los fucionarios encargados de la Supervisión de los contratos realizan la verificación del cumplimiento de la totalidad de los requisitos establecidos en la Norma y procedimientos a través de  las listas de chequeo y demás formatos definidos  en los procesos . Los coordinadores de los grupos de la Dirección de Operaciones Aeroportuarias realizan la verificación a través, del procedimiento de revalidación.                                                                                                                                      
Los Coordinadores de Grupo en el caso de observar el incumplimiento de los requisitos, deberán devolver el caso al fucionario encargado de la supervisión  y se  realizará análisis de las razones  y de considerarlo grave, pondrá en conocimiento de las respectivas dependencia para su investigación.
Evidencias:Listas de chequeo para la verificación de los requisitos, Base de datos para llevar el control de los procesos, archivo físico y digital a responsabilidad del supervisor asignado,  oficios y comunicaciones</t>
  </si>
  <si>
    <t>Funcionarios encargados de la supervisión de Contrato
Coordinadores de Grupos de la Dirección de Operaciones Aeroportuaria</t>
  </si>
  <si>
    <t>Cumplir con los proceso y procedimientos</t>
  </si>
  <si>
    <t>Verificar a través del procedimiento de revalidación.</t>
  </si>
  <si>
    <t>En  caso de observar el incumplimiento de los requisitos, deberá devolver el caso al funcionrio encargdo de la supervisión y se realizará  análisis de las razones, y de considerarlo grave, pondrá en conocimiento de las respectivas dependencias para su investigación.</t>
  </si>
  <si>
    <t>Listas de chequeo para la verificación de los requisitos, Base de datos para llevar el control de los procesos, archivo físico y digital</t>
  </si>
  <si>
    <t xml:space="preserve">Inadecuado manejo  de la Politica  de Seguridad de  la Informacion  para el manejo y control y evaluacion  en la prestacion de los  servicios  Aeroportuarios </t>
  </si>
  <si>
    <t>El funcionario o contratista encargado de la estructuración o Supervisiór del contrato, darán cumplimiento a lo establecido en el Manual de Contratacion de la Entidad, en la etapa precontractual o para modificación de contratos, cada vez que se requerida la celebración o modificación de un contrato, diligenciando las listas de chequeo de los documentos precontractuales o de modificación de contrato. Las decisiones de contratación o modificación serán consultadas al Comité de contratación y se elaborará el acta respetiva donde se consignan las recomendaciones al Ordenador del Gasto. Cualquier desviación o incumplimiento del manual de Contratación será reportada a la dependencia de control interno disciplinario respectiva.</t>
  </si>
  <si>
    <t>El funcionario o contratista encargdo de la estructuración o Supervisión del contrato</t>
  </si>
  <si>
    <t>se dara cumplimiento a lo establecido en el Manual de Contratacion de la Entidad, en la etapa precontractual o para modificación de contratos, cada vez que se requerida la celebración o modificación de un contrato</t>
  </si>
  <si>
    <t xml:space="preserve">diligenciando las listas de chequeo de los documentos precontractuales o de modificación de contrato </t>
  </si>
  <si>
    <t>Cualquier desviación o incumplimiento del manual de Contratación será reportada a la dependencia de control disciplinario respectiva</t>
  </si>
  <si>
    <t>se elaborara el acta respetiva donde se consignan las recomendaciones al Ordenador del Gasto</t>
  </si>
  <si>
    <t>Anual,  La Direccion de Operaciones Aeroportuarias, Grupo  Gestion de  Aerodromos  da visto  Vo. Bo       de capacitaciones/ Habilitaciones al personal  que se postula  para  la  operacion Aeroporturia ,   presentadas  por  los  Gerentes  Aeroportuarios, para ser  ejecutada  dentro  del  Plan  Institucional de  Capacitacion del PNIOA  de la respectiva  vigencia.  Posteriormente  se remite  para  la  Direccion de  Gestion Humana  para   su  tramite  correspondiente  de permisos.   Se dejará constancia de la participación  a través  de los registros  de la  plataforma  academica  de la Secretaria  de  Centro de  Estudios  Aeronauticos- CEA.</t>
  </si>
  <si>
    <t>Director de Operaciones Aeroportuarias
 Coordinacion Grupo Gestion de  Aerodromos
Gerente  Aeropuerto
Secretaria Centro de  Estudios  Aeronauticos-CEA
Direccion de  Gestion Humana
Secretaria Centro de  Estudios  Aeronauticos-CEA</t>
  </si>
  <si>
    <t>Se dara   cumplimiento  con  la   capacitacion y habilitacion -  PNIOA  - Programa  Nacional  de Instrucción  en Operaciones  Aeroportuarias</t>
  </si>
  <si>
    <t>La   Direccion de  Gestion Humana /Programa el Plan institucional de  Capacitacion  en  area  de  formacion  de programa  Nacional   de  Instrucción en  Operaciones  Aeroportuarias- PNIOA   y ejecuta  la  Secretaria  de  Centro  de  Estudios  Aeronauticos- CEA</t>
  </si>
  <si>
    <t>No se acepta incumplimiento</t>
  </si>
  <si>
    <t>Registro  en plataforma  Academica -CEA</t>
  </si>
  <si>
    <t>Cada servidor público o contratista de la Dirección de Operaciones Aeroportuarias, debe cumplir con la política de seguridad de la información y gestión documental, determinada por la entidad. No se acepta la gestión de trámites por fuera de los sistemas oficiales (correo electrónico oficial, sistema de gestión documental). El incumplimiento de esta directriz dará lugar a reportar al servidor o contratista ante las dependencias de control correspondiente.</t>
  </si>
  <si>
    <t>Servidor publico
Contratistas</t>
  </si>
  <si>
    <t>Cumplir con las politicas de seguridad de la información y gestión documental establecidas por la entidad</t>
  </si>
  <si>
    <t>La entidad asigna perfiles de correo electróico para la gestión de la información</t>
  </si>
  <si>
    <t>Se reporta al servidor público o contratista que no cumpla con lo establecido por la entidad en materia de seguridad de la información y gestión documental</t>
  </si>
  <si>
    <t>Correo electrónico institucional
Bog7
Sistema de Gestión Documental</t>
  </si>
  <si>
    <t xml:space="preserve">Fortalecer  la relación de la Aerocivil con los ciudadanos, usuarios y grupos de valor garantizando un acceso efectivo, oportuno, transparente y de calidad a los servicios ofrecidos, teniendo en cuenta sus necesidades, preferencias y expectativas. Asi mismo, brindar una interacción incluyente y participativa en los escenarios de relacionamiento, garantizando sus derechos, generando confianza y valor público. </t>
  </si>
  <si>
    <t>Posibilidad de que por acción u omisión, uso indebido del poder, para desviar la gestión de lo público se de un manejo inadecuado a la información propia de la entidad para favorecer a un tercero u obtener un beneficio privado</t>
  </si>
  <si>
    <t>Falta de conocimiento en los mecanismos de protección de la información de acuerdo con su clasificación</t>
  </si>
  <si>
    <t>Intervención por parte de un ente de control u otro ente regulador
Pérdida de información critica para la entidad que no se puede recuperar
Incumplimiento en las metas y objetivos institucionales afectaddo de forma grave la ejecución presupuestal
Imagen institucional afectada en el orden nacional o regional por actos o hechos de corrupción comprobados</t>
  </si>
  <si>
    <t xml:space="preserve">El Coordinador del Grupo Relación Estado - Ciudadano anualmente solicitará capacitación para los servidores públicos del grupo, en el manejo y reserva de la información de la entidad; para que sea tenido en cuenta en el PIC. Dado, que no toda la información puede ser divulgada y es importante protegerla. En caso de no ser aprobada la capacitación,  trimestralmente, buscará alternativas de sensibilización a nivel interno y externo en entidades como ESAP, DNP, DAFP o SENA quienes ofrecen capacitación gratuita y virtual. Como evidencia, se contará con los listados de asistencia o certificados de participación emitidos por estas entidades. </t>
  </si>
  <si>
    <t>Coordinador Grupo Relación Estado - Ciudadano</t>
  </si>
  <si>
    <t>Proteger la información de la entidad</t>
  </si>
  <si>
    <t xml:space="preserve">Mediante el formato de necesidades de capacitación </t>
  </si>
  <si>
    <t>En caso de no ser aprobada la capacitación el coordinador del grupo buscará alternativas de capacitación a nivel interno y externo en entidades como ESAP, DNP, DAFP o SENA quienes ofrecen capacitación gratuita y virtual</t>
  </si>
  <si>
    <t>Listado de asistencia y o certificados emitidos</t>
  </si>
  <si>
    <t>Revisar que se lleven acabo actividades de sensibilización respecto a la seguridad de la información
Verificar que las solictudes de información atendidas por el Grupo Relación Estado Ciudadano no divulguen datos de carácter privados, sensibles o reservados</t>
  </si>
  <si>
    <t>Manipulación de información para beneficio de un tercero</t>
  </si>
  <si>
    <t>El Coordinador del Grupo Relación Estado Ciudadano será la persona encargada de canalizar las solicitudes de información recibidas diariamente, las cuales deben ser presentadas de forma escrita y justificada para su respectiva gestión, con el fin de evitar entregar información reservada. En caso de no poder canalizar todas las solicitudes, solicitará semestralmente los ajustes que se requieran a los roles y privilegios de los usuarios del grupo para asignar correctamente los permisos en el uso de las herramientas de consulta, controlando la restricción de acceso a la información. Las evidencias estarán registradas en el Sistema de Gestión Documental con los roles definidos.</t>
  </si>
  <si>
    <t xml:space="preserve">Minimizar la probabilidad de ocurrencia del riesgo que se puede presentar en el ejercicio de la función </t>
  </si>
  <si>
    <t>Controlando la restricción de acceso a la información</t>
  </si>
  <si>
    <t>En caso de no poder canalizar todas las solicitudes, solicitará semestralmente los ajustes que se requieran a los roles y privilegios de los usuarios del grupo para asignar correctamente los permisos en el uso de las herramientas de consulta,</t>
  </si>
  <si>
    <t>Restricción en el uso de en el uso de las herramientas de consulta</t>
  </si>
  <si>
    <t>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t>
  </si>
  <si>
    <t>Posibilidad de que por acción u omisión, se reciba o se solicite dádiva o beneficio a nombre propio o de un tercero, con el fin de dar gestión a una solicitud de organización del espacio aéreo sin el cumplimiento de requisitos.</t>
  </si>
  <si>
    <t>Intereses y presión política buscando omitir los parámetros legales</t>
  </si>
  <si>
    <t>1. Se pueden presentar actos de interferencia ilícita.
2. Demoras en dar respuesta al solicitante.
3. Pérdida de imagen y credibilidad de la Entidad.
4. Investigaciones penales.
5. Demandas para la Entidad.</t>
  </si>
  <si>
    <t>El diseñador de procedimientos, cada vez que gestiona una solicitud, verifica y valida que se cumplan con los requisitos establecidos para el procedimiento, mediante el uso de listas de verificación y validación en tierra y en vuelo, en caso de detectar inconsistencias dentro del procedimiento en las dos fases finales, se inicia nuevamente el procedimiento y se valida. Como evidencia quedan los metadatos.
En caso de detectar acción u omisión, uso del poder, desvío de la gestión de lo público, beneficio privado, debe realizar la denuncia respectiva frente a los entes de control.</t>
  </si>
  <si>
    <t>Servidor público.
 ( Diseñador de procedimientos)</t>
  </si>
  <si>
    <t>Verificar y validar que se cumplan con los requisitos establecidos para el procedimiento</t>
  </si>
  <si>
    <t>Mediante el uso de listas de verificación y validación en tierra y en vuelo,</t>
  </si>
  <si>
    <t>En caso de detectar acción u omisión, uso del poder, desvío de la gestión de lo público, beneficio privado, debe realizar la denuncia respectiva frente a los entes de control.</t>
  </si>
  <si>
    <t>Metadatos
Listas de verificación</t>
  </si>
  <si>
    <t>A traves de tres indicadores implementados en el proceso se monitorea trimestral y semestralmente que de conformidad al objetivo definido para el proceso las actividades se ejecuten normalmente.</t>
  </si>
  <si>
    <t>EspacLa presión externa, ofrecimiento de dádivas, beneficiar a un tercero, la carencia de controles, puede causar que se publique material de cartografía aeronáutica, sin los debidos controles previos conforme con los procedimientos establecidos.io para describir la o las posibles causas  
(Cada causa debe tener un control)</t>
  </si>
  <si>
    <t xml:space="preserve">GESTIÓN DE LA EDUCACIÓN </t>
  </si>
  <si>
    <t>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</si>
  <si>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</si>
  <si>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Que el personal que realice la verificación de la documentación acepte documentos no validos e incompletos</t>
  </si>
  <si>
    <t>1. Deficiencias en las competencias de idoneidad del Egresado
2.  Riesgos en la seguridad operacional en el  componente de capacitación.
3. Incumplimiento a la misión Institucional.
4. Perdida de la licencia de funcionamiento como Centro de Instrucción Aerónautica.
5. Deterioro de la imagen institucional</t>
  </si>
  <si>
    <t>Se estructuran las diferentes convocatorias teniendo en cuenta la programación del PIC. Los coordinadores de los grupos responsables de la Secretaria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</si>
  <si>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 Coordiadores grupos Admisión, registro y asuntos juridicos, Educación Aeronáutica, extensión y Proyección Social, Educación superior y Movilidad Académica.
* Directores Académico y de Investigación, Innovación y Gestión del conocimiento.</t>
  </si>
  <si>
    <t>Que el personal que realice la verificación de la documentación acepte documentos no validos e incompletos y se admitan aspirantes y/o certifiquen estudiantes sin el previo cumplimiento de los requisitos estyablecidos en el Centro de Estudios Aeronáuticos para un beneficio particular y/o de terceros.</t>
  </si>
  <si>
    <t>Luego del estudio, se define el personal que cumplió al 100]% con los requisitos y finalmente se publica el listado de admitidos para acceder a la prueba psicológicas.</t>
  </si>
  <si>
    <t>Se publica los requisitos a las fecchas del proceso por pagina WEB y correo electrónico para recibir los documentos para poder aplicar a la oferta. Cuando finaliza el proceso, se publica e los mismos medios el listado de admitidos.</t>
  </si>
  <si>
    <t xml:space="preserve">* Publicaciones en las diferentes paginas.
*Listado de admitidos.
*Los documentos soportes de las personas inscritas.
</t>
  </si>
  <si>
    <t>Mejoramiento del Sistema de Información Académica del CEA con alarmas y controles que mitigan la ocurrencia del riesgo.</t>
  </si>
  <si>
    <t>Que el personal que realice la digitación de las notas de los estudiantes, de las áreas quienes registran la información de las calificaciónes en el aplicativo SIA presenten inconsistencias en la digitación de estas.</t>
  </si>
  <si>
    <t>Cada  vez que se realiza una actividad de formación y/o  capacitación, los docentes,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formación y/o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estudiantes.3. Debe indicar cual es el propósito del control.
4. Debe establecer el cómo se realiza la actividad del control
5. Debe indicar que pasa con las observaciones o desviaciones resultantes de ejecutar el control.
6. Debe dejar evidencia de la ejecución del control.</t>
  </si>
  <si>
    <t>* Coordinadores Grupos Educación Aeronáutica, Extensión y Proyección Social, Educación superior y Movilidad Académica.
* Directores Académico y de Investigación, Innovación y Gestión del conocimiento.</t>
  </si>
  <si>
    <t>Que el personal que realice la digitación de las notas de los estudiantes, de las áreas quienes registran en la información de las calificaciones en el aplicativo SIA presenten inconsistencias en la digitación de estas.</t>
  </si>
  <si>
    <t>Al finalizar la actividad, los docentes deben enviar al coordinador de la actividad académica y coordinador responsable de la capacitación, las notas de los estudiantes para aprobación. Seguidamente se entregan a los digitadores de las áreas quienes registran la información de las calificaciones en el aplicativo SIA.</t>
  </si>
  <si>
    <t>En caso de que se presenten inconsistencias en la digitación de las calificaciónes, se debe envíar el formato Auterización de modificación SIA con las correcciones pertinentes y los soportes en físico a Secretaría Académica quienes se encargaran de realizar y corregir las inconsistencias en la información de los aspirantes.</t>
  </si>
  <si>
    <t>* Registro de calificaciones de los estudiantes aprobados por los coordinadores de grupo y coordinador del curso.
* Formato de autorización modificación SIA.
* Registro de calificaciones en aplicativo SIA</t>
  </si>
  <si>
    <t>Gestionar el suministro y la afluencia de los servicios de tránsito aéreo en concordancia con la reglamentación nacional e internacional con el fin de facilitar la operación aérea en Colombia de forma segura, ordenada y ágil.</t>
  </si>
  <si>
    <t>Posibilidad de que, por acción u omisión, abuso del poder y desviación de la gestión de lo público, se relacione turnos y/o tiempo suplementario y/o horas extras y/o jornadas dominicales y/o festivos no laborados contrario a las disposiciones contenidas en la Circular Reglamentaria 001 GUÍA GESTIÓN Y ADMINISTRACIÓN DEL CONTROL DE TRÁNSITO AÉREO o la norma que la supla para el caso, con el fin de generar un beneficio particular o favorecer a un tercero.</t>
  </si>
  <si>
    <t>Fallas en la revisión y seguimiento de la ejecución de la programación de turnos</t>
  </si>
  <si>
    <t>1.	Pérdida de imagen y credibilidad de la Entidad y del proceso.
2.	Investigaciones disciplinarias.
3.	Sanciones por parte de los Entes de control.</t>
  </si>
  <si>
    <t>Los Controladores con rol de Líder Funcional y/o Controlador con rol de Supervisor, diariamente en cada turno verifican el cumplimiento de la programación de turnos elaborados, con el propósito de cotejar la información contenida en dicha programación, en caso de detectar un incumplimiento se deja registro en el diario de señales, y se debe informar al Coordinador del Grupo Regional Servicios Tránsito Aéreo.
Como evidencia queda el registro en el Diario de señales, control diario de posiciones y correo institucional.</t>
  </si>
  <si>
    <t>Coordinador Grupo Regional Servicios Tránsito Aéreo
Líderes Funcionales dependencias de los Servicios de Tránsito Aéreo
Supervisor</t>
  </si>
  <si>
    <t>Cotejar los turnos de Control T con la información contenida en el formato de horas extras y el formato diario de posiciones.</t>
  </si>
  <si>
    <t>En cada turno se verifica el cumplimiento de la programación de turnos elaborados con los cambios actualizados que hayan ocurrido.</t>
  </si>
  <si>
    <t>En caso de detectar inconsistencias entre el formato de horas extras y/o el control de posiciones y/o la programación de turnos, se informa al jefe inmediato quien determinar el origen de la inconsistencia y corregirlo adecuadamente.</t>
  </si>
  <si>
    <t>Sistema de Información Control T</t>
  </si>
  <si>
    <t>Implementación del 100% del Sistema Control T
(Control diario del cumplimiento de turnos y jornadas laborales a traves del Sistema de Información Control T y Automatización del llenado de los formatos de horas extras y/o  jornadas suplementarias a traves del Sistema de Información Control T)</t>
  </si>
  <si>
    <t>El jefe inmediato mensualmente compara las fuentes de información de la programación de turnos, control diario de señales y formato de horas extras, con el objeto de verificar la coherencia de la programación, en caso de detectar inconsistencias se realizan las correccciones necesarias.
Como evidencia este control queda: La programación de los turnos, control diario de posiciones y formato de horas extras.</t>
  </si>
  <si>
    <t>Dirección Regional
Coordinador Grupo Regional Servicios Tránsito Aéreo
Gerente Aeroportuario
Líderes Funcionales dependencias de los Servicios de Tránsito Aéreo</t>
  </si>
  <si>
    <t>Verificar la coherencia de la información contenida en la programación de turnos, el control diario de posiciones y el formato de horas extras.</t>
  </si>
  <si>
    <t>Comparar las fuentes de información: programación de turnos, control diario de señales y formato de horas extras.</t>
  </si>
  <si>
    <t>Posibilidad de que por acción u omisión, se reciba o se solicite dádiva o beneficio a nombre propio o de un tercero, con el fin  de asignar prioridad a un vuelo, con el fin de generar un beneficio particular o favorecer a un tercero.</t>
  </si>
  <si>
    <t>Modificaciones de la inteción de vuelo en el Sistema por presiones Externas al Grupo ATFCM.</t>
  </si>
  <si>
    <t>1. Afectación de la Seguridad Operacional
2. Pérdida de Imagen y Credibilidad de la Entidad
3. Investigaciones Disciplinarias
4. Sanciones por parte de los Entes de Control</t>
  </si>
  <si>
    <t>El servidor público cada vez que recibe una solicitud de un externo para asignar prioridad a un vuelo, registra la solicitud y la acción en el Diario de Señales del sistema Control T , luego de la autorización del supervisor o manager, con el propósito de verificar la autenticidad de las solicitudes (intención de vuelo), otorga la autorización, coordina con el solicitante y la dependencia ATC correspondiente y si es el caso toma acción sobre el sistema Harmony, 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Como evidencia quedan los registros en Control T, en el Sitema Harmony.</t>
  </si>
  <si>
    <t>Servidor Público
Coordiandor Grupo ATFCM
Supervisor-Manager</t>
  </si>
  <si>
    <t>Verificar la autenticidad de las solicitudes (intención de vuelo).</t>
  </si>
  <si>
    <t>Otorga la autorización, coordina con el solicitante y la dependencia ATC correspondiente y si es el caso toma acción sobre el sistema Harmony</t>
  </si>
  <si>
    <t xml:space="preserve">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t>
  </si>
  <si>
    <t>Registros en Control T y en el Sitema Harmony.</t>
  </si>
  <si>
    <t>Se realiza el monitoreo mensual y regular de las operaciones y el rendimiento del sistema de gestión de tránsito aéreo, lo que permite identificar posibles irregularidades de manera oportuna y tomar correctivas para garantizar que se cumplan los objetivos de la ATFCM y se mantengan las medidas de integridad en la asignación de prioridades a los vuelos. El monitoreo es esencial para garantizar la transparencia, la equidad y la eficiencia en la asignación de prioridades a los vuelos.</t>
  </si>
  <si>
    <t>(pendiente)</t>
  </si>
  <si>
    <t>ESTR-4.0</t>
  </si>
  <si>
    <t>GSAN-1-3</t>
  </si>
  <si>
    <t>APOY-3.0</t>
  </si>
  <si>
    <t>REGISTRO</t>
  </si>
  <si>
    <t>ADQUISICIÓN DE BIENES INMUEBLES</t>
  </si>
  <si>
    <t>APOY-5.0</t>
  </si>
  <si>
    <t>MAUT- 8.0</t>
  </si>
  <si>
    <t>MSER- 2.0</t>
  </si>
  <si>
    <t>MAPA DE RIESGOS CORRUPCIÓN 2024</t>
  </si>
  <si>
    <t>APOY- 2.0</t>
  </si>
  <si>
    <t>APOY- 6.0</t>
  </si>
  <si>
    <t xml:space="preserve">ANALITICA Y ESTADISTICA AERONAUTICA </t>
  </si>
  <si>
    <t>ESTR-1.0</t>
  </si>
  <si>
    <t xml:space="preserve">Seguimiento inadecuado de  planes, programas y proyectos. </t>
  </si>
  <si>
    <t xml:space="preserve">Seguimiento inadecuado de  planes programas y proyectos. </t>
  </si>
  <si>
    <t>Deficiente control sobre la implementación de las políticas de gestión de MIPG</t>
  </si>
  <si>
    <t>Deterioro en la imagen institucional.
Pérdida de confianza y credibilidad hacia la Entidad y el sector
Aumento de Quejas y Reclamos 
Observaciones por parte de los Entes de control.
Insatisfacción de los grupos de valor.
Implicaciones de tipo legal, penal o disciplinario 
Afectación en la seguridad operacional. 
Detrimento patrimonial
Incumplimiento en las metas y objetivos institucionales 
Perdida de la calidad de vida de las comunidades
Desconocer los diferentes reportes de eventos que afectarían a la seguridad operacional</t>
  </si>
  <si>
    <t>Director General
Oficina Asesora de Planeación
Comité Directivo
Responsables de las actividades del PA.</t>
  </si>
  <si>
    <t>Verificar que las actividades programadas en el plan de acción se cumplan conforme a los porcentajes y tiempos definidos</t>
  </si>
  <si>
    <t>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t>
  </si>
  <si>
    <t>Registros en Microsoft Teams o en Bog 7 (H) 
Informe "como vamos" y la matriz de calificación (publicado en la pagina WEB)
Acta de Comité Directivo y sus anexos</t>
  </si>
  <si>
    <t xml:space="preserve">Los sistemas de información SUIFP - SPI - SIIF - SGDEA  - GPI . como herramientas tecnológicas de registro y seguimiento a la implementación de la planeación y gestión institucional cuenta con control de acceso mediante claves personalizadas o tokens que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Asesora de Planeación de acuerdo con los parámetros establecidos en los aplicativos  SUIFP - SPI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del SGDEA con el número de  radicado.  
En caso de encontrar inconsistencias en el registro de datos en los sistemas de información, se solicita al responsable del proyecto dar las explicaciones correspondientes, en caso de un presunto evento de corrupción en este u otro sentido, el Director General o quien tenga conocimiento de ello, deberá denunciar ante las  dependencias competentes y autoridades correspondientes.    </t>
  </si>
  <si>
    <t xml:space="preserve">
Jefe Oficina Asesora de Planeación 
Coordinador Grupo de presupuesto
Directivos responsables de los proyectos </t>
  </si>
  <si>
    <t>asegurar un control presupuestal y de avance operativo del proyecto , lo cual permite, la medición de indicadores propios, tomar decisiones con base en resultados</t>
  </si>
  <si>
    <t xml:space="preserve">El registro y control  de novedades en los respectivos aplicativos los realiza un funcionario de la Oficina de Planeación de acuerdo con los parámetros establecidos en los aplicativos  SUIFP - SPI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SGDEA  radicado. </t>
  </si>
  <si>
    <t>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t>
  </si>
  <si>
    <t xml:space="preserve">Registros en los sistemas de información SUIFP - SPI - SIIF - SGDEA  - GPI  </t>
  </si>
  <si>
    <t>Trimestralmente Los integrantes del Comité Institucional de Gestión y Desempeño se reúnen con el propósito de generar directrices y hacer seguimiento a las políticas de gestión definidas en el Modelo Integrado de Planeación y Gestión,  entre otros.  
Para la implementación del control se desarrollan las siguientes actividades: 
- Convocatorias trimestrales a los integrantes del comité, en caso de ser necesario se realizan comités extraordinarios. 
- En reunión (virtual o presencial) se generan las directrices pertinentes y se hace seguimiento a los compromisos pactados en reuniones anteriores 
- Se realiza votación para la toma de decisiones del comité
- El Secretario registra en el acta lo actuado por el comité y la envía para su revisión y/o aprobación por parte de los integrantes del comité
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Si se presentan presuntos actos de corrupción se dará cumplimiento a la política de administración de riesgos. 
Como evidencias de la ejecución del control se presentan: Listados de asistencia y actas de comité</t>
  </si>
  <si>
    <t>Comité Institucional de Gestión y Desempeño</t>
  </si>
  <si>
    <t xml:space="preserve">Generar directrices y hacer seguimiento las políticas y hacer seguimiento a las políticas de gestión definidas en el Modelo Integrado de Planeación y Gestión,  entre otros.   </t>
  </si>
  <si>
    <t>Se realizan convocatorias trimestrales a los integrantes del comité así mismo se realizan comités extraordinarios cuando el caso lo amerita. 
Se reúnen el comité (virtual o presencial) para generar directrices y hacer seguimiento a los compromisos pactados en reuniones anteriores 
Se realiza votación para la toma de decisiones del comité
El Secretario registra en el acta lo actuado por el comité y la envía para su revisión y/o aprobación por parte de los integrantes del comité</t>
  </si>
  <si>
    <t xml:space="preserve">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En caso de presentarse presuntos actos de corrupción se dará cumplimiento a la política de administración de riesgos. </t>
  </si>
  <si>
    <t xml:space="preserve">Actas de comité
Listados de asistencia </t>
  </si>
  <si>
    <t>La Dirección General, frecuentemente convoca sesión del comité directivo, con el propósito de  verificar el cumplimiento de los objetivos estratégicos, generar directrices y efectuar seguimiento a los compromisos adquiridos en los comités anteriores.  
Para la implementación del control, se incluye en la agenda del comité temas relacionados con:
 - Seguimiento a la ejecución presupuestal.
 - Avance de la ejecución de los contratos.
 - Seguimiento a la gestión de hallazgos CGR y OCI y definición de estrategias para el cierre de los mismos
 - Seguimiento a los planes, programas y proyectos de la Entidad, en el corto, mediano y largo plazo. 
Resultado del seguimiento a los planes, programas y proyectos, se toman decisiones, para orientarlos al cumplimiento de los objetivos, En ocasiones, se establecen compromisos frente a lo expuesto, a los cuales se las hace seguimiento en las siguientes sesiones del comité directivo. 
Finalizada la sesión, el secretario técnico del comité directivo, elabora el acta, con los soportes correspondientes y listado de asistencia.  
En caso de no realizar el seguimiento a los compromisos establecidos en los Comités anteriores, el secretario técnico del comité enviará un recordatorio del compromiso mediante correo electrónico a los Directivos responsables,  para incluirlos en las agendas de los próximos comités.
Evidencias: Convocatoria, agenda, presentaciones de las áreas responsables de los temas y listado de asistencia.</t>
  </si>
  <si>
    <t>Secretario Técnico del Comité.</t>
  </si>
  <si>
    <t>Verificar el cumplimiento de los objetivos estratégicos, generar  directrices y efectuar seguimiento al cumplimiento de los compromisos adquiridos en los Comités anteriores</t>
  </si>
  <si>
    <t>La Dirección General frecuentemente convoca sesión de Comité Directivo.
El comité se reúne en forma (virtual o presencial)  a fin de verificar el cumplimiento de los objetivos estratégicos, generar directrices y efectuar seguimiento a los compromisos adquiridos en los comités anteriores
Resultado del seguimiento a los planes, programas y proyectos, se toman  decisiones, para orientarlos al cumplimiento de los objetivos, En ocasiones, se establecen compromisos frente a lo expuesto, a los cuales se las hace seguimiento en las siguientes sesiones del comité directivo.</t>
  </si>
  <si>
    <t>En caso de no realizar el seguimiento a los compromisos establecidos en los Comités anteriores, el secretario técnico  enviará  mediante correo electrónico un recordatorio del compromiso  a los Directivos responsables,  para incluirlos en las agendas de los próximos comités.</t>
  </si>
  <si>
    <t xml:space="preserve">Actas de Comité
Soportes de las Presentaciones
Listados de asistencia </t>
  </si>
  <si>
    <t>Con el propósito de verificar que las actividades programadas en el plan de acción se cumplan conforme a los porcentajes y tiempos definidos. trimestralmente se realizan las siguientes actividades: 
- La Oficina Asesora de Planeación Emite una circular a los responsables de cada uno de los objetivos institucionales señalando la fechas en que se realizara el seguimiento a la ejecución del plan de acción (del trimestre inmediatamente anterior).
- Cada responsable carga las evidencias en las carpetas dispuestas por la OAP para cada actividad.
- Se realizan mesas de trabajo (virtuales o presenciales) con el responsable del objetivo y se verifica las metas y sus actividades frente a las evidencias y se concerta la calificación o el porcentaje de avance.
- Se prepara el informe "como vamos" y la matriz de calificación y finalmente el jefe de la OAP presenta el resultado del seguimiento al Comité Directivo.
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
Como resultados de la ejecución del control se obtienen: Registros en Microsoft Teams o en Bog 7 (H), Informe "como vamos" y la matriz de calificación (publicado en la pagina WEB), Acta de Comité Directivo y sus anexos</t>
  </si>
  <si>
    <t>La OAP emite una circular trimestralmente a los responsables de cada uno de los  objetivos institucionales señalando la fechas en que se realizara el seguimiento a la ejecución del plan de acción (del trimestre inmediatamente anterior).
Cada responsable carga las evidencias en las carpetas dispuestas por la OAP para cada actividad.
Se realizan mesas de trabajo (virtuales o presenciales) con el responsable del objetivo y se verifica las metas y sus actividades frente a las evidencias y se concertar la calificación o el porcentaje de avance.
Se prepara el informe "como vamos" y la matriz de calificación y finalmente el jefe de la OAP presenta el resultado del seguimiento al Comité Directivo</t>
  </si>
  <si>
    <t xml:space="preserve">MANTENER  MONITOREO  Y  SEGUIMIENTO  PERMANENTE  A  LOS PLANES DE ACCIÓN </t>
  </si>
  <si>
    <t>Administrar y asesorar en la implementación, mantenimiento, actualización del Sistema de Gestión, mediante la generación de directrices que aseguren el mejoramiento y la innovación, comunicación e interrelación entre procesos, con el objeto de satisfacer las necesidades y expectativas de los ciudadanos, usuarios y grupos de interés, bajo los lineamientos de la Norma Técnica Colombiana NTC ISO 9001-2015 y el Modelo Integrado de Planeación y Gestión MiPG</t>
  </si>
  <si>
    <t xml:space="preserve">Probabilidad de que por acción u omisión, uso del poder y desviación de la gestión de lo publico se eliminen o alteraren documentos aprobados o en tramite de aprobación en el aplicativo ISOLUCIÓN, para obtener un beneficio particular. </t>
  </si>
  <si>
    <t>El servidor publico que cuenta con licencia y permisos  en ISOLUCIÓN altere o elimine documentos aprobados o en tramite de aprobación.
Debilidad  en la asignación de roles otorgando perfiles que no corresponden a los servidores públicos.</t>
  </si>
  <si>
    <t>1. Perdida de credibilidad y confianza hacia el Sistema de Gestión y los servidores públicos que lo administran.
2.Imagen institucional afectada en el orden nacional o regional por actos  o hechos de corrupción comprobados
.
3. Intervención por parte de un ente de control u otro ente regulador 
4. Perdida de información (procesos, procedimientos, guías, manuales, instructivos, formatos, registros, entre otros) que no puede ser recuperada. 
5. Alteración de la integridad  y disponibilidad de la información documentada de los documentos del Sistema de Gestión</t>
  </si>
  <si>
    <t>Las solicitudes de licencias para uso del aplicativo que administra el SG, se debe tramitar a través del aplicativo GACEL. El aplicativo envía al jefe inmediato (del solicitante) el tramite de acceso a componentes tecnológicos  quien después de revisarlo, aprueba (Contratistas deben adjuntar copia del contrato o su complementario). El aplicativo, de manera automática, envía al Líder Funcional del Grupo Innovación Organizacional para que verifique que la solicitud se encuentre debidamente diligenciada, se le asigna un rol y un proceso especifico. Dicho control se realiza con el fin de evitar uso inadecuado del aplicativo (Isolución). En caso de detectar que la solicitud se encuentre incompleta, será devuelto al solicitante para que realice las correcciones respectivas.</t>
  </si>
  <si>
    <t>Funcionario del Grupo Innovación Organizacional con rol de Líder Funcional del aplicativo GACEL</t>
  </si>
  <si>
    <t>Evitar uso inadecuado del aplicativo (Isolución)</t>
  </si>
  <si>
    <t>Las solicitudes de licencias para uso del aplicativo que administra el SG, se debe tramitar a través del aplicativo GACEL. El aplicativo envía al jefe inmediato (del solicitante) el tramite de acceso a componentes tecnológicos  quien después de revisarlo, aprueba (Contratistas deben adjuntar copia del contrato o su complementario). El aplicativo, de manera automática, envía al Líder Funcional del Grupo Innovación Organizacional para que verifique que la solicitud se encuentre debidamente diligenciada, se le asigna un rol y un proceso especifico.</t>
  </si>
  <si>
    <t>En caso de detectar que la solicitud se encuentre incompleta, será devuelto al solicitante para que realice las correcciones respectivas.</t>
  </si>
  <si>
    <t xml:space="preserve">Solicitudes del aplicativo GACEL. </t>
  </si>
  <si>
    <t>A través de mesas de trabajo (equipos de fortalecimiento y/o equipos de gerencia) verificar el cumplimiento de los controles implementados y revisar la necesidad de actualizarlos o implementar nuevos controles.</t>
  </si>
  <si>
    <t>El servidor publico que cuenta con licencia y permisos  en ISOLUCIÓN altere o elimine documentos aprobados o en tramite de aprobación.</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</si>
  <si>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Innovación Organizacional en su rol de administrador del sistema,  a través de la bitácora (modulo de configuración del aplicativo ISOLUCIÓN)  revisará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</si>
  <si>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 xml:space="preserve">Coordinador del Grupo Innovación Organizacional en su rol de administrador del sistema </t>
  </si>
  <si>
    <t>Detectar cambios a la información documental</t>
  </si>
  <si>
    <t>Cada vez que se presente un requerimiento interno o externo de validación de información, en el que se desconozcan los motivos de alteración o cambios de la documentación en el aplicativo ISOLUCIÓN, el coordinador del Innovación Organizacional en su rol de administrador del sistema,  a través de la bitácora (modulo de configuración del aplicativo ISOLUCIÓN)  revisará los cambios presentados en la información y los funcionarios responsables de los cambios</t>
  </si>
  <si>
    <t>Como evidencia, queda registro del reporte en Excel en el proceso Administración del Sistema Integrado de Gestión.</t>
  </si>
  <si>
    <t>ESTR-7.0</t>
  </si>
  <si>
    <t>ESTR-2.0</t>
  </si>
  <si>
    <t>ANALÍTICA Y ESTADÍSTICA AERONÁUTICA</t>
  </si>
  <si>
    <t>El Coordinador del Grupo de Estadísticas y Análisis Sectorial  verifica mensualmente que la información estadística esté en las bases de datos y posteriormente valida la información mediante herramientas técnicas estadísticas. En caso de presentarse un evento de corrupción en cualquiera de las etapas del proceso de la información estadística, quien tenga conocimiento de ello, deberá denunciar ante la Oficina de Control Interno Disciplinario.   
Las evidencias serán los correos electrónicos, reportes, boletines y bases de datos consolidadas.</t>
  </si>
  <si>
    <t xml:space="preserve"> - Que el servidor público  o colaborador altere o filtre la información de los reportes estadísticos de las empresas del Sector Transporte Modo Aéreo. 
 - Que el servidor público o colaborador elimine o difunda información de los reporte estadísticos sin el seguimiento del procedimiento establecido. </t>
  </si>
  <si>
    <t>A través de mesas de trabajo (los grupos de Estadísticas y Análisis Sectorial y Procedimiento y Análisis de Productos) verifican el cumplimiento de los controles implementados y revisar la necesidad de actualizarlos o implementar nuevos controles.
Gestionar dos (2) sensibilizaciones relacionadas con el manejo seguro de la información.</t>
  </si>
  <si>
    <t xml:space="preserve">Probabilidad de que por acción u omisión, uso del poder o desviación de la gestión de lo público, se otorgue certificaciones, permisos, autorizaciones y/o aprobaciones que no cumplan con los requisitos normativos y RAC, con el fin de  obtener un beneficio particular o perjudicarlo.
</t>
  </si>
  <si>
    <t>N/A</t>
  </si>
  <si>
    <t>A través de mesas de trabajo verificar el cumplimiento de los controles implementados y revisar la necesidad de actualizarlos o implementar nuevos controles.</t>
  </si>
  <si>
    <t>SERVICIOS DE TRÁNSITO AÉREO</t>
  </si>
  <si>
    <t xml:space="preserve"> BÚSQUEDA Y SALVAMENTO AÉREO.</t>
  </si>
  <si>
    <t xml:space="preserve">Coordinar los Servicios de búsqueda y Salvamento SAR de las aeronaves civiles extraviadas o accidentadas en el territorio colombiano , para que se establezcan y se presten prontamente servicios SAR dentro de la región de Búsqueda y Salvamento (SRR) asignada a Colombia
</t>
  </si>
  <si>
    <t>Posibilidad que por acción u omisión se reciba o se solicite dádiva o beneficio a nombre propio o de un tercero a cambio de utilizar los vehículos, herramientas, recursos del SAR para una destinación diferente a su misión.</t>
  </si>
  <si>
    <t xml:space="preserve">
Que no exista la concentraion de funciones que perminan tomar la toma de decisión autonoma. </t>
  </si>
  <si>
    <t>1. Afectación en la prestación del servicio SAR
2. Perdida de imagen y credibilidad de la entidad.                                                                                   
3.  Investigaciones Disciplinarias.                     
4. Perdida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</si>
  <si>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y en los informes presentados mensualmente,  en caso de detectar acción u omisión, uso del poder, desvío de la gestión de lo público, beneficio privado, por parte de un servidor público, lo reporta a investigaciones disciplinarias, como evidencia del control queda la información contenida en los siguientes formatos: Préstamo de Equipos y herramientas SAR y Control vehículos SAR, el movimiento de los equipos, herramientas y vehículos.</t>
  </si>
  <si>
    <t>Coordinador Grupo Servicios de Búsqueda y Salvamento - SAR</t>
  </si>
  <si>
    <t xml:space="preserve">Verificar la información contenida en las minutas y en los informes presentados </t>
  </si>
  <si>
    <t>El servidor público SAR registra diariamente en la minuta todas las novedades relativas a la operación, este libro se lleva en todos los centros y subcentros</t>
  </si>
  <si>
    <t>En caso de detectar acción u omisión, uso del poder, desvío de la gestión de lo público, beneficio privado, por parte de un servidor público, se reporta a investigaciones disciplinarias.</t>
  </si>
  <si>
    <t>Minuta
Formatos
Informes</t>
  </si>
  <si>
    <t>FUERTE</t>
  </si>
  <si>
    <t>Revision y seguimiento trimestral de los equipos de gerencia que realiza el proceso, donde se revosan la efectividad de los controles diseñados para mitigación del riesgo.</t>
  </si>
  <si>
    <t>Que exista omisión por parte del lider del proceso  para realizar seguimientos a los inventarios y la informción.</t>
  </si>
  <si>
    <t>El coordinador del grupo, semestralmente, solicita y verifica el inventario de cada funcionario SAR, y también solicita información del inventario de la bodega de los equipos y herramientas al funcionario correspondiente, en caso de detectar acción u omisión, uso del poder, desvío de la gestión de lo público, beneficio privado, por parte de un servidor público, se reporta a investigaciones disciplinarias o a entes de control, como evidencia del control están las actas, correos, comunicados, informe de inventario.</t>
  </si>
  <si>
    <t>Verificar el inventario de cada funcionario SAR y la existente en la bodega.</t>
  </si>
  <si>
    <t>Se Solicita la información del inventario de la bodega.</t>
  </si>
  <si>
    <t>En caso de detectar acción u omisión, uso del poder, desvío de la gestión de lo público, beneficio privado, por parte de un servidor público, debe reportarlo a investigaciones disciplinarias o a los entes de control.</t>
  </si>
  <si>
    <t>Actas de Equipo de Gerencia
Correos
Comunicados
Informe de inventario</t>
  </si>
  <si>
    <t>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 y el ambiente.</t>
  </si>
  <si>
    <t>Posibilidad de que por acción u omisión, abuso del poder y / o desviación de los recursos del estado destinados a  la atención de las emergencias y al servicio de la comunidades, se reciba dádiva o beneficio  propio o a nombre de un tercero, a cambio de utilizar las herramientas y equipos, para una destinación diferente a la prestación del servicio SEI (los equipos se usan para beneficio de las comunidades y sin retribución alguna como representación del Estado ante la sociedad)
"</t>
  </si>
  <si>
    <t>Falta de un  debido control del inventario de los equipos y herramientas.</t>
  </si>
  <si>
    <t>1.Afectación en la prestación del servicio SEI.
2. Deterioro de la  Imagen Institucional
 3.Sanciones o Multas
 4. Investigaciones Disciplinarias                               
5. Generación de gastos adicionales por pago de indemnizaciones.
6.Perdida de credibilidad de las partes interesadas
7.Aumento de PQR´s
8.Perdidas económicas
9.Imposibilidad para implementar y hacer seguimiento a las Estrategias .
 10.Falta de interiorización de los servidores públicos con respecto al  Código de Integridad
 11.Incumplimiento de la Ley Nacional de Bomberos 1575  y demás normatividad relacionada.
12.Afectación de  los proyectos  necesarios para el desarrollo del objeto social de la Entidad.
13.Uso de  la información para su alteración en beneficio propio o de terceros."</t>
  </si>
  <si>
    <t>El bombero líder de estación de turno, registra diariamente en la minuta de guardia, todas las novedades relativas con la operación, incluyendo estado de los equipos con el propósito de mantener el control del inventario de equipos y herramientas para el Servicio SEI, disponible para cualquier eventualidad y evitar pérdidas de equipos.
Esta actividad se realiza de acuerdo a los siguientes pasos:
Paso 1:  El Servidor Público. (Bombero líder de estación)  revisa el  inventario de los equipos y herramientas en su estación disponibles para la prestación del Servicio SEI. 
Paso 2: El Bombero en Guardia registra las novedades reportadas por el Líder de Estación en la Minuta de Guardia (documento controlado) 
Paso 3: En caso de existir un faltante o un daño se reporta al coordinador SEI Regional y al Coordinador SEI nacional y se procede a realizar los trámites pertinentes a la reclamación al seguro.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detectarse alguna desviación, acción u omisión, uso del poder, desvío de la gestión de lo público, beneficio privado, por parte de un servidor público, debe reportarlo a investigaciones disciplinarias.
Como evidencia se cuenta con la Minuta de Guardia que es un documento controlado.</t>
  </si>
  <si>
    <t>Servidor Público. (Bombero líder de estación).</t>
  </si>
  <si>
    <t>Mantener el control del inventario de equipos y herramientas para el Servicio SEI  y que el mismo se encuentre disponible para cualquier eventualidad y evitar perdidas de equipos.</t>
  </si>
  <si>
    <t>Paso 1:  El Servidor Público. (Bombero líder de estación)  revisa el  inventario de los equipos y herramientas en su estación disponibles para la prestación del Servicio SEI. 
Paso 2: El Bombero en Guardia registra las novedades reportadas por el Líder de Estación en la Minuta del Guardia (documento controlado) 
Paso 3: En caso de existir un faltante o un daño se reporta al coordinador SEI regional como al Coordinador SEI nacional y se procede a realizar los trámites permanentes de la reclamación al seguro</t>
  </si>
  <si>
    <t>En caso de detectar acción u omisión, uso del poder, desvío de la gestión de lo público, beneficio privado, por parte de un servidor público, debe reportarlo a investigaciones disciplinarias.</t>
  </si>
  <si>
    <t>Minuta de Guardia</t>
  </si>
  <si>
    <t>Mantener monitoreo y seguimiento permanente</t>
  </si>
  <si>
    <t>MSER-5.0</t>
  </si>
  <si>
    <t>Afectación de la Imagen institucional en el orden nacional  e internaciona,   perdiendo  credibilidad y confianza en el prestador de los servicios aeroportuarios  Inherentes  y  actos  de  interferencia  ilicita  de la Seguridad  Operacional  y de la Aviacion Civil 
Condenas e  inhabilidades   relacionadas   con  acciones   legales  establecidos  por  los  entes de control y las  correspondeintes   multas  e  indemnizaciones 
Detrimento  Patrimonial  de  la  Entidad</t>
  </si>
  <si>
    <t>PRESTACIÓN DE SERVICIOS ADMINISTRATIVOS</t>
  </si>
  <si>
    <t>APOY-10.0</t>
  </si>
  <si>
    <t xml:space="preserve"> MISIONALES
SERVICIOS
EDUCACIÓN</t>
  </si>
  <si>
    <t>El Coordinador del Grupo de Gestión Documental, los profesionales y colaboradores del Grupo velarán por hacer cumplir los lineamientos establecidos en la Guía para la Conformación y Organización de Expedientes publicada en el Sistema de Gestión (ISOLUCION) al interior del Archivo Central y velarán por la aplicación de la misma en los Archivos de Gestión de la entidad.</t>
  </si>
  <si>
    <t>El Coordinador del Grupo Gestión Documental con el apoyo del Director de Gestión Humana y los coordinadores de los Grupos de Procesos Precontractuales y Procesos Contractuales (Según sea el caso), velarán por un riguroso proceso de selección de personal para gestión documental, asegurando un mínimo de valores y principios éticos de los funcionarios a ingresar. 
Así mismo el coordinador del Grupo de Gestión Documental, incluirá dentro del Plan Institucional de Capacitación y los procesos de Inducción, reinducción, capacitación y entrenamiento en puesto de trabajo, temas relacionados con la Gestión Documental, enfatizados como mecanismos de prevención la socialización de las sanciones jurídicas, penales o administrativas correspondientes para quien o quienes incumplan los principios éticos en materia de Gestión Documental al interior de la entidad.</t>
  </si>
  <si>
    <t>Probabilidad de que por acción u omisión, uso del poder, desviación de la gestión de lo público se presenten situaciones irregulares por parte de los servidores públicos o contratistas del proceso, relacionadas con recibir dádivas u otro beneficio, con el fin de desviar el ejercicio de la acción disciplinaria.</t>
  </si>
  <si>
    <t xml:space="preserve">Los integrantes de la Oficina de Control Disciplinario Interno, mensualmente, deben controlar el cumplimiento de los términos procesales en las actuaciones disciplinarias a través de la verificación de estos en el aplicativo o archivo de registro de la gestión disciplinaria y en el envío de alertas preventivas a través de mensajes de datos por la Jefatura del Despacho, con el fin de adoptar decisiones de manera célere y oportuna, de acuerdo con el trámite procesal en el cual se encuentren las actuaciones. De no hacerse efectiva la aplicación del control establecido por encontrarse observaciones o desviaciones del mismo, el Jefe de la Oficina y los integrantes de esta deberán diseñar un plan de acción que conlleve a la mejora de dicho control. Como evidencia de lo anterior quedan los correos electrónicos enviados por la Jefatura del Despacho. </t>
  </si>
  <si>
    <t xml:space="preserve">Los integrantes de la Oficina de Control Disciplinario Interno, mensualmente, deben controlar el recaudo oportuno de las pruebas decretadas dentro de las actuaciones disciplinarias a través de la verificación de estos en el aplicativo o archivo de registro de la gestión disciplinaria y en el envío de alertas preventivas a través de mensajes de datos por la Jefatura del Despacho, con el fin de evitar el vencimiento de los procesos sin haber efectuado la respectiva práctica probatoria, de acuerdo con el trámite procesal en el cual se encuentren las actuaciones. De no hacerse efectiva la aplicación del control establecido por encontrarse observaciones o desviaciones del mismo, el Jefe de la Oficina y los integrantes de esta deberán diseñar un plan de acción que conlleve a la mejora de dicho control. Como evidencia de lo anterior quedan los correos electrónicos enviados por la Jefatura del Despacho. </t>
  </si>
  <si>
    <t>A través de los Equipos de Gerencia Trimestrales del Grupo, se  verificará el cumplimiento de los controles y se evaluará la necesidad de actualizarlos o implementar nuevos controles.</t>
  </si>
  <si>
    <t>GBIE-1.0</t>
  </si>
  <si>
    <t>Incumplimiento de las normas internacionales para el ejercicio profesional de la auditoria interna.
Evaluación indebida de la idoneidad de los auditores.
Supervisión inadecuada de la auditoria interna.</t>
  </si>
  <si>
    <t>Revisón:</t>
  </si>
  <si>
    <t xml:space="preserve">Desconocimiento u omisión en la aplicación  de la Ley 1952 de 2019 Código general disciplinario “ARTÍCULO 44. Conflicto de intereses. </t>
  </si>
  <si>
    <t xml:space="preserve"> - Inoportunidad en la información ocasionando retrasos en la atención a los usuarios.
- Toma de decisiones en beneficio propio o de terceros
 - Reproceso de actividades y aumento de carga operativa. 
- Imagen institucional afectada en el orden nacional o regional por retrasos en la prestación del servicio a los usuarios o ciudadanos.
 - Investigaciones penales, fiscales o disciplinarias.</t>
  </si>
  <si>
    <t>El Comité Directivo y la Secretaria de Autoridad Aeronáutica a través de la Secretaria General, anualmente en el marco de la planeación institucional, con el proposito de generar estrategias para una adecuada gestión preventiva del conflicto de interés al interior de la Aerocivil, debe:
* Capacitar a los servidores públicos y contratistas en la gestión de posibles conflictos de intereses.
* Hacer seguimiento y control al cumplimiento normativo.
En caso de encontrarse observaciones o desviaciones solicitar explicaciones al servidor público sobre la declaración del conflicto de interes; en caso de que se acepte el conflicto, se debe determinar el servidor público que se encargará de asumir, en remplazo, la regulación, gestión, control o decisión de la situación que generó el conflicto de intereses.
Como evidencias del control se tendrán comunicaciones SGDEA o correo electrónico.</t>
  </si>
  <si>
    <t>Secretario de Autoridad Aeronáutica
Secretaria General
Comité Directivo</t>
  </si>
  <si>
    <t>Generar estrategias para una adecuada gestión preventiva del conflicto de interés al interior de la Aerocivil</t>
  </si>
  <si>
    <t>La Secretaria de Autoridad Aeronáutica a través de la Secretaria General debe: Capacitar a los servidores públicos y contratistas en la gestión de posibles conflictos de intereses Y
Hacer seguimiento y control al cumplimiento normativo.</t>
  </si>
  <si>
    <t>En caso de encontrarse observaciones o desviaciones solicitar explicaciones al servidor público sobre la declaración del conflicto de interes; en caso de que se acepte el conflicto, se debe determinar el servidor público que se encargará de asumir, en remplazo, la regulación, gestión, control o decisión de la situación que generó el conflicto de intereses.</t>
  </si>
  <si>
    <t>Como evidencias del control se tendrán comunicaciones SGDEA o correo electrónico.</t>
  </si>
  <si>
    <t>Promover en los servidores públicos la cultura de integridad que evite incurrir en actividades que atenten contra la transparencia y se pueda constituir en acto de corrupción o falta disciplinaria.</t>
  </si>
  <si>
    <t xml:space="preserve">Probabilidad de que por acción u omisión, abuso del poder y/o desviación de la gestión de lo publico, un servidor público labore en la Autoridad Aeronáutica y a la vez se desempeñe en una organización que sea objeto de regulación, gestión, vigilancia, control o decisión de la Autoridad Aeronáutica, que entre en conflicto de intereses influyendo en las decisiones u obligaciones que ha de tomar en beneficio propio o de terceros. </t>
  </si>
  <si>
    <t>Probabilidad de que un servidor público que por acción u omisión, abuso del poder y desviación de la gestión de lo publico, que labore en la Autoridad Aeronáutica realice una aplicación indebida de listas de chequeo o inspección, en beneficio propio o de terceros.</t>
  </si>
  <si>
    <t>Manipulación indebida u omisión en la aplicación de documentos estandarizados, oficialmente establecidos por la Autoridad Aeronáutica para el cumplimiento de la gestión de certificación o vigilancia, tales como listas de chequeo/inspección.</t>
  </si>
  <si>
    <t xml:space="preserve"> - Inoportunidad en la información ocasionando retrasos en la atención a los usuarios.
- Favorecimiento propio y/o a terceros
 - Reproceso de actividades y aumento de carga operativa. 
- Imagen institucional afectada en el orden nacional o C14:M14regional por retrasos en la prestación del servicio a los usuarios o ciudadanos.
 - Investigaciones penales, fiscales o disciplinarias.</t>
  </si>
  <si>
    <t>El Secretario de Autoridad Aeronáutica y sus Directores de Área, trimestralmente, en el marco de las reuniones de equipo de gerencia, con el proposito de verificar el plan de vigilancia y los hallazgos de los inspectores en sus procesos de inspección, debe hacer seguimiento a la aplicación efectiva de medidas correctivas cuando se identifican incumplimientos respecto a los Reglamentos Aeronáuticos de Colombia.
En caso de encontrarse observaciones o desviaciones en la aplicación de las listas de chequeo/inspección, esto es exigir cosas diferentes o fuera de contexto de aquellas que están oficialmente emitidas como listas de chequeo/inspección, se pondrá en conocimiento de la respectiva dependencia para su investigación. 
Como evidencias del control se tendrán comunicaciones SGDEA o correo electrónico.</t>
  </si>
  <si>
    <t>Secretario de Autoridad Aeronáutica
Directores de Área</t>
  </si>
  <si>
    <t>Verificar el plan de vigilancia y los hallazgos de los inspectores en sus procesos de inspección</t>
  </si>
  <si>
    <t>Hacer seguimiento a aplicación efectiva de medidas correctivas cuando se identifican incumplimientos respecto a los Reglamentos Aeronáuticos de Colombia.</t>
  </si>
  <si>
    <t xml:space="preserve">En caso de encontrarse observaciones o desviaciones en la aplicación de las listas de chequeo/inspección, esto es exigir cosas diferentes o fuera de contexto de aquellas que están oficialmente emitidas como listas de chequeo/inspección, se pondrá en conocimiento de la respectiva dependencia para su investigación.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</si>
</sst>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u/>
      <sz val="11"/>
      <color theme="10"/>
      <name val="Calibri"/>
      <family val="2"/>
      <scheme val="minor"/>
    </font>
    <font>
      <sz val="10"/>
      <color theme="1"/>
      <name val="Arial"/>
      <family val="2"/>
    </font>
    <font>
      <sz val="10"/>
      <color theme="1"/>
      <name val="Calibri"/>
      <family val="2"/>
      <scheme val="minor"/>
    </font>
    <font>
      <sz val="10"/>
      <color indexed="8"/>
      <name val="Arial"/>
      <family val="2"/>
    </font>
    <font>
      <b/>
      <sz val="10"/>
      <color theme="0"/>
      <name val="Arial"/>
      <family val="2"/>
    </font>
    <font>
      <b/>
      <sz val="10"/>
      <color indexed="8"/>
      <name val="Arial"/>
      <family val="2"/>
    </font>
    <font>
      <u/>
      <sz val="10"/>
      <color theme="10"/>
      <name val="Arial"/>
      <family val="2"/>
    </font>
    <font>
      <i/>
      <sz val="10"/>
      <color indexed="8"/>
      <name val="Arial"/>
      <family val="2"/>
    </font>
    <font>
      <sz val="10"/>
      <color theme="0"/>
      <name val="Calibri"/>
      <family val="2"/>
      <scheme val="minor"/>
    </font>
    <font>
      <sz val="11"/>
      <color theme="1"/>
      <name val="Arial"/>
      <family val="2"/>
    </font>
    <font>
      <b/>
      <sz val="14"/>
      <color theme="1"/>
      <name val="Arial"/>
      <family val="2"/>
    </font>
    <font>
      <sz val="28"/>
      <color theme="1"/>
      <name val="Arial"/>
      <family val="2"/>
    </font>
    <font>
      <sz val="14"/>
      <color theme="1"/>
      <name val="Arial"/>
      <family val="2"/>
    </font>
    <font>
      <sz val="10"/>
      <color theme="0"/>
      <name val="Arial"/>
      <family val="2"/>
    </font>
    <font>
      <sz val="7"/>
      <color theme="0"/>
      <name val="Arial"/>
      <family val="2"/>
    </font>
    <font>
      <sz val="8"/>
      <color theme="0"/>
      <name val="Arial"/>
      <family val="2"/>
    </font>
    <font>
      <sz val="24"/>
      <color theme="1"/>
      <name val="Arial"/>
      <family val="2"/>
    </font>
    <font>
      <b/>
      <sz val="10"/>
      <color theme="1"/>
      <name val="Arial"/>
      <family val="2"/>
    </font>
    <font>
      <sz val="9"/>
      <color theme="1"/>
      <name val="Arial"/>
      <family val="2"/>
    </font>
    <font>
      <sz val="8"/>
      <color theme="1"/>
      <name val="Arial"/>
      <family val="2"/>
    </font>
    <font>
      <sz val="10"/>
      <color rgb="FFFF0000"/>
      <name val="Arial"/>
      <family val="2"/>
    </font>
    <font>
      <sz val="10"/>
      <name val="Arial"/>
      <family val="2"/>
    </font>
    <font>
      <b/>
      <sz val="10"/>
      <name val="Arial"/>
      <family val="2"/>
    </font>
    <font>
      <sz val="8"/>
      <color indexed="81"/>
      <name val="Arial"/>
      <family val="2"/>
    </font>
    <font>
      <b/>
      <sz val="18"/>
      <color theme="0"/>
      <name val="Arial"/>
      <family val="2"/>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rgb="FF94456C"/>
        <bgColor indexed="64"/>
      </patternFill>
    </fill>
    <fill>
      <patternFill patternType="solid">
        <fgColor rgb="FF61997D"/>
        <bgColor indexed="64"/>
      </patternFill>
    </fill>
    <fill>
      <patternFill patternType="solid">
        <fgColor rgb="FF01ADCA"/>
        <bgColor indexed="64"/>
      </patternFill>
    </fill>
    <fill>
      <patternFill patternType="solid">
        <fgColor rgb="FFF36E3B"/>
        <bgColor indexed="64"/>
      </patternFill>
    </fill>
    <fill>
      <patternFill patternType="solid">
        <fgColor rgb="FF3794D7"/>
        <bgColor indexed="64"/>
      </patternFill>
    </fill>
    <fill>
      <patternFill patternType="solid">
        <fgColor rgb="FFB1B1B1"/>
        <bgColor indexed="64"/>
      </patternFill>
    </fill>
    <fill>
      <patternFill patternType="solid">
        <fgColor rgb="FFF0C92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bgColor indexed="64"/>
      </patternFill>
    </fill>
    <fill>
      <patternFill patternType="solid">
        <fgColor theme="7"/>
        <bgColor indexed="64"/>
      </patternFill>
    </fill>
    <fill>
      <patternFill patternType="solid">
        <fgColor theme="9"/>
        <bgColor indexed="64"/>
      </patternFill>
    </fill>
    <fill>
      <patternFill patternType="solid">
        <fgColor theme="5" tint="0.59999389629810485"/>
        <bgColor indexed="64"/>
      </patternFill>
    </fill>
  </fills>
  <borders count="82">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hair">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style="medium">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557">
    <xf numFmtId="0" fontId="0" fillId="0" borderId="0" xfId="0"/>
    <xf numFmtId="0" fontId="2" fillId="2" borderId="0" xfId="0" applyFont="1" applyFill="1" applyAlignment="1">
      <alignment vertical="center"/>
    </xf>
    <xf numFmtId="0" fontId="3" fillId="0" borderId="0" xfId="0" applyFont="1"/>
    <xf numFmtId="0" fontId="2" fillId="3" borderId="1" xfId="0" applyFont="1" applyFill="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4" borderId="0" xfId="0" applyFont="1" applyFill="1" applyAlignment="1">
      <alignment vertical="center"/>
    </xf>
    <xf numFmtId="0" fontId="2" fillId="3" borderId="4" xfId="0" applyFont="1" applyFill="1" applyBorder="1" applyAlignment="1">
      <alignment vertical="center"/>
    </xf>
    <xf numFmtId="0" fontId="2" fillId="3" borderId="5" xfId="0" applyFont="1" applyFill="1" applyBorder="1" applyAlignment="1">
      <alignment vertical="center"/>
    </xf>
    <xf numFmtId="0" fontId="2" fillId="3" borderId="0" xfId="0" applyFont="1" applyFill="1" applyAlignment="1">
      <alignment vertical="center"/>
    </xf>
    <xf numFmtId="0" fontId="2" fillId="3" borderId="0" xfId="0" applyFont="1" applyFill="1" applyAlignment="1">
      <alignment horizontal="center" vertical="center"/>
    </xf>
    <xf numFmtId="0" fontId="7" fillId="3" borderId="0" xfId="1" applyFont="1" applyFill="1" applyBorder="1" applyAlignment="1">
      <alignment horizontal="left" vertical="center"/>
    </xf>
    <xf numFmtId="0" fontId="6" fillId="3" borderId="0" xfId="0" applyFont="1" applyFill="1" applyAlignment="1">
      <alignment vertical="center" wrapText="1"/>
    </xf>
    <xf numFmtId="0" fontId="4" fillId="3" borderId="0" xfId="0" applyFont="1" applyFill="1" applyAlignment="1">
      <alignment horizontal="left" vertical="center"/>
    </xf>
    <xf numFmtId="0" fontId="4" fillId="3" borderId="0" xfId="0" applyFont="1" applyFill="1" applyAlignment="1">
      <alignment horizontal="left" vertical="center" wrapText="1"/>
    </xf>
    <xf numFmtId="0" fontId="8" fillId="3" borderId="0" xfId="0" applyFont="1" applyFill="1" applyAlignment="1">
      <alignment horizontal="left" vertical="center"/>
    </xf>
    <xf numFmtId="0" fontId="4" fillId="3" borderId="0" xfId="0" applyFont="1" applyFill="1" applyAlignment="1">
      <alignment vertical="center" wrapText="1"/>
    </xf>
    <xf numFmtId="0" fontId="7" fillId="3" borderId="0" xfId="1" applyFont="1" applyFill="1" applyBorder="1" applyAlignment="1">
      <alignment vertical="center"/>
    </xf>
    <xf numFmtId="0" fontId="3" fillId="3" borderId="0" xfId="0" applyFont="1" applyFill="1"/>
    <xf numFmtId="0" fontId="8" fillId="3" borderId="0" xfId="0" applyFont="1" applyFill="1" applyAlignment="1">
      <alignment vertical="center"/>
    </xf>
    <xf numFmtId="0" fontId="9" fillId="3" borderId="0" xfId="0" applyFont="1" applyFill="1" applyAlignment="1">
      <alignment vertical="center"/>
    </xf>
    <xf numFmtId="0" fontId="2" fillId="3" borderId="10" xfId="0" applyFont="1" applyFill="1" applyBorder="1" applyAlignment="1">
      <alignment vertical="center"/>
    </xf>
    <xf numFmtId="0" fontId="2" fillId="3" borderId="11" xfId="0" applyFont="1" applyFill="1" applyBorder="1" applyAlignment="1">
      <alignment vertical="center"/>
    </xf>
    <xf numFmtId="0" fontId="2" fillId="3" borderId="12" xfId="0" applyFont="1" applyFill="1" applyBorder="1" applyAlignment="1">
      <alignment vertical="center"/>
    </xf>
    <xf numFmtId="0" fontId="10" fillId="0" borderId="0" xfId="0" applyFont="1" applyAlignment="1">
      <alignment vertical="center"/>
    </xf>
    <xf numFmtId="0" fontId="2" fillId="0" borderId="0" xfId="0" applyFont="1"/>
    <xf numFmtId="0" fontId="2" fillId="0" borderId="0" xfId="0" applyFont="1" applyAlignment="1">
      <alignment vertical="center"/>
    </xf>
    <xf numFmtId="0" fontId="10" fillId="0" borderId="0" xfId="0" applyFont="1"/>
    <xf numFmtId="0" fontId="10" fillId="0" borderId="0" xfId="0" applyFont="1" applyAlignment="1">
      <alignment horizontal="center"/>
    </xf>
    <xf numFmtId="0" fontId="2" fillId="0" borderId="7" xfId="0" applyFont="1" applyBorder="1" applyAlignment="1">
      <alignment horizontal="center" vertical="center"/>
    </xf>
    <xf numFmtId="0" fontId="18" fillId="13" borderId="7" xfId="0" applyFont="1" applyFill="1" applyBorder="1" applyAlignment="1">
      <alignment horizontal="center" vertical="center" wrapText="1"/>
    </xf>
    <xf numFmtId="0" fontId="18" fillId="13" borderId="7" xfId="0" applyFont="1" applyFill="1" applyBorder="1" applyAlignment="1">
      <alignment vertical="center" wrapText="1"/>
    </xf>
    <xf numFmtId="0" fontId="19" fillId="0" borderId="7" xfId="0" applyFont="1" applyBorder="1" applyAlignment="1">
      <alignment horizontal="center" vertical="center" wrapText="1"/>
    </xf>
    <xf numFmtId="0" fontId="19" fillId="0" borderId="7" xfId="0" applyFont="1" applyBorder="1" applyAlignment="1">
      <alignment vertical="center" wrapText="1"/>
    </xf>
    <xf numFmtId="0" fontId="19" fillId="0" borderId="0" xfId="0" applyFont="1"/>
    <xf numFmtId="0" fontId="19" fillId="0" borderId="0" xfId="0" applyFont="1" applyAlignment="1">
      <alignment wrapText="1"/>
    </xf>
    <xf numFmtId="0" fontId="19" fillId="0" borderId="0" xfId="0" applyFont="1" applyAlignment="1">
      <alignment horizontal="center" wrapText="1"/>
    </xf>
    <xf numFmtId="0" fontId="19" fillId="0" borderId="0" xfId="0" applyFont="1" applyAlignment="1">
      <alignment horizontal="center"/>
    </xf>
    <xf numFmtId="0" fontId="10" fillId="0" borderId="0" xfId="0" applyFont="1" applyAlignment="1" applyProtection="1">
      <alignment vertical="center"/>
    </xf>
    <xf numFmtId="0" fontId="13" fillId="0" borderId="0" xfId="0" applyFont="1" applyAlignment="1" applyProtection="1">
      <alignment vertical="center"/>
    </xf>
    <xf numFmtId="0" fontId="2" fillId="0" borderId="0" xfId="0" applyFont="1" applyProtection="1"/>
    <xf numFmtId="0" fontId="2" fillId="0" borderId="0" xfId="0" applyFont="1" applyAlignment="1" applyProtection="1">
      <alignment horizont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5" fillId="15" borderId="31" xfId="0" applyFont="1" applyFill="1" applyBorder="1" applyAlignment="1" applyProtection="1">
      <alignment horizontal="center" vertical="center"/>
    </xf>
    <xf numFmtId="0" fontId="14" fillId="16" borderId="31" xfId="0" applyFont="1" applyFill="1" applyBorder="1" applyAlignment="1" applyProtection="1">
      <alignment horizontal="center" vertical="center"/>
    </xf>
    <xf numFmtId="0" fontId="5" fillId="17" borderId="37" xfId="0" applyFont="1" applyFill="1" applyBorder="1" applyAlignment="1" applyProtection="1">
      <alignment horizontal="center" vertical="center" wrapText="1"/>
    </xf>
    <xf numFmtId="0" fontId="2" fillId="0" borderId="42" xfId="0" applyFont="1" applyBorder="1" applyAlignment="1" applyProtection="1">
      <alignment vertical="center" wrapText="1"/>
    </xf>
    <xf numFmtId="0" fontId="2" fillId="0" borderId="43" xfId="0" applyFont="1" applyBorder="1" applyAlignment="1" applyProtection="1">
      <alignment vertical="center" wrapText="1"/>
    </xf>
    <xf numFmtId="0" fontId="2" fillId="0" borderId="47" xfId="0" applyFont="1" applyBorder="1" applyAlignment="1" applyProtection="1">
      <alignment horizontal="center" vertical="center" wrapText="1"/>
    </xf>
    <xf numFmtId="0" fontId="2" fillId="0" borderId="48" xfId="0" applyFont="1" applyBorder="1" applyAlignment="1" applyProtection="1">
      <alignment vertical="center" wrapText="1"/>
    </xf>
    <xf numFmtId="0" fontId="2" fillId="0" borderId="48" xfId="0" applyFont="1" applyBorder="1" applyAlignment="1" applyProtection="1">
      <alignment horizontal="center" vertical="center" wrapText="1"/>
    </xf>
    <xf numFmtId="0" fontId="2" fillId="0" borderId="48" xfId="0" applyFont="1" applyBorder="1" applyAlignment="1" applyProtection="1">
      <alignment horizontal="center" vertical="center" textRotation="90" wrapText="1"/>
    </xf>
    <xf numFmtId="0" fontId="2" fillId="0" borderId="0" xfId="0" applyFont="1" applyAlignment="1" applyProtection="1">
      <alignment vertical="center" wrapText="1"/>
    </xf>
    <xf numFmtId="0" fontId="2" fillId="3" borderId="53" xfId="0" applyFont="1" applyFill="1" applyBorder="1" applyAlignment="1" applyProtection="1">
      <alignment vertical="center" wrapText="1"/>
    </xf>
    <xf numFmtId="0" fontId="2" fillId="3" borderId="54" xfId="0" applyFont="1" applyFill="1" applyBorder="1" applyAlignment="1" applyProtection="1">
      <alignment vertical="center" wrapText="1"/>
    </xf>
    <xf numFmtId="0" fontId="2" fillId="3" borderId="57" xfId="0" applyFont="1" applyFill="1" applyBorder="1" applyAlignment="1" applyProtection="1">
      <alignment horizontal="center" vertical="center" wrapText="1"/>
    </xf>
    <xf numFmtId="0" fontId="2" fillId="3" borderId="58" xfId="0" applyFont="1" applyFill="1" applyBorder="1" applyAlignment="1" applyProtection="1">
      <alignment vertical="center" wrapText="1"/>
    </xf>
    <xf numFmtId="0" fontId="2" fillId="3" borderId="58" xfId="0" applyFont="1" applyFill="1" applyBorder="1" applyAlignment="1" applyProtection="1">
      <alignment horizontal="center" vertical="center" wrapText="1"/>
    </xf>
    <xf numFmtId="0" fontId="2" fillId="3" borderId="58" xfId="0" applyFont="1" applyFill="1" applyBorder="1" applyAlignment="1" applyProtection="1">
      <alignment horizontal="center" vertical="center" textRotation="90" wrapText="1"/>
    </xf>
    <xf numFmtId="0" fontId="2" fillId="0" borderId="53" xfId="0" applyFont="1" applyBorder="1" applyAlignment="1" applyProtection="1">
      <alignment vertical="center" wrapText="1"/>
    </xf>
    <xf numFmtId="0" fontId="2" fillId="0" borderId="54" xfId="0" applyFont="1" applyBorder="1" applyAlignment="1" applyProtection="1">
      <alignment vertical="center" wrapText="1"/>
    </xf>
    <xf numFmtId="0" fontId="2" fillId="0" borderId="57" xfId="0" applyFont="1" applyBorder="1" applyAlignment="1" applyProtection="1">
      <alignment horizontal="center" vertical="center" wrapText="1"/>
    </xf>
    <xf numFmtId="0" fontId="2" fillId="0" borderId="58" xfId="0" applyFont="1" applyBorder="1" applyAlignment="1" applyProtection="1">
      <alignment vertical="center" wrapText="1"/>
    </xf>
    <xf numFmtId="0" fontId="2" fillId="0" borderId="58" xfId="0" applyFont="1" applyBorder="1" applyAlignment="1" applyProtection="1">
      <alignment horizontal="center" vertical="center" wrapText="1"/>
    </xf>
    <xf numFmtId="0" fontId="2" fillId="0" borderId="58" xfId="0" applyFont="1" applyBorder="1" applyAlignment="1" applyProtection="1">
      <alignment horizontal="center" vertical="center" textRotation="90" wrapText="1"/>
    </xf>
    <xf numFmtId="0" fontId="2" fillId="0" borderId="61" xfId="0" applyFont="1" applyBorder="1" applyAlignment="1" applyProtection="1">
      <alignment vertical="center" wrapText="1"/>
    </xf>
    <xf numFmtId="0" fontId="2" fillId="3" borderId="64" xfId="0" applyFont="1" applyFill="1" applyBorder="1" applyAlignment="1" applyProtection="1">
      <alignment vertical="center" wrapText="1"/>
    </xf>
    <xf numFmtId="0" fontId="2" fillId="3" borderId="65" xfId="0" applyFont="1" applyFill="1" applyBorder="1" applyAlignment="1" applyProtection="1">
      <alignment vertical="center" wrapText="1"/>
    </xf>
    <xf numFmtId="0" fontId="2" fillId="3" borderId="69" xfId="0" applyFont="1" applyFill="1" applyBorder="1" applyAlignment="1" applyProtection="1">
      <alignment horizontal="center" vertical="center" wrapText="1"/>
    </xf>
    <xf numFmtId="0" fontId="2" fillId="3" borderId="70" xfId="0" applyFont="1" applyFill="1" applyBorder="1" applyAlignment="1" applyProtection="1">
      <alignment vertical="center" wrapText="1"/>
    </xf>
    <xf numFmtId="0" fontId="2" fillId="3" borderId="70" xfId="0" applyFont="1" applyFill="1" applyBorder="1" applyAlignment="1" applyProtection="1">
      <alignment horizontal="center" vertical="center" wrapText="1"/>
    </xf>
    <xf numFmtId="0" fontId="2" fillId="3" borderId="70" xfId="0" applyFont="1" applyFill="1" applyBorder="1" applyAlignment="1" applyProtection="1">
      <alignment horizontal="center" vertical="center" textRotation="90" wrapText="1"/>
    </xf>
    <xf numFmtId="0" fontId="10" fillId="0" borderId="0" xfId="0" applyFont="1" applyProtection="1"/>
    <xf numFmtId="0" fontId="10" fillId="0" borderId="0" xfId="0" applyFont="1" applyAlignment="1" applyProtection="1">
      <alignment horizontal="center"/>
    </xf>
    <xf numFmtId="0" fontId="14" fillId="16" borderId="31" xfId="0" applyFont="1" applyFill="1" applyBorder="1" applyAlignment="1" applyProtection="1">
      <alignment horizontal="center" vertical="center"/>
    </xf>
    <xf numFmtId="0" fontId="5" fillId="17" borderId="37" xfId="0" applyFont="1" applyFill="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14" fillId="16" borderId="31" xfId="0" applyFont="1" applyFill="1" applyBorder="1" applyAlignment="1" applyProtection="1">
      <alignment horizontal="center" vertical="center"/>
    </xf>
    <xf numFmtId="0" fontId="5" fillId="17" borderId="37" xfId="0" applyFont="1" applyFill="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5" fillId="15" borderId="37" xfId="0" applyFont="1" applyFill="1" applyBorder="1" applyAlignment="1" applyProtection="1">
      <alignment horizontal="center" vertical="center"/>
    </xf>
    <xf numFmtId="0" fontId="13" fillId="0" borderId="0" xfId="0" applyFont="1" applyAlignment="1">
      <alignment vertical="center"/>
    </xf>
    <xf numFmtId="0" fontId="2" fillId="0" borderId="0" xfId="0" applyFont="1" applyAlignment="1">
      <alignment horizontal="center"/>
    </xf>
    <xf numFmtId="0" fontId="2" fillId="0" borderId="0" xfId="0" applyFont="1" applyAlignment="1">
      <alignment horizontal="center" vertical="center"/>
    </xf>
    <xf numFmtId="0" fontId="14" fillId="16" borderId="31" xfId="0" applyFont="1" applyFill="1" applyBorder="1" applyAlignment="1">
      <alignment horizontal="center" vertical="center"/>
    </xf>
    <xf numFmtId="0" fontId="5" fillId="17" borderId="37" xfId="0" applyFont="1" applyFill="1" applyBorder="1" applyAlignment="1">
      <alignment horizontal="center" vertical="center" wrapText="1"/>
    </xf>
    <xf numFmtId="0" fontId="2" fillId="0" borderId="0" xfId="0" applyFont="1" applyAlignment="1">
      <alignment vertical="center" wrapText="1"/>
    </xf>
    <xf numFmtId="0" fontId="2" fillId="0" borderId="47" xfId="0" applyFont="1" applyBorder="1" applyAlignment="1">
      <alignment horizontal="center" vertical="center" wrapText="1"/>
    </xf>
    <xf numFmtId="0" fontId="2" fillId="0" borderId="48" xfId="0" applyFont="1" applyBorder="1" applyAlignment="1" applyProtection="1">
      <alignment vertical="center" wrapText="1"/>
      <protection locked="0"/>
    </xf>
    <xf numFmtId="0" fontId="2" fillId="0" borderId="48" xfId="0" applyFont="1" applyBorder="1" applyAlignment="1" applyProtection="1">
      <alignment horizontal="center" vertical="center" wrapText="1"/>
      <protection locked="0"/>
    </xf>
    <xf numFmtId="0" fontId="2" fillId="0" borderId="48" xfId="0" applyFont="1" applyBorder="1" applyAlignment="1">
      <alignment horizontal="center" vertical="center" wrapText="1"/>
    </xf>
    <xf numFmtId="0" fontId="2" fillId="0" borderId="48" xfId="0" applyFont="1" applyBorder="1" applyAlignment="1">
      <alignment vertical="center" wrapText="1"/>
    </xf>
    <xf numFmtId="0" fontId="2" fillId="0" borderId="48" xfId="0" applyFont="1" applyBorder="1" applyAlignment="1" applyProtection="1">
      <alignment horizontal="center" vertical="center" textRotation="90" wrapText="1"/>
      <protection locked="0"/>
    </xf>
    <xf numFmtId="0" fontId="5" fillId="15" borderId="37" xfId="0" applyFont="1" applyFill="1" applyBorder="1" applyAlignment="1">
      <alignment horizontal="center" vertical="center"/>
    </xf>
    <xf numFmtId="0" fontId="2" fillId="0" borderId="42" xfId="0" applyFont="1" applyBorder="1" applyAlignment="1">
      <alignment vertical="center" wrapText="1"/>
    </xf>
    <xf numFmtId="0" fontId="2" fillId="0" borderId="43" xfId="0" applyFont="1" applyBorder="1" applyAlignment="1">
      <alignment vertical="center" wrapText="1"/>
    </xf>
    <xf numFmtId="0" fontId="2" fillId="0" borderId="48" xfId="0" applyFont="1" applyBorder="1" applyAlignment="1">
      <alignment horizontal="center" vertical="center" textRotation="90" wrapText="1"/>
    </xf>
    <xf numFmtId="0" fontId="2" fillId="3" borderId="53" xfId="0" applyFont="1" applyFill="1" applyBorder="1" applyAlignment="1">
      <alignment vertical="center" wrapText="1"/>
    </xf>
    <xf numFmtId="0" fontId="2" fillId="3" borderId="54" xfId="0" applyFont="1" applyFill="1" applyBorder="1" applyAlignment="1">
      <alignment vertical="center" wrapText="1"/>
    </xf>
    <xf numFmtId="0" fontId="2" fillId="3" borderId="57" xfId="0" applyFont="1" applyFill="1" applyBorder="1" applyAlignment="1">
      <alignment horizontal="center" vertical="center" wrapText="1"/>
    </xf>
    <xf numFmtId="0" fontId="2" fillId="3" borderId="58" xfId="0" applyFont="1" applyFill="1" applyBorder="1" applyAlignment="1">
      <alignment vertical="center" wrapText="1"/>
    </xf>
    <xf numFmtId="0" fontId="2" fillId="3" borderId="58" xfId="0" applyFont="1" applyFill="1" applyBorder="1" applyAlignment="1">
      <alignment horizontal="center" vertical="center" wrapText="1"/>
    </xf>
    <xf numFmtId="0" fontId="2" fillId="3" borderId="58" xfId="0" applyFont="1" applyFill="1" applyBorder="1" applyAlignment="1">
      <alignment horizontal="center" vertical="center" textRotation="90" wrapText="1"/>
    </xf>
    <xf numFmtId="0" fontId="2" fillId="0" borderId="53" xfId="0" applyFont="1" applyBorder="1" applyAlignment="1">
      <alignment vertical="center" wrapText="1"/>
    </xf>
    <xf numFmtId="0" fontId="2" fillId="0" borderId="54" xfId="0" applyFont="1" applyBorder="1" applyAlignment="1">
      <alignment vertical="center" wrapText="1"/>
    </xf>
    <xf numFmtId="0" fontId="2" fillId="0" borderId="57" xfId="0" applyFont="1" applyBorder="1" applyAlignment="1">
      <alignment horizontal="center" vertical="center" wrapText="1"/>
    </xf>
    <xf numFmtId="0" fontId="2" fillId="0" borderId="58" xfId="0" applyFont="1" applyBorder="1" applyAlignment="1">
      <alignment vertical="center" wrapText="1"/>
    </xf>
    <xf numFmtId="0" fontId="2" fillId="0" borderId="58" xfId="0" applyFont="1" applyBorder="1" applyAlignment="1">
      <alignment horizontal="center" vertical="center" wrapText="1"/>
    </xf>
    <xf numFmtId="0" fontId="2" fillId="0" borderId="58" xfId="0" applyFont="1" applyBorder="1" applyAlignment="1">
      <alignment horizontal="center" vertical="center" textRotation="90" wrapText="1"/>
    </xf>
    <xf numFmtId="0" fontId="2" fillId="0" borderId="61" xfId="0" applyFont="1" applyBorder="1" applyAlignment="1">
      <alignment vertical="center" wrapText="1"/>
    </xf>
    <xf numFmtId="0" fontId="2" fillId="3" borderId="64" xfId="0" applyFont="1" applyFill="1" applyBorder="1" applyAlignment="1">
      <alignment vertical="center" wrapText="1"/>
    </xf>
    <xf numFmtId="0" fontId="2" fillId="3" borderId="65" xfId="0" applyFont="1" applyFill="1" applyBorder="1" applyAlignment="1">
      <alignment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vertical="center" wrapText="1"/>
    </xf>
    <xf numFmtId="0" fontId="2" fillId="3" borderId="70" xfId="0" applyFont="1" applyFill="1" applyBorder="1" applyAlignment="1">
      <alignment horizontal="center" vertical="center" wrapText="1"/>
    </xf>
    <xf numFmtId="0" fontId="2" fillId="3" borderId="70" xfId="0" applyFont="1" applyFill="1" applyBorder="1" applyAlignment="1">
      <alignment horizontal="center" vertical="center" textRotation="90" wrapText="1"/>
    </xf>
    <xf numFmtId="0" fontId="5" fillId="17" borderId="37" xfId="0" applyFont="1" applyFill="1" applyBorder="1" applyAlignment="1">
      <alignment horizontal="center" vertical="center" wrapText="1"/>
    </xf>
    <xf numFmtId="0" fontId="14" fillId="16" borderId="31" xfId="0" applyFont="1" applyFill="1" applyBorder="1" applyAlignment="1">
      <alignment horizontal="center" vertical="center"/>
    </xf>
    <xf numFmtId="0" fontId="2" fillId="0" borderId="48" xfId="0" applyFont="1" applyBorder="1" applyAlignment="1">
      <alignment horizontal="center" vertical="center" wrapText="1"/>
    </xf>
    <xf numFmtId="0" fontId="2" fillId="0" borderId="58" xfId="0" applyFont="1" applyBorder="1" applyAlignment="1">
      <alignment horizontal="center" vertical="center" wrapText="1"/>
    </xf>
    <xf numFmtId="0" fontId="5" fillId="15" borderId="37" xfId="0" applyFont="1" applyFill="1" applyBorder="1" applyAlignment="1">
      <alignment horizontal="center" vertical="center"/>
    </xf>
    <xf numFmtId="0" fontId="22" fillId="2" borderId="58" xfId="0" applyFont="1" applyFill="1" applyBorder="1" applyAlignment="1">
      <alignment vertical="center" wrapText="1"/>
    </xf>
    <xf numFmtId="0" fontId="22" fillId="0" borderId="48" xfId="0" applyFont="1" applyBorder="1" applyAlignment="1">
      <alignment vertical="center" wrapText="1"/>
    </xf>
    <xf numFmtId="0" fontId="5" fillId="15" borderId="31" xfId="0" applyFont="1" applyFill="1" applyBorder="1" applyAlignment="1">
      <alignment horizontal="center" vertical="center"/>
    </xf>
    <xf numFmtId="0" fontId="14" fillId="16" borderId="31" xfId="0" applyFont="1" applyFill="1" applyBorder="1" applyAlignment="1">
      <alignment horizontal="center" vertical="center"/>
    </xf>
    <xf numFmtId="0" fontId="5" fillId="17" borderId="37" xfId="0" applyFont="1" applyFill="1" applyBorder="1" applyAlignment="1">
      <alignment horizontal="center" vertical="center" wrapText="1"/>
    </xf>
    <xf numFmtId="0" fontId="5" fillId="15" borderId="37" xfId="0" applyFont="1" applyFill="1" applyBorder="1" applyAlignment="1">
      <alignment horizontal="center" vertical="center"/>
    </xf>
    <xf numFmtId="0" fontId="2" fillId="0" borderId="48" xfId="0" applyFont="1" applyBorder="1" applyAlignment="1">
      <alignment horizontal="center" vertical="center" wrapText="1"/>
    </xf>
    <xf numFmtId="0" fontId="2" fillId="0" borderId="58" xfId="0" applyFont="1" applyBorder="1" applyAlignment="1">
      <alignment horizontal="center" vertical="center" wrapText="1"/>
    </xf>
    <xf numFmtId="0" fontId="6" fillId="3" borderId="0" xfId="0" applyFont="1" applyFill="1" applyAlignment="1">
      <alignment horizontal="left" vertical="center" wrapText="1"/>
    </xf>
    <xf numFmtId="0" fontId="2" fillId="0" borderId="43" xfId="0" applyFont="1" applyBorder="1" applyAlignment="1" applyProtection="1">
      <alignment vertical="center" wrapText="1"/>
      <protection locked="0"/>
    </xf>
    <xf numFmtId="0" fontId="2" fillId="3" borderId="54" xfId="0" applyFont="1" applyFill="1" applyBorder="1" applyAlignment="1" applyProtection="1">
      <alignment vertical="center" wrapText="1"/>
      <protection locked="0"/>
    </xf>
    <xf numFmtId="0" fontId="2" fillId="3" borderId="58" xfId="0" applyFont="1" applyFill="1" applyBorder="1" applyAlignment="1" applyProtection="1">
      <alignment vertical="center" wrapText="1"/>
      <protection locked="0"/>
    </xf>
    <xf numFmtId="0" fontId="2" fillId="3" borderId="58" xfId="0" applyFont="1" applyFill="1" applyBorder="1" applyAlignment="1" applyProtection="1">
      <alignment horizontal="center" vertical="center" wrapText="1"/>
      <protection locked="0"/>
    </xf>
    <xf numFmtId="0" fontId="2" fillId="3" borderId="58" xfId="0" applyFont="1" applyFill="1" applyBorder="1" applyAlignment="1" applyProtection="1">
      <alignment horizontal="center" vertical="center" textRotation="90" wrapText="1"/>
      <protection locked="0"/>
    </xf>
    <xf numFmtId="0" fontId="2" fillId="0" borderId="54" xfId="0" applyFont="1" applyBorder="1" applyAlignment="1" applyProtection="1">
      <alignment vertical="center" wrapText="1"/>
      <protection locked="0"/>
    </xf>
    <xf numFmtId="0" fontId="2" fillId="0" borderId="58" xfId="0" applyFont="1" applyBorder="1" applyAlignment="1" applyProtection="1">
      <alignment vertical="center" wrapText="1"/>
      <protection locked="0"/>
    </xf>
    <xf numFmtId="0" fontId="2" fillId="0" borderId="58"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textRotation="90" wrapText="1"/>
      <protection locked="0"/>
    </xf>
    <xf numFmtId="0" fontId="2" fillId="0" borderId="61" xfId="0" applyFont="1" applyBorder="1" applyAlignment="1" applyProtection="1">
      <alignment vertical="center" wrapText="1"/>
      <protection locked="0"/>
    </xf>
    <xf numFmtId="0" fontId="2" fillId="3" borderId="65" xfId="0" applyFont="1" applyFill="1" applyBorder="1" applyAlignment="1" applyProtection="1">
      <alignment vertical="center" wrapText="1"/>
      <protection locked="0"/>
    </xf>
    <xf numFmtId="0" fontId="2" fillId="3" borderId="70" xfId="0" applyFont="1" applyFill="1" applyBorder="1" applyAlignment="1" applyProtection="1">
      <alignment vertical="center" wrapText="1"/>
      <protection locked="0"/>
    </xf>
    <xf numFmtId="0" fontId="2" fillId="3" borderId="70" xfId="0" applyFont="1" applyFill="1" applyBorder="1" applyAlignment="1" applyProtection="1">
      <alignment horizontal="center" vertical="center" wrapText="1"/>
      <protection locked="0"/>
    </xf>
    <xf numFmtId="0" fontId="2" fillId="3" borderId="70" xfId="0" applyFont="1" applyFill="1" applyBorder="1" applyAlignment="1" applyProtection="1">
      <alignment horizontal="center" vertical="center" textRotation="90" wrapText="1"/>
      <protection locked="0"/>
    </xf>
    <xf numFmtId="0" fontId="2" fillId="0" borderId="75" xfId="0" applyFont="1" applyBorder="1" applyAlignment="1" applyProtection="1">
      <alignment horizontal="center" vertical="center" wrapText="1"/>
      <protection locked="0"/>
    </xf>
    <xf numFmtId="0" fontId="2" fillId="13" borderId="58" xfId="0" applyFont="1" applyFill="1" applyBorder="1" applyAlignment="1" applyProtection="1">
      <alignment horizontal="center" vertical="center" wrapText="1"/>
      <protection locked="0"/>
    </xf>
    <xf numFmtId="0" fontId="2" fillId="0" borderId="58" xfId="0" applyFont="1" applyBorder="1" applyAlignment="1" applyProtection="1">
      <alignment horizontal="left" vertical="center" wrapText="1"/>
      <protection locked="0"/>
    </xf>
    <xf numFmtId="0" fontId="2" fillId="0" borderId="42" xfId="0" applyFont="1" applyBorder="1" applyAlignment="1">
      <alignment horizontal="center" vertical="center" wrapText="1"/>
    </xf>
    <xf numFmtId="0" fontId="2" fillId="3" borderId="53" xfId="0" applyFont="1" applyFill="1" applyBorder="1" applyAlignment="1">
      <alignment horizontal="center" vertical="center" wrapText="1"/>
    </xf>
    <xf numFmtId="0" fontId="2" fillId="3" borderId="6" xfId="0" applyFont="1" applyFill="1" applyBorder="1" applyAlignment="1">
      <alignment horizontal="center" vertical="center"/>
    </xf>
    <xf numFmtId="0" fontId="5" fillId="17" borderId="37" xfId="0" applyFont="1" applyFill="1" applyBorder="1" applyAlignment="1">
      <alignment horizontal="center" vertical="center" wrapText="1"/>
    </xf>
    <xf numFmtId="0" fontId="14" fillId="16" borderId="31" xfId="0" applyFont="1" applyFill="1" applyBorder="1" applyAlignment="1">
      <alignment horizontal="center" vertical="center"/>
    </xf>
    <xf numFmtId="0" fontId="14" fillId="16" borderId="31" xfId="0" applyFont="1" applyFill="1" applyBorder="1" applyAlignment="1" applyProtection="1">
      <alignment horizontal="center" vertical="center"/>
    </xf>
    <xf numFmtId="0" fontId="5" fillId="17" borderId="37" xfId="0" applyFont="1" applyFill="1" applyBorder="1" applyAlignment="1" applyProtection="1">
      <alignment horizontal="center" vertical="center" wrapText="1"/>
    </xf>
    <xf numFmtId="0" fontId="5" fillId="15" borderId="37" xfId="0" applyFont="1" applyFill="1" applyBorder="1" applyAlignment="1" applyProtection="1">
      <alignment horizontal="center" vertical="center"/>
    </xf>
    <xf numFmtId="0" fontId="2" fillId="0" borderId="48"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2" fillId="0" borderId="48" xfId="0" applyFont="1" applyBorder="1" applyAlignment="1">
      <alignment horizontal="center" vertical="center" wrapText="1"/>
    </xf>
    <xf numFmtId="0" fontId="2" fillId="0" borderId="58" xfId="0" applyFont="1" applyBorder="1" applyAlignment="1">
      <alignment horizontal="center" vertical="center" wrapText="1"/>
    </xf>
    <xf numFmtId="0" fontId="5" fillId="15" borderId="37" xfId="0" applyFont="1" applyFill="1" applyBorder="1" applyAlignment="1">
      <alignment horizontal="center" vertical="center"/>
    </xf>
    <xf numFmtId="0" fontId="5" fillId="15" borderId="31" xfId="0" applyFont="1" applyFill="1" applyBorder="1" applyAlignment="1" applyProtection="1">
      <alignment horizontal="center" vertical="center"/>
    </xf>
    <xf numFmtId="0" fontId="2" fillId="0" borderId="48" xfId="0" applyFont="1" applyBorder="1" applyAlignment="1">
      <alignment horizontal="center" vertical="center" wrapText="1"/>
    </xf>
    <xf numFmtId="0" fontId="2" fillId="0" borderId="58" xfId="0" applyFont="1" applyBorder="1" applyAlignment="1">
      <alignment horizontal="center" vertical="center" wrapText="1"/>
    </xf>
    <xf numFmtId="0" fontId="2" fillId="3" borderId="0" xfId="0" applyFont="1" applyFill="1" applyBorder="1" applyAlignment="1">
      <alignment vertical="center"/>
    </xf>
    <xf numFmtId="0" fontId="2" fillId="0" borderId="75" xfId="0" applyFont="1" applyBorder="1" applyAlignment="1" applyProtection="1">
      <alignment vertical="center" wrapText="1"/>
      <protection locked="0"/>
    </xf>
    <xf numFmtId="0" fontId="2" fillId="0" borderId="75" xfId="0" applyFont="1" applyBorder="1" applyAlignment="1">
      <alignment horizontal="center" vertical="center" wrapText="1"/>
    </xf>
    <xf numFmtId="0" fontId="14" fillId="16" borderId="37" xfId="0" applyFont="1" applyFill="1" applyBorder="1" applyAlignment="1">
      <alignment horizontal="center" vertical="center"/>
    </xf>
    <xf numFmtId="0" fontId="2" fillId="0" borderId="75" xfId="0" applyFont="1" applyBorder="1" applyAlignment="1" applyProtection="1">
      <alignment horizontal="center" vertical="center" wrapText="1"/>
    </xf>
    <xf numFmtId="0" fontId="2" fillId="13" borderId="58" xfId="0" applyFont="1" applyFill="1" applyBorder="1" applyAlignment="1" applyProtection="1">
      <alignment horizontal="center" vertical="center" wrapText="1"/>
    </xf>
    <xf numFmtId="0" fontId="2" fillId="0" borderId="58" xfId="0" applyFont="1" applyBorder="1" applyAlignment="1" applyProtection="1">
      <alignment horizontal="left" vertical="center" wrapText="1"/>
    </xf>
    <xf numFmtId="0" fontId="14" fillId="16" borderId="37" xfId="0" applyFont="1" applyFill="1" applyBorder="1" applyAlignment="1" applyProtection="1">
      <alignment horizontal="center" vertical="center"/>
    </xf>
    <xf numFmtId="0" fontId="2" fillId="0" borderId="79" xfId="0" applyFont="1" applyBorder="1" applyAlignment="1" applyProtection="1">
      <alignment horizontal="center" vertical="center" wrapText="1"/>
    </xf>
    <xf numFmtId="0" fontId="2" fillId="0" borderId="75" xfId="0" applyFont="1" applyBorder="1" applyAlignment="1" applyProtection="1">
      <alignment vertical="center" wrapText="1"/>
    </xf>
    <xf numFmtId="0" fontId="2" fillId="0" borderId="75" xfId="0" applyFont="1" applyBorder="1" applyAlignment="1" applyProtection="1">
      <alignment horizontal="center" vertical="center" textRotation="90" wrapText="1"/>
    </xf>
    <xf numFmtId="0" fontId="2" fillId="3" borderId="0" xfId="0" applyFont="1" applyFill="1" applyAlignment="1">
      <alignment horizontal="right" vertical="center"/>
    </xf>
    <xf numFmtId="0" fontId="5" fillId="6" borderId="7" xfId="0" applyFont="1" applyFill="1" applyBorder="1" applyAlignment="1">
      <alignment horizontal="center" vertical="center"/>
    </xf>
    <xf numFmtId="0" fontId="1" fillId="3" borderId="7" xfId="1" applyFill="1" applyBorder="1" applyAlignment="1">
      <alignment horizontal="center" vertical="center"/>
    </xf>
    <xf numFmtId="0" fontId="5" fillId="6" borderId="7" xfId="0" applyFont="1" applyFill="1" applyBorder="1" applyAlignment="1">
      <alignment horizontal="center" vertical="center" wrapText="1"/>
    </xf>
    <xf numFmtId="0" fontId="0" fillId="3" borderId="0" xfId="0" applyFill="1"/>
    <xf numFmtId="0" fontId="6" fillId="3" borderId="0" xfId="0" applyFont="1" applyFill="1" applyAlignment="1">
      <alignment horizontal="left" vertical="center" wrapText="1"/>
    </xf>
    <xf numFmtId="0" fontId="5" fillId="11" borderId="7" xfId="0" applyFont="1" applyFill="1" applyBorder="1" applyAlignment="1">
      <alignment horizontal="center" vertical="center"/>
    </xf>
    <xf numFmtId="0" fontId="5" fillId="7" borderId="7" xfId="0" applyFont="1" applyFill="1" applyBorder="1" applyAlignment="1">
      <alignment horizontal="center" vertical="center" wrapText="1"/>
    </xf>
    <xf numFmtId="0" fontId="5" fillId="7" borderId="7"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7"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0" fillId="18" borderId="7" xfId="0" applyFill="1" applyBorder="1" applyAlignment="1">
      <alignment horizontal="center" vertical="center"/>
    </xf>
    <xf numFmtId="0" fontId="5" fillId="9" borderId="7" xfId="0" applyFont="1" applyFill="1" applyBorder="1" applyAlignment="1">
      <alignment horizontal="center" vertical="center" wrapText="1"/>
    </xf>
    <xf numFmtId="0" fontId="5" fillId="9" borderId="7" xfId="0" applyFont="1" applyFill="1" applyBorder="1" applyAlignment="1">
      <alignment horizontal="center" vertical="center"/>
    </xf>
    <xf numFmtId="0" fontId="0" fillId="3" borderId="7" xfId="0" applyFill="1" applyBorder="1" applyAlignment="1">
      <alignment horizontal="center" vertical="center"/>
    </xf>
    <xf numFmtId="0" fontId="5" fillId="10" borderId="7" xfId="0" applyFont="1" applyFill="1" applyBorder="1" applyAlignment="1">
      <alignment horizontal="center" vertical="center"/>
    </xf>
    <xf numFmtId="0" fontId="5" fillId="9" borderId="8"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10" borderId="7"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4" fillId="3" borderId="2" xfId="0" applyFont="1" applyFill="1" applyBorder="1" applyAlignment="1">
      <alignment horizontal="center" vertical="center"/>
    </xf>
    <xf numFmtId="0" fontId="25" fillId="5" borderId="0" xfId="0" applyFont="1" applyFill="1" applyAlignment="1">
      <alignment horizontal="center" vertical="center"/>
    </xf>
    <xf numFmtId="0" fontId="2" fillId="3" borderId="0" xfId="0" applyFont="1" applyFill="1" applyAlignment="1">
      <alignment horizontal="left" vertical="center"/>
    </xf>
    <xf numFmtId="14" fontId="2" fillId="3" borderId="6" xfId="0" applyNumberFormat="1" applyFont="1" applyFill="1" applyBorder="1" applyAlignment="1">
      <alignment horizontal="center" vertical="center"/>
    </xf>
    <xf numFmtId="0" fontId="2" fillId="3" borderId="6" xfId="0" applyFont="1" applyFill="1" applyBorder="1" applyAlignment="1">
      <alignment horizontal="center" vertical="center"/>
    </xf>
    <xf numFmtId="0" fontId="5" fillId="6" borderId="0" xfId="0" applyFont="1" applyFill="1" applyAlignment="1">
      <alignment horizontal="center" vertical="center" wrapText="1"/>
    </xf>
    <xf numFmtId="0" fontId="5" fillId="7" borderId="0" xfId="0" applyFont="1" applyFill="1" applyAlignment="1">
      <alignment horizontal="center" vertical="center" wrapText="1"/>
    </xf>
    <xf numFmtId="0" fontId="5" fillId="8" borderId="0" xfId="0" applyFont="1" applyFill="1" applyAlignment="1">
      <alignment horizontal="center" vertical="center" wrapText="1"/>
    </xf>
    <xf numFmtId="0" fontId="5" fillId="9" borderId="0" xfId="0" applyFont="1" applyFill="1" applyAlignment="1">
      <alignment horizontal="center" vertical="center" wrapText="1"/>
    </xf>
    <xf numFmtId="0" fontId="5" fillId="10" borderId="0" xfId="0" applyFont="1" applyFill="1" applyAlignment="1">
      <alignment horizontal="center" vertical="center" wrapText="1"/>
    </xf>
    <xf numFmtId="0" fontId="5" fillId="11" borderId="0" xfId="0" applyFont="1" applyFill="1" applyAlignment="1">
      <alignment horizontal="center" vertical="center"/>
    </xf>
    <xf numFmtId="0" fontId="5" fillId="12" borderId="0" xfId="0" applyFont="1" applyFill="1" applyAlignment="1">
      <alignment horizontal="center" vertical="center" wrapText="1"/>
    </xf>
    <xf numFmtId="0" fontId="2" fillId="0" borderId="51"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52" xfId="0"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68"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2" fillId="0" borderId="70" xfId="0" applyFont="1" applyBorder="1" applyAlignment="1" applyProtection="1">
      <alignment horizontal="center" vertical="center" wrapText="1"/>
    </xf>
    <xf numFmtId="0" fontId="2" fillId="0" borderId="49" xfId="0" applyFont="1" applyBorder="1" applyAlignment="1" applyProtection="1">
      <alignment horizontal="center" vertical="center" wrapText="1"/>
    </xf>
    <xf numFmtId="0" fontId="2" fillId="0" borderId="59" xfId="0" applyFont="1" applyBorder="1" applyAlignment="1" applyProtection="1">
      <alignment horizontal="center" vertical="center" wrapText="1"/>
    </xf>
    <xf numFmtId="0" fontId="2" fillId="0" borderId="71" xfId="0" applyFont="1" applyBorder="1" applyAlignment="1" applyProtection="1">
      <alignment horizontal="center" vertical="center" wrapText="1"/>
    </xf>
    <xf numFmtId="0" fontId="2" fillId="0" borderId="50" xfId="0" applyFont="1" applyBorder="1" applyAlignment="1" applyProtection="1">
      <alignment horizontal="center" vertical="center" textRotation="90" wrapText="1"/>
    </xf>
    <xf numFmtId="0" fontId="2" fillId="0" borderId="60" xfId="0" applyFont="1" applyBorder="1" applyAlignment="1" applyProtection="1">
      <alignment horizontal="center" vertical="center" textRotation="90" wrapText="1"/>
    </xf>
    <xf numFmtId="0" fontId="2" fillId="0" borderId="72" xfId="0" applyFont="1" applyBorder="1" applyAlignment="1" applyProtection="1">
      <alignment horizontal="center" vertical="center" textRotation="90" wrapText="1"/>
    </xf>
    <xf numFmtId="0" fontId="2" fillId="0" borderId="19"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62" xfId="0" applyFont="1" applyBorder="1" applyAlignment="1" applyProtection="1">
      <alignment horizontal="center" vertical="center" wrapText="1"/>
    </xf>
    <xf numFmtId="0" fontId="2" fillId="0" borderId="24" xfId="0" applyFont="1" applyBorder="1" applyAlignment="1" applyProtection="1">
      <alignment horizontal="center" vertical="center" textRotation="90" wrapText="1"/>
    </xf>
    <xf numFmtId="0" fontId="2" fillId="0" borderId="7" xfId="0" applyFont="1" applyBorder="1" applyAlignment="1" applyProtection="1">
      <alignment horizontal="center" vertical="center" textRotation="90" wrapText="1"/>
    </xf>
    <xf numFmtId="0" fontId="2" fillId="0" borderId="37" xfId="0" applyFont="1" applyBorder="1" applyAlignment="1" applyProtection="1">
      <alignment horizontal="center" vertical="center" textRotation="90" wrapText="1"/>
    </xf>
    <xf numFmtId="0" fontId="2" fillId="0" borderId="24" xfId="0" applyFont="1" applyBorder="1" applyAlignment="1" applyProtection="1">
      <alignment horizontal="center" vertical="center" wrapText="1"/>
    </xf>
    <xf numFmtId="0" fontId="2" fillId="0" borderId="45" xfId="0" applyFont="1" applyBorder="1" applyAlignment="1" applyProtection="1">
      <alignment horizontal="center" vertical="center" textRotation="90" wrapText="1"/>
    </xf>
    <xf numFmtId="0" fontId="2" fillId="0" borderId="56" xfId="0" applyFont="1" applyBorder="1" applyAlignment="1" applyProtection="1">
      <alignment horizontal="center" vertical="center" textRotation="90" wrapText="1"/>
    </xf>
    <xf numFmtId="0" fontId="2" fillId="0" borderId="67" xfId="0" applyFont="1" applyBorder="1" applyAlignment="1" applyProtection="1">
      <alignment horizontal="center" vertical="center" textRotation="90" wrapText="1"/>
    </xf>
    <xf numFmtId="0" fontId="2"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textRotation="90" wrapText="1"/>
    </xf>
    <xf numFmtId="0" fontId="2" fillId="0" borderId="63" xfId="0" applyFont="1" applyBorder="1" applyAlignment="1" applyProtection="1">
      <alignment horizontal="center" vertical="center" textRotation="90" wrapText="1"/>
    </xf>
    <xf numFmtId="0" fontId="2" fillId="0" borderId="34" xfId="0" applyFont="1" applyBorder="1" applyAlignment="1" applyProtection="1">
      <alignment horizontal="center" vertical="center" wrapText="1"/>
    </xf>
    <xf numFmtId="0" fontId="2" fillId="0" borderId="63"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0" borderId="38" xfId="0" applyFont="1" applyBorder="1" applyAlignment="1" applyProtection="1">
      <alignment horizontal="center" vertical="center" wrapText="1"/>
    </xf>
    <xf numFmtId="0" fontId="2" fillId="0" borderId="44" xfId="0" applyFont="1" applyBorder="1" applyAlignment="1" applyProtection="1">
      <alignment horizontal="center" vertical="center" textRotation="90" wrapText="1"/>
    </xf>
    <xf numFmtId="0" fontId="2" fillId="0" borderId="55" xfId="0" applyFont="1" applyBorder="1" applyAlignment="1" applyProtection="1">
      <alignment horizontal="center" vertical="center" textRotation="90" wrapText="1"/>
    </xf>
    <xf numFmtId="0" fontId="2" fillId="0" borderId="66" xfId="0" applyFont="1" applyBorder="1" applyAlignment="1" applyProtection="1">
      <alignment horizontal="center" vertical="center" textRotation="90" wrapText="1"/>
    </xf>
    <xf numFmtId="0" fontId="2" fillId="0" borderId="41" xfId="0" applyFont="1" applyBorder="1" applyAlignment="1" applyProtection="1">
      <alignment horizontal="center" vertical="center" wrapText="1"/>
    </xf>
    <xf numFmtId="0" fontId="2" fillId="0" borderId="28"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19" xfId="0" applyFont="1" applyBorder="1" applyAlignment="1" applyProtection="1">
      <alignment horizontal="center" vertical="center" textRotation="90" wrapText="1"/>
    </xf>
    <xf numFmtId="0" fontId="2" fillId="0" borderId="9" xfId="0" applyFont="1" applyBorder="1" applyAlignment="1" applyProtection="1">
      <alignment horizontal="center" vertical="center" textRotation="90" wrapText="1"/>
    </xf>
    <xf numFmtId="0" fontId="2" fillId="0" borderId="62" xfId="0" applyFont="1" applyBorder="1" applyAlignment="1" applyProtection="1">
      <alignment horizontal="center" vertical="center" textRotation="90" wrapText="1"/>
    </xf>
    <xf numFmtId="0" fontId="5" fillId="15" borderId="7" xfId="0" applyFont="1" applyFill="1" applyBorder="1" applyAlignment="1" applyProtection="1">
      <alignment horizontal="center" vertical="center"/>
    </xf>
    <xf numFmtId="0" fontId="5" fillId="15" borderId="7" xfId="0" applyFont="1" applyFill="1" applyBorder="1" applyAlignment="1" applyProtection="1">
      <alignment horizontal="center" vertical="center" wrapText="1"/>
    </xf>
    <xf numFmtId="0" fontId="5" fillId="15" borderId="31" xfId="0" applyFont="1" applyFill="1" applyBorder="1" applyAlignment="1" applyProtection="1">
      <alignment horizontal="center" vertical="center" wrapText="1"/>
    </xf>
    <xf numFmtId="0" fontId="5" fillId="15" borderId="8" xfId="0" applyFont="1" applyFill="1" applyBorder="1" applyAlignment="1" applyProtection="1">
      <alignment horizontal="center" vertical="center" wrapText="1"/>
    </xf>
    <xf numFmtId="0" fontId="5" fillId="15" borderId="13" xfId="0" applyFont="1" applyFill="1" applyBorder="1" applyAlignment="1" applyProtection="1">
      <alignment horizontal="center" vertical="center" wrapText="1"/>
    </xf>
    <xf numFmtId="0" fontId="5" fillId="17" borderId="35" xfId="0" applyFont="1" applyFill="1" applyBorder="1" applyAlignment="1" applyProtection="1">
      <alignment horizontal="center" vertical="center" wrapText="1"/>
    </xf>
    <xf numFmtId="0" fontId="5" fillId="17" borderId="37" xfId="0" applyFont="1" applyFill="1" applyBorder="1" applyAlignment="1" applyProtection="1">
      <alignment horizontal="center" vertical="center" wrapText="1"/>
    </xf>
    <xf numFmtId="0" fontId="16" fillId="14" borderId="7" xfId="0" applyFont="1" applyFill="1" applyBorder="1" applyAlignment="1" applyProtection="1">
      <alignment horizontal="center" vertical="center" wrapText="1"/>
    </xf>
    <xf numFmtId="0" fontId="16" fillId="14" borderId="37" xfId="0" applyFont="1" applyFill="1" applyBorder="1" applyAlignment="1" applyProtection="1">
      <alignment horizontal="center" vertical="center" wrapText="1"/>
    </xf>
    <xf numFmtId="0" fontId="5" fillId="15" borderId="9" xfId="0" applyFont="1" applyFill="1" applyBorder="1" applyAlignment="1" applyProtection="1">
      <alignment horizontal="center" vertical="center"/>
    </xf>
    <xf numFmtId="0" fontId="5" fillId="15" borderId="15" xfId="0" applyFont="1" applyFill="1" applyBorder="1" applyAlignment="1" applyProtection="1">
      <alignment horizontal="center" vertical="center"/>
    </xf>
    <xf numFmtId="0" fontId="5" fillId="15" borderId="31" xfId="0" applyFont="1" applyFill="1" applyBorder="1" applyAlignment="1" applyProtection="1">
      <alignment horizontal="center" vertical="center"/>
    </xf>
    <xf numFmtId="0" fontId="14" fillId="16" borderId="13" xfId="0" applyFont="1" applyFill="1" applyBorder="1" applyAlignment="1" applyProtection="1">
      <alignment horizontal="center" vertical="center" wrapText="1"/>
    </xf>
    <xf numFmtId="0" fontId="14" fillId="16" borderId="15" xfId="0" applyFont="1" applyFill="1" applyBorder="1" applyAlignment="1" applyProtection="1">
      <alignment horizontal="center" vertical="center" wrapText="1"/>
    </xf>
    <xf numFmtId="0" fontId="14" fillId="16" borderId="16" xfId="0" applyFont="1" applyFill="1" applyBorder="1" applyAlignment="1" applyProtection="1">
      <alignment horizontal="center" vertical="center" wrapText="1"/>
    </xf>
    <xf numFmtId="0" fontId="14" fillId="16" borderId="17"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xf>
    <xf numFmtId="0" fontId="14" fillId="16" borderId="34" xfId="0" applyFont="1" applyFill="1" applyBorder="1" applyAlignment="1" applyProtection="1">
      <alignment horizontal="center" vertical="center"/>
    </xf>
    <xf numFmtId="0" fontId="14" fillId="16" borderId="31" xfId="0" applyFont="1" applyFill="1" applyBorder="1" applyAlignment="1" applyProtection="1">
      <alignment horizontal="center" vertical="center" wrapText="1"/>
    </xf>
    <xf numFmtId="0" fontId="14" fillId="16" borderId="34" xfId="0" applyFont="1" applyFill="1" applyBorder="1" applyAlignment="1" applyProtection="1">
      <alignment horizontal="center" vertical="center" wrapText="1"/>
    </xf>
    <xf numFmtId="0" fontId="5" fillId="16" borderId="31" xfId="0" applyFont="1" applyFill="1" applyBorder="1" applyAlignment="1" applyProtection="1">
      <alignment horizontal="center" vertical="center" wrapText="1"/>
    </xf>
    <xf numFmtId="0" fontId="5" fillId="16" borderId="34" xfId="0" applyFont="1" applyFill="1" applyBorder="1" applyAlignment="1" applyProtection="1">
      <alignment horizontal="center" vertical="center" wrapText="1"/>
    </xf>
    <xf numFmtId="0" fontId="5" fillId="16" borderId="13" xfId="0" applyFont="1" applyFill="1" applyBorder="1" applyAlignment="1" applyProtection="1">
      <alignment horizontal="center" vertical="center" wrapText="1"/>
    </xf>
    <xf numFmtId="0" fontId="5" fillId="16" borderId="16" xfId="0" applyFont="1" applyFill="1" applyBorder="1" applyAlignment="1" applyProtection="1">
      <alignment horizontal="center" vertical="center" wrapText="1"/>
    </xf>
    <xf numFmtId="0" fontId="5" fillId="16" borderId="7" xfId="0" applyFont="1" applyFill="1" applyBorder="1" applyAlignment="1" applyProtection="1">
      <alignment horizontal="center" vertical="center" wrapText="1"/>
    </xf>
    <xf numFmtId="0" fontId="14" fillId="16" borderId="13" xfId="0" applyFont="1" applyFill="1" applyBorder="1" applyAlignment="1" applyProtection="1">
      <alignment horizontal="center" vertical="center"/>
    </xf>
    <xf numFmtId="0" fontId="14" fillId="16" borderId="14" xfId="0" applyFont="1" applyFill="1" applyBorder="1" applyAlignment="1" applyProtection="1">
      <alignment horizontal="center" vertical="center"/>
    </xf>
    <xf numFmtId="0" fontId="14" fillId="16" borderId="15" xfId="0" applyFont="1" applyFill="1" applyBorder="1" applyAlignment="1" applyProtection="1">
      <alignment horizontal="center" vertical="center"/>
    </xf>
    <xf numFmtId="0" fontId="14" fillId="16" borderId="18" xfId="0" applyFont="1" applyFill="1" applyBorder="1" applyAlignment="1" applyProtection="1">
      <alignment horizontal="center" vertical="center"/>
    </xf>
    <xf numFmtId="0" fontId="14" fillId="16" borderId="6" xfId="0" applyFont="1" applyFill="1" applyBorder="1" applyAlignment="1" applyProtection="1">
      <alignment horizontal="center" vertical="center"/>
    </xf>
    <xf numFmtId="0" fontId="14" fillId="16" borderId="19" xfId="0" applyFont="1" applyFill="1" applyBorder="1" applyAlignment="1" applyProtection="1">
      <alignment horizontal="center" vertical="center"/>
    </xf>
    <xf numFmtId="0" fontId="5" fillId="16" borderId="28" xfId="0" applyFont="1" applyFill="1" applyBorder="1" applyAlignment="1" applyProtection="1">
      <alignment horizontal="center" vertical="center"/>
    </xf>
    <xf numFmtId="0" fontId="5" fillId="16" borderId="39" xfId="0" applyFont="1" applyFill="1" applyBorder="1" applyAlignment="1" applyProtection="1">
      <alignment horizontal="center" vertical="center"/>
    </xf>
    <xf numFmtId="0" fontId="5" fillId="17" borderId="23" xfId="0" applyFont="1" applyFill="1" applyBorder="1" applyAlignment="1" applyProtection="1">
      <alignment horizontal="center" vertical="center" wrapText="1"/>
    </xf>
    <xf numFmtId="0" fontId="5" fillId="17" borderId="24" xfId="0" applyFont="1" applyFill="1" applyBorder="1" applyAlignment="1" applyProtection="1">
      <alignment horizontal="center" vertical="center" wrapText="1"/>
    </xf>
    <xf numFmtId="0" fontId="5" fillId="17" borderId="28" xfId="0" applyFont="1" applyFill="1" applyBorder="1" applyAlignment="1" applyProtection="1">
      <alignment horizontal="center" vertical="center" wrapText="1"/>
    </xf>
    <xf numFmtId="0" fontId="5" fillId="17" borderId="7" xfId="0" applyFont="1" applyFill="1" applyBorder="1" applyAlignment="1" applyProtection="1">
      <alignment horizontal="center" vertical="center" wrapText="1"/>
    </xf>
    <xf numFmtId="0" fontId="5" fillId="17" borderId="27" xfId="0" applyFont="1" applyFill="1" applyBorder="1" applyAlignment="1" applyProtection="1">
      <alignment horizontal="center" vertical="center" wrapText="1"/>
    </xf>
    <xf numFmtId="0" fontId="5" fillId="17" borderId="32" xfId="0" applyFont="1" applyFill="1" applyBorder="1" applyAlignment="1" applyProtection="1">
      <alignment horizontal="center" vertical="center" wrapText="1"/>
    </xf>
    <xf numFmtId="0" fontId="5" fillId="17" borderId="40" xfId="0" applyFont="1" applyFill="1" applyBorder="1" applyAlignment="1" applyProtection="1">
      <alignment horizontal="center" vertical="center" wrapText="1"/>
    </xf>
    <xf numFmtId="0" fontId="5" fillId="14" borderId="28" xfId="0" applyFont="1" applyFill="1" applyBorder="1" applyAlignment="1" applyProtection="1">
      <alignment horizontal="center" vertical="center"/>
    </xf>
    <xf numFmtId="0" fontId="5" fillId="14" borderId="35" xfId="0" applyFont="1" applyFill="1" applyBorder="1" applyAlignment="1" applyProtection="1">
      <alignment horizontal="center" vertical="center"/>
    </xf>
    <xf numFmtId="0" fontId="5" fillId="14" borderId="29" xfId="0" applyFont="1" applyFill="1" applyBorder="1" applyAlignment="1" applyProtection="1">
      <alignment horizontal="center" vertical="center"/>
    </xf>
    <xf numFmtId="0" fontId="5" fillId="14" borderId="36" xfId="0" applyFont="1" applyFill="1" applyBorder="1" applyAlignment="1" applyProtection="1">
      <alignment horizontal="center" vertical="center"/>
    </xf>
    <xf numFmtId="0" fontId="5" fillId="14" borderId="7" xfId="0" applyFont="1" applyFill="1" applyBorder="1" applyAlignment="1" applyProtection="1">
      <alignment horizontal="center" vertical="center"/>
    </xf>
    <xf numFmtId="0" fontId="5" fillId="14" borderId="37" xfId="0" applyFont="1" applyFill="1" applyBorder="1" applyAlignment="1" applyProtection="1">
      <alignment horizontal="center" vertical="center"/>
    </xf>
    <xf numFmtId="0" fontId="14" fillId="14" borderId="7" xfId="0" applyFont="1" applyFill="1" applyBorder="1" applyAlignment="1" applyProtection="1">
      <alignment horizontal="center" vertical="center" wrapText="1"/>
    </xf>
    <xf numFmtId="0" fontId="14" fillId="14" borderId="7" xfId="0" applyFont="1" applyFill="1" applyBorder="1" applyAlignment="1" applyProtection="1">
      <alignment horizontal="center" vertical="center"/>
    </xf>
    <xf numFmtId="0" fontId="14" fillId="14" borderId="37" xfId="0" applyFont="1" applyFill="1" applyBorder="1" applyAlignment="1" applyProtection="1">
      <alignment horizontal="center" vertical="center"/>
    </xf>
    <xf numFmtId="0" fontId="5" fillId="14" borderId="30" xfId="0" applyFont="1" applyFill="1" applyBorder="1" applyAlignment="1" applyProtection="1">
      <alignment horizontal="center" vertical="center"/>
    </xf>
    <xf numFmtId="0" fontId="5" fillId="14" borderId="33" xfId="0" applyFont="1" applyFill="1" applyBorder="1" applyAlignment="1" applyProtection="1">
      <alignment horizontal="center" vertical="center"/>
    </xf>
    <xf numFmtId="0" fontId="5" fillId="14" borderId="38" xfId="0" applyFont="1" applyFill="1" applyBorder="1" applyAlignment="1" applyProtection="1">
      <alignment horizontal="center" vertical="center"/>
    </xf>
    <xf numFmtId="0" fontId="5" fillId="15" borderId="8" xfId="0" applyFont="1" applyFill="1" applyBorder="1" applyAlignment="1" applyProtection="1">
      <alignment horizontal="center" vertical="center"/>
    </xf>
    <xf numFmtId="0" fontId="2" fillId="0" borderId="0" xfId="0" applyFont="1" applyAlignment="1" applyProtection="1">
      <alignment horizontal="right" vertical="center"/>
    </xf>
    <xf numFmtId="14" fontId="2" fillId="0" borderId="6" xfId="0" applyNumberFormat="1" applyFont="1" applyBorder="1" applyAlignment="1" applyProtection="1">
      <alignment horizontal="center" vertical="center"/>
    </xf>
    <xf numFmtId="0" fontId="2" fillId="0" borderId="6" xfId="0" applyFont="1" applyBorder="1" applyAlignment="1" applyProtection="1">
      <alignment horizontal="center" vertical="center"/>
    </xf>
    <xf numFmtId="0" fontId="5" fillId="14" borderId="20" xfId="0" applyFont="1" applyFill="1" applyBorder="1" applyAlignment="1" applyProtection="1">
      <alignment horizontal="center" vertical="center"/>
    </xf>
    <xf numFmtId="0" fontId="5" fillId="14" borderId="21" xfId="0" applyFont="1" applyFill="1" applyBorder="1" applyAlignment="1" applyProtection="1">
      <alignment horizontal="center" vertical="center"/>
    </xf>
    <xf numFmtId="0" fontId="5" fillId="14" borderId="22" xfId="0" applyFont="1" applyFill="1" applyBorder="1" applyAlignment="1" applyProtection="1">
      <alignment horizontal="center" vertical="center"/>
    </xf>
    <xf numFmtId="0" fontId="5" fillId="16" borderId="23" xfId="0" applyFont="1" applyFill="1" applyBorder="1" applyAlignment="1" applyProtection="1">
      <alignment horizontal="center" vertical="center"/>
    </xf>
    <xf numFmtId="0" fontId="5" fillId="16" borderId="24" xfId="0" applyFont="1" applyFill="1" applyBorder="1" applyAlignment="1" applyProtection="1">
      <alignment horizontal="center" vertical="center"/>
    </xf>
    <xf numFmtId="0" fontId="14" fillId="16" borderId="25" xfId="0" applyFont="1" applyFill="1" applyBorder="1" applyAlignment="1" applyProtection="1">
      <alignment horizontal="center" vertical="center"/>
    </xf>
    <xf numFmtId="0" fontId="14" fillId="16" borderId="26" xfId="0" applyFont="1" applyFill="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15" xfId="0" applyFont="1" applyBorder="1" applyAlignment="1" applyProtection="1">
      <alignment horizontal="center" vertical="center"/>
    </xf>
    <xf numFmtId="0" fontId="10" fillId="0" borderId="16"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17" xfId="0" applyFont="1" applyBorder="1" applyAlignment="1" applyProtection="1">
      <alignment horizontal="center" vertical="center"/>
    </xf>
    <xf numFmtId="0" fontId="10" fillId="0" borderId="18" xfId="0" applyFont="1" applyBorder="1" applyAlignment="1" applyProtection="1">
      <alignment horizontal="center" vertical="center"/>
    </xf>
    <xf numFmtId="0" fontId="10" fillId="0" borderId="6" xfId="0" applyFont="1" applyBorder="1" applyAlignment="1" applyProtection="1">
      <alignment horizontal="center" vertical="center"/>
    </xf>
    <xf numFmtId="0" fontId="10" fillId="0" borderId="19" xfId="0" applyFont="1" applyBorder="1" applyAlignment="1" applyProtection="1">
      <alignment horizontal="center" vertical="center"/>
    </xf>
    <xf numFmtId="0" fontId="11" fillId="13" borderId="7" xfId="0" applyFont="1" applyFill="1" applyBorder="1" applyAlignment="1" applyProtection="1">
      <alignment horizontal="center" vertical="center"/>
    </xf>
    <xf numFmtId="0" fontId="12" fillId="0" borderId="7" xfId="0" applyFont="1" applyBorder="1" applyAlignment="1" applyProtection="1">
      <alignment horizontal="center" vertical="center"/>
    </xf>
    <xf numFmtId="0" fontId="13" fillId="0" borderId="7" xfId="0" applyFont="1" applyBorder="1" applyAlignment="1" applyProtection="1">
      <alignment horizontal="center" vertical="center"/>
    </xf>
    <xf numFmtId="0" fontId="2" fillId="0" borderId="5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70"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71"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72"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45" xfId="0" applyFont="1" applyBorder="1" applyAlignment="1">
      <alignment horizontal="center" vertical="center" textRotation="90" wrapText="1"/>
    </xf>
    <xf numFmtId="0" fontId="2" fillId="0" borderId="56" xfId="0" applyFont="1" applyBorder="1" applyAlignment="1">
      <alignment horizontal="center" vertical="center" textRotation="90" wrapText="1"/>
    </xf>
    <xf numFmtId="0" fontId="2" fillId="0" borderId="67" xfId="0" applyFont="1" applyBorder="1" applyAlignment="1">
      <alignment horizontal="center" vertical="center" textRotation="90" wrapText="1"/>
    </xf>
    <xf numFmtId="0" fontId="2" fillId="0" borderId="46" xfId="0" applyFont="1" applyBorder="1" applyAlignment="1">
      <alignment horizontal="center" vertical="center" wrapText="1"/>
    </xf>
    <xf numFmtId="0" fontId="2" fillId="0" borderId="34" xfId="0" applyFont="1" applyBorder="1" applyAlignment="1">
      <alignment horizontal="center" vertical="center" textRotation="90" wrapText="1"/>
    </xf>
    <xf numFmtId="0" fontId="2" fillId="0" borderId="63" xfId="0" applyFont="1" applyBorder="1" applyAlignment="1">
      <alignment horizontal="center" vertical="center" textRotation="90" wrapText="1"/>
    </xf>
    <xf numFmtId="0" fontId="2" fillId="0" borderId="3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19" xfId="0" applyFont="1" applyBorder="1" applyAlignment="1">
      <alignment horizontal="center" vertical="center" textRotation="90" wrapText="1"/>
    </xf>
    <xf numFmtId="0" fontId="2" fillId="0" borderId="9" xfId="0" applyFont="1" applyBorder="1" applyAlignment="1">
      <alignment horizontal="center" vertical="center" textRotation="90" wrapText="1"/>
    </xf>
    <xf numFmtId="0" fontId="2" fillId="0" borderId="62" xfId="0" applyFont="1" applyBorder="1" applyAlignment="1">
      <alignment horizontal="center" vertical="center" textRotation="90" wrapText="1"/>
    </xf>
    <xf numFmtId="0" fontId="5" fillId="16" borderId="7"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14" fillId="16" borderId="13" xfId="0" applyFont="1" applyFill="1" applyBorder="1" applyAlignment="1">
      <alignment horizontal="center" vertical="center"/>
    </xf>
    <xf numFmtId="0" fontId="14" fillId="16" borderId="14" xfId="0" applyFont="1" applyFill="1" applyBorder="1" applyAlignment="1">
      <alignment horizontal="center" vertical="center"/>
    </xf>
    <xf numFmtId="0" fontId="14" fillId="16" borderId="15" xfId="0" applyFont="1" applyFill="1" applyBorder="1" applyAlignment="1">
      <alignment horizontal="center" vertical="center"/>
    </xf>
    <xf numFmtId="0" fontId="14" fillId="16" borderId="18" xfId="0" applyFont="1" applyFill="1" applyBorder="1" applyAlignment="1">
      <alignment horizontal="center" vertical="center"/>
    </xf>
    <xf numFmtId="0" fontId="14" fillId="16" borderId="6" xfId="0" applyFont="1" applyFill="1" applyBorder="1" applyAlignment="1">
      <alignment horizontal="center" vertical="center"/>
    </xf>
    <xf numFmtId="0" fontId="14" fillId="16" borderId="19" xfId="0" applyFont="1" applyFill="1" applyBorder="1" applyAlignment="1">
      <alignment horizontal="center" vertical="center"/>
    </xf>
    <xf numFmtId="0" fontId="14" fillId="16" borderId="13" xfId="0" applyFont="1" applyFill="1" applyBorder="1" applyAlignment="1">
      <alignment horizontal="center" vertical="center" wrapText="1"/>
    </xf>
    <xf numFmtId="0" fontId="14" fillId="16" borderId="15" xfId="0" applyFont="1" applyFill="1" applyBorder="1" applyAlignment="1">
      <alignment horizontal="center" vertical="center" wrapText="1"/>
    </xf>
    <xf numFmtId="0" fontId="14" fillId="16" borderId="16"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5" fillId="15" borderId="7" xfId="0" applyFont="1" applyFill="1" applyBorder="1" applyAlignment="1">
      <alignment horizontal="center" vertical="center"/>
    </xf>
    <xf numFmtId="0" fontId="5" fillId="15" borderId="7" xfId="0" applyFont="1" applyFill="1" applyBorder="1" applyAlignment="1">
      <alignment horizontal="center" vertical="center" wrapText="1"/>
    </xf>
    <xf numFmtId="0" fontId="5" fillId="15" borderId="37" xfId="0" applyFont="1" applyFill="1" applyBorder="1" applyAlignment="1">
      <alignment horizontal="center" vertical="center" wrapText="1"/>
    </xf>
    <xf numFmtId="0" fontId="5" fillId="17" borderId="23" xfId="0" applyFont="1" applyFill="1" applyBorder="1" applyAlignment="1">
      <alignment horizontal="center" vertical="center" wrapText="1"/>
    </xf>
    <xf numFmtId="0" fontId="5" fillId="17" borderId="24" xfId="0" applyFont="1" applyFill="1" applyBorder="1" applyAlignment="1">
      <alignment horizontal="center" vertical="center" wrapText="1"/>
    </xf>
    <xf numFmtId="0" fontId="5" fillId="17" borderId="28" xfId="0" applyFont="1" applyFill="1" applyBorder="1" applyAlignment="1">
      <alignment horizontal="center" vertical="center" wrapText="1"/>
    </xf>
    <xf numFmtId="0" fontId="5" fillId="17" borderId="7" xfId="0" applyFont="1" applyFill="1" applyBorder="1" applyAlignment="1">
      <alignment horizontal="center" vertical="center" wrapText="1"/>
    </xf>
    <xf numFmtId="0" fontId="5" fillId="17" borderId="27" xfId="0" applyFont="1" applyFill="1" applyBorder="1" applyAlignment="1">
      <alignment horizontal="center" vertical="center" wrapText="1"/>
    </xf>
    <xf numFmtId="0" fontId="5" fillId="17" borderId="32" xfId="0" applyFont="1" applyFill="1" applyBorder="1" applyAlignment="1">
      <alignment horizontal="center" vertical="center" wrapText="1"/>
    </xf>
    <xf numFmtId="0" fontId="5" fillId="17" borderId="40" xfId="0" applyFont="1" applyFill="1" applyBorder="1" applyAlignment="1">
      <alignment horizontal="center" vertical="center" wrapText="1"/>
    </xf>
    <xf numFmtId="0" fontId="5" fillId="16" borderId="23" xfId="0" applyFont="1" applyFill="1" applyBorder="1" applyAlignment="1">
      <alignment horizontal="center" vertical="center"/>
    </xf>
    <xf numFmtId="0" fontId="5" fillId="16" borderId="24" xfId="0" applyFont="1" applyFill="1" applyBorder="1" applyAlignment="1">
      <alignment horizontal="center" vertical="center"/>
    </xf>
    <xf numFmtId="0" fontId="14" fillId="16" borderId="25" xfId="0" applyFont="1" applyFill="1" applyBorder="1" applyAlignment="1">
      <alignment horizontal="center" vertical="center"/>
    </xf>
    <xf numFmtId="0" fontId="14" fillId="16" borderId="26" xfId="0" applyFont="1" applyFill="1" applyBorder="1" applyAlignment="1">
      <alignment horizontal="center" vertical="center"/>
    </xf>
    <xf numFmtId="0" fontId="5" fillId="15" borderId="32" xfId="0" applyFont="1" applyFill="1" applyBorder="1" applyAlignment="1">
      <alignment horizontal="center" vertical="center" wrapText="1"/>
    </xf>
    <xf numFmtId="0" fontId="5" fillId="15" borderId="40" xfId="0" applyFont="1" applyFill="1" applyBorder="1" applyAlignment="1">
      <alignment horizontal="center" vertical="center" wrapText="1"/>
    </xf>
    <xf numFmtId="0" fontId="5" fillId="17" borderId="35"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16" fillId="14" borderId="7" xfId="0" applyFont="1" applyFill="1" applyBorder="1" applyAlignment="1">
      <alignment horizontal="center" vertical="center" wrapText="1"/>
    </xf>
    <xf numFmtId="0" fontId="16" fillId="14" borderId="37" xfId="0" applyFont="1" applyFill="1" applyBorder="1" applyAlignment="1">
      <alignment horizontal="center" vertical="center" wrapText="1"/>
    </xf>
    <xf numFmtId="0" fontId="5" fillId="15" borderId="28" xfId="0" applyFont="1" applyFill="1" applyBorder="1" applyAlignment="1">
      <alignment horizontal="center" vertical="center"/>
    </xf>
    <xf numFmtId="0" fontId="5" fillId="15" borderId="35" xfId="0" applyFont="1" applyFill="1" applyBorder="1" applyAlignment="1">
      <alignment horizontal="center" vertical="center"/>
    </xf>
    <xf numFmtId="0" fontId="5" fillId="15" borderId="37" xfId="0" applyFont="1" applyFill="1" applyBorder="1" applyAlignment="1">
      <alignment horizontal="center" vertical="center"/>
    </xf>
    <xf numFmtId="0" fontId="14" fillId="16" borderId="31" xfId="0" applyFont="1" applyFill="1" applyBorder="1" applyAlignment="1">
      <alignment horizontal="center" vertical="center"/>
    </xf>
    <xf numFmtId="0" fontId="14" fillId="16" borderId="34" xfId="0" applyFont="1" applyFill="1" applyBorder="1" applyAlignment="1">
      <alignment horizontal="center" vertical="center"/>
    </xf>
    <xf numFmtId="0" fontId="14" fillId="16" borderId="31" xfId="0" applyFont="1" applyFill="1" applyBorder="1" applyAlignment="1">
      <alignment horizontal="center" vertical="center" wrapText="1"/>
    </xf>
    <xf numFmtId="0" fontId="14" fillId="16" borderId="34" xfId="0" applyFont="1" applyFill="1" applyBorder="1" applyAlignment="1">
      <alignment horizontal="center" vertical="center" wrapText="1"/>
    </xf>
    <xf numFmtId="0" fontId="5" fillId="16" borderId="34" xfId="0" applyFont="1" applyFill="1" applyBorder="1" applyAlignment="1">
      <alignment horizontal="center" vertical="center" wrapText="1"/>
    </xf>
    <xf numFmtId="0" fontId="5" fillId="16" borderId="13" xfId="0" applyFont="1" applyFill="1" applyBorder="1" applyAlignment="1">
      <alignment horizontal="center" vertical="center" wrapText="1"/>
    </xf>
    <xf numFmtId="0" fontId="5" fillId="16" borderId="16" xfId="0" applyFont="1" applyFill="1" applyBorder="1" applyAlignment="1">
      <alignment horizontal="center" vertical="center" wrapText="1"/>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6" xfId="0" applyFont="1" applyBorder="1" applyAlignment="1">
      <alignment horizontal="center" vertical="center"/>
    </xf>
    <xf numFmtId="0" fontId="10" fillId="0" borderId="19" xfId="0" applyFont="1" applyBorder="1" applyAlignment="1">
      <alignment horizontal="center" vertical="center"/>
    </xf>
    <xf numFmtId="0" fontId="11" fillId="13" borderId="7" xfId="0" applyFont="1" applyFill="1" applyBorder="1" applyAlignment="1">
      <alignment horizontal="center" vertical="center"/>
    </xf>
    <xf numFmtId="0" fontId="12" fillId="0" borderId="7" xfId="0" applyFont="1" applyBorder="1" applyAlignment="1">
      <alignment horizontal="center" vertical="center"/>
    </xf>
    <xf numFmtId="0" fontId="13" fillId="0" borderId="7" xfId="0" applyFont="1" applyBorder="1" applyAlignment="1">
      <alignment horizontal="center" vertical="center"/>
    </xf>
    <xf numFmtId="0" fontId="5" fillId="14" borderId="28" xfId="0" applyFont="1" applyFill="1" applyBorder="1" applyAlignment="1">
      <alignment horizontal="center" vertical="center"/>
    </xf>
    <xf numFmtId="0" fontId="5" fillId="14" borderId="35" xfId="0" applyFont="1" applyFill="1" applyBorder="1" applyAlignment="1">
      <alignment horizontal="center" vertical="center"/>
    </xf>
    <xf numFmtId="0" fontId="5" fillId="14" borderId="29" xfId="0" applyFont="1" applyFill="1" applyBorder="1" applyAlignment="1">
      <alignment horizontal="center" vertical="center"/>
    </xf>
    <xf numFmtId="0" fontId="5" fillId="14" borderId="36" xfId="0" applyFont="1" applyFill="1" applyBorder="1" applyAlignment="1">
      <alignment horizontal="center" vertical="center"/>
    </xf>
    <xf numFmtId="0" fontId="5" fillId="14" borderId="7" xfId="0" applyFont="1" applyFill="1" applyBorder="1" applyAlignment="1">
      <alignment horizontal="center" vertical="center"/>
    </xf>
    <xf numFmtId="0" fontId="5" fillId="14" borderId="37" xfId="0" applyFont="1" applyFill="1" applyBorder="1" applyAlignment="1">
      <alignment horizontal="center" vertical="center"/>
    </xf>
    <xf numFmtId="0" fontId="14" fillId="14" borderId="7" xfId="0" applyFont="1" applyFill="1" applyBorder="1" applyAlignment="1">
      <alignment horizontal="center" vertical="center" wrapText="1"/>
    </xf>
    <xf numFmtId="0" fontId="14" fillId="14" borderId="7" xfId="0" applyFont="1" applyFill="1" applyBorder="1" applyAlignment="1">
      <alignment horizontal="center" vertical="center"/>
    </xf>
    <xf numFmtId="0" fontId="14" fillId="14" borderId="37" xfId="0" applyFont="1" applyFill="1" applyBorder="1" applyAlignment="1">
      <alignment horizontal="center" vertical="center"/>
    </xf>
    <xf numFmtId="0" fontId="5" fillId="14" borderId="30" xfId="0" applyFont="1" applyFill="1" applyBorder="1" applyAlignment="1">
      <alignment horizontal="center" vertical="center"/>
    </xf>
    <xf numFmtId="0" fontId="5" fillId="14" borderId="33" xfId="0" applyFont="1" applyFill="1" applyBorder="1" applyAlignment="1">
      <alignment horizontal="center" vertical="center"/>
    </xf>
    <xf numFmtId="0" fontId="5" fillId="14" borderId="38" xfId="0" applyFont="1" applyFill="1" applyBorder="1" applyAlignment="1">
      <alignment horizontal="center" vertical="center"/>
    </xf>
    <xf numFmtId="0" fontId="5" fillId="15" borderId="32" xfId="0" applyFont="1" applyFill="1" applyBorder="1" applyAlignment="1">
      <alignment horizontal="center" vertical="center"/>
    </xf>
    <xf numFmtId="0" fontId="2" fillId="0" borderId="0" xfId="0" applyFont="1" applyAlignment="1">
      <alignment horizontal="right" vertical="center"/>
    </xf>
    <xf numFmtId="14" fontId="2" fillId="0" borderId="6" xfId="0" applyNumberFormat="1" applyFont="1" applyBorder="1" applyAlignment="1">
      <alignment horizontal="center" vertical="center"/>
    </xf>
    <xf numFmtId="0" fontId="2" fillId="0" borderId="6" xfId="0" applyFont="1" applyBorder="1" applyAlignment="1">
      <alignment horizontal="center" vertical="center"/>
    </xf>
    <xf numFmtId="0" fontId="5" fillId="14" borderId="20" xfId="0" applyFont="1" applyFill="1" applyBorder="1" applyAlignment="1">
      <alignment horizontal="center" vertical="center"/>
    </xf>
    <xf numFmtId="0" fontId="5" fillId="14" borderId="21" xfId="0" applyFont="1" applyFill="1" applyBorder="1" applyAlignment="1">
      <alignment horizontal="center" vertical="center"/>
    </xf>
    <xf numFmtId="0" fontId="5" fillId="14" borderId="22" xfId="0" applyFont="1" applyFill="1" applyBorder="1" applyAlignment="1">
      <alignment horizontal="center" vertical="center"/>
    </xf>
    <xf numFmtId="0" fontId="5" fillId="15" borderId="23" xfId="0" applyFont="1" applyFill="1" applyBorder="1" applyAlignment="1">
      <alignment horizontal="center" vertical="center"/>
    </xf>
    <xf numFmtId="0" fontId="5" fillId="15" borderId="24" xfId="0" applyFont="1" applyFill="1" applyBorder="1" applyAlignment="1">
      <alignment horizontal="center" vertical="center"/>
    </xf>
    <xf numFmtId="0" fontId="5" fillId="15" borderId="27" xfId="0" applyFont="1" applyFill="1" applyBorder="1" applyAlignment="1">
      <alignment horizontal="center" vertical="center"/>
    </xf>
    <xf numFmtId="0" fontId="5" fillId="16" borderId="28" xfId="0" applyFont="1" applyFill="1" applyBorder="1" applyAlignment="1">
      <alignment horizontal="center" vertical="center"/>
    </xf>
    <xf numFmtId="0" fontId="5" fillId="16" borderId="39" xfId="0" applyFont="1" applyFill="1" applyBorder="1" applyAlignment="1">
      <alignment horizontal="center" vertical="center"/>
    </xf>
    <xf numFmtId="0" fontId="2" fillId="0" borderId="50" xfId="0" applyFont="1" applyBorder="1" applyAlignment="1">
      <alignment horizontal="center" vertical="center" textRotation="90" wrapText="1"/>
    </xf>
    <xf numFmtId="0" fontId="2" fillId="0" borderId="60" xfId="0" applyFont="1" applyBorder="1" applyAlignment="1">
      <alignment horizontal="center" vertical="center" textRotation="90" wrapText="1"/>
    </xf>
    <xf numFmtId="0" fontId="2" fillId="0" borderId="72" xfId="0" applyFont="1" applyBorder="1" applyAlignment="1">
      <alignment horizontal="center" vertical="center" textRotation="90" wrapText="1"/>
    </xf>
    <xf numFmtId="0" fontId="2" fillId="0" borderId="24" xfId="0" applyFont="1" applyBorder="1" applyAlignment="1">
      <alignment horizontal="center" vertical="center" textRotation="90" wrapText="1"/>
    </xf>
    <xf numFmtId="0" fontId="2" fillId="0" borderId="7" xfId="0" applyFont="1" applyBorder="1" applyAlignment="1">
      <alignment horizontal="center" vertical="center" textRotation="90" wrapText="1"/>
    </xf>
    <xf numFmtId="0" fontId="2" fillId="0" borderId="37" xfId="0" applyFont="1" applyBorder="1" applyAlignment="1">
      <alignment horizontal="center" vertical="center" textRotation="90" wrapText="1"/>
    </xf>
    <xf numFmtId="0" fontId="2" fillId="0" borderId="44" xfId="0" applyFont="1" applyBorder="1" applyAlignment="1">
      <alignment horizontal="center" vertical="center" textRotation="90" wrapText="1"/>
    </xf>
    <xf numFmtId="0" fontId="2" fillId="0" borderId="55" xfId="0" applyFont="1" applyBorder="1" applyAlignment="1">
      <alignment horizontal="center" vertical="center" textRotation="90" wrapText="1"/>
    </xf>
    <xf numFmtId="0" fontId="2" fillId="0" borderId="66" xfId="0" applyFont="1" applyBorder="1" applyAlignment="1">
      <alignment horizontal="center" vertical="center" textRotation="90" wrapText="1"/>
    </xf>
    <xf numFmtId="0" fontId="5" fillId="15" borderId="23" xfId="0" applyFont="1" applyFill="1" applyBorder="1" applyAlignment="1" applyProtection="1">
      <alignment horizontal="center" vertical="center"/>
    </xf>
    <xf numFmtId="0" fontId="5" fillId="15" borderId="24" xfId="0" applyFont="1" applyFill="1" applyBorder="1" applyAlignment="1" applyProtection="1">
      <alignment horizontal="center" vertical="center"/>
    </xf>
    <xf numFmtId="0" fontId="5" fillId="15" borderId="27" xfId="0" applyFont="1" applyFill="1" applyBorder="1" applyAlignment="1" applyProtection="1">
      <alignment horizontal="center" vertical="center"/>
    </xf>
    <xf numFmtId="0" fontId="5" fillId="15" borderId="28" xfId="0" applyFont="1" applyFill="1" applyBorder="1" applyAlignment="1" applyProtection="1">
      <alignment horizontal="center" vertical="center"/>
    </xf>
    <xf numFmtId="0" fontId="5" fillId="15" borderId="32" xfId="0" applyFont="1" applyFill="1" applyBorder="1" applyAlignment="1" applyProtection="1">
      <alignment horizontal="center" vertical="center"/>
    </xf>
    <xf numFmtId="0" fontId="5" fillId="15" borderId="35" xfId="0" applyFont="1" applyFill="1" applyBorder="1" applyAlignment="1" applyProtection="1">
      <alignment horizontal="center" vertical="center"/>
    </xf>
    <xf numFmtId="0" fontId="5" fillId="15" borderId="37" xfId="0" applyFont="1" applyFill="1" applyBorder="1" applyAlignment="1" applyProtection="1">
      <alignment horizontal="center" vertical="center"/>
    </xf>
    <xf numFmtId="0" fontId="2" fillId="0" borderId="44" xfId="0" applyFont="1" applyBorder="1" applyAlignment="1" applyProtection="1">
      <alignment horizontal="center" vertical="center" wrapText="1"/>
    </xf>
    <xf numFmtId="0" fontId="2" fillId="0" borderId="55" xfId="0" applyFont="1" applyBorder="1" applyAlignment="1" applyProtection="1">
      <alignment horizontal="center" vertical="center" wrapText="1"/>
    </xf>
    <xf numFmtId="0" fontId="2" fillId="0" borderId="66" xfId="0" applyFont="1" applyBorder="1" applyAlignment="1" applyProtection="1">
      <alignment horizontal="center" vertical="center" wrapText="1"/>
    </xf>
    <xf numFmtId="0" fontId="5" fillId="15" borderId="37" xfId="0" applyFont="1" applyFill="1" applyBorder="1" applyAlignment="1" applyProtection="1">
      <alignment horizontal="center" vertical="center" wrapText="1"/>
    </xf>
    <xf numFmtId="0" fontId="5" fillId="15" borderId="32" xfId="0" applyFont="1" applyFill="1" applyBorder="1" applyAlignment="1" applyProtection="1">
      <alignment horizontal="center" vertical="center" wrapText="1"/>
    </xf>
    <xf numFmtId="0" fontId="5" fillId="15" borderId="40" xfId="0" applyFont="1" applyFill="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2" fillId="0" borderId="60" xfId="0" applyFont="1" applyBorder="1" applyAlignment="1" applyProtection="1">
      <alignment horizontal="center" vertical="center" wrapText="1"/>
    </xf>
    <xf numFmtId="0" fontId="2" fillId="0" borderId="72" xfId="0" applyFont="1" applyBorder="1" applyAlignment="1" applyProtection="1">
      <alignment horizontal="center" vertical="center" wrapText="1"/>
    </xf>
    <xf numFmtId="0" fontId="2" fillId="2" borderId="5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3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66"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63" xfId="0" applyFont="1" applyBorder="1" applyAlignment="1">
      <alignment horizontal="center" vertical="center" wrapText="1"/>
    </xf>
    <xf numFmtId="0" fontId="2" fillId="0" borderId="73" xfId="0" applyFont="1" applyBorder="1" applyAlignment="1" applyProtection="1">
      <alignment horizontal="center" vertical="center" wrapText="1"/>
    </xf>
    <xf numFmtId="0" fontId="18" fillId="0" borderId="34" xfId="0" applyFont="1" applyBorder="1" applyAlignment="1">
      <alignment horizontal="center" vertical="center" wrapText="1"/>
    </xf>
    <xf numFmtId="0" fontId="18" fillId="0" borderId="63" xfId="0" applyFont="1" applyBorder="1" applyAlignment="1">
      <alignment horizontal="center" vertical="center" wrapText="1"/>
    </xf>
    <xf numFmtId="0" fontId="18" fillId="0" borderId="34" xfId="0" applyFont="1" applyBorder="1" applyAlignment="1" applyProtection="1">
      <alignment horizontal="center" vertical="center" wrapText="1"/>
    </xf>
    <xf numFmtId="0" fontId="18" fillId="0" borderId="63" xfId="0" applyFont="1" applyBorder="1" applyAlignment="1" applyProtection="1">
      <alignment horizontal="center" vertical="center" wrapText="1"/>
    </xf>
    <xf numFmtId="0" fontId="18" fillId="0" borderId="76" xfId="0" applyFont="1" applyBorder="1" applyAlignment="1" applyProtection="1">
      <alignment horizontal="center" vertical="center" wrapText="1"/>
    </xf>
    <xf numFmtId="0" fontId="18" fillId="0" borderId="77" xfId="0" applyFont="1" applyBorder="1" applyAlignment="1" applyProtection="1">
      <alignment horizontal="center" vertical="center" wrapText="1"/>
    </xf>
    <xf numFmtId="0" fontId="2" fillId="0" borderId="74" xfId="0" applyFont="1" applyBorder="1" applyAlignment="1">
      <alignment horizontal="center" vertical="center" wrapText="1"/>
    </xf>
    <xf numFmtId="14" fontId="2" fillId="0" borderId="6" xfId="0" applyNumberFormat="1"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5" fillId="15" borderId="9" xfId="0" applyFont="1" applyFill="1" applyBorder="1" applyAlignment="1">
      <alignment horizontal="center" vertical="center"/>
    </xf>
    <xf numFmtId="0" fontId="5" fillId="15" borderId="8" xfId="0" applyFont="1" applyFill="1" applyBorder="1" applyAlignment="1">
      <alignment horizontal="center" vertical="center"/>
    </xf>
    <xf numFmtId="0" fontId="5" fillId="15" borderId="31" xfId="0" applyFont="1" applyFill="1" applyBorder="1" applyAlignment="1">
      <alignment horizontal="center" vertical="center" wrapText="1"/>
    </xf>
    <xf numFmtId="0" fontId="5" fillId="15" borderId="8" xfId="0" applyFont="1" applyFill="1" applyBorder="1" applyAlignment="1">
      <alignment horizontal="center" vertical="center" wrapText="1"/>
    </xf>
    <xf numFmtId="0" fontId="5" fillId="15" borderId="13" xfId="0" applyFont="1" applyFill="1" applyBorder="1" applyAlignment="1">
      <alignment horizontal="center" vertical="center" wrapText="1"/>
    </xf>
    <xf numFmtId="0" fontId="2" fillId="0" borderId="19" xfId="0" applyFont="1" applyBorder="1" applyAlignment="1" applyProtection="1">
      <alignment horizontal="center" vertical="center" textRotation="90" wrapText="1"/>
      <protection locked="0"/>
    </xf>
    <xf numFmtId="0" fontId="2" fillId="0" borderId="9" xfId="0" applyFont="1" applyBorder="1" applyAlignment="1" applyProtection="1">
      <alignment horizontal="center" vertical="center" textRotation="90" wrapText="1"/>
      <protection locked="0"/>
    </xf>
    <xf numFmtId="0" fontId="2" fillId="0" borderId="62" xfId="0" applyFont="1" applyBorder="1" applyAlignment="1" applyProtection="1">
      <alignment horizontal="center" vertical="center" textRotation="90" wrapText="1"/>
      <protection locked="0"/>
    </xf>
    <xf numFmtId="0" fontId="2" fillId="0" borderId="34"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textRotation="90" wrapText="1"/>
      <protection locked="0"/>
    </xf>
    <xf numFmtId="0" fontId="2" fillId="0" borderId="63" xfId="0" applyFont="1" applyBorder="1" applyAlignment="1" applyProtection="1">
      <alignment horizontal="center" vertical="center" textRotation="90" wrapText="1"/>
      <protection locked="0"/>
    </xf>
    <xf numFmtId="0" fontId="5" fillId="15" borderId="15" xfId="0" applyFont="1" applyFill="1" applyBorder="1" applyAlignment="1">
      <alignment horizontal="center" vertical="center"/>
    </xf>
    <xf numFmtId="0" fontId="5" fillId="15" borderId="31" xfId="0" applyFont="1" applyFill="1" applyBorder="1" applyAlignment="1">
      <alignment horizontal="center" vertical="center"/>
    </xf>
    <xf numFmtId="0" fontId="2" fillId="0" borderId="24" xfId="0" applyFont="1" applyBorder="1" applyAlignment="1" applyProtection="1">
      <alignment horizontal="center" vertical="center" textRotation="90" wrapText="1"/>
      <protection locked="0"/>
    </xf>
    <xf numFmtId="0" fontId="2" fillId="0" borderId="7" xfId="0" applyFont="1" applyBorder="1" applyAlignment="1" applyProtection="1">
      <alignment horizontal="center" vertical="center" textRotation="90" wrapText="1"/>
      <protection locked="0"/>
    </xf>
    <xf numFmtId="0" fontId="2" fillId="0" borderId="37" xfId="0" applyFont="1" applyBorder="1" applyAlignment="1" applyProtection="1">
      <alignment horizontal="center" vertical="center" textRotation="90" wrapText="1"/>
      <protection locked="0"/>
    </xf>
    <xf numFmtId="0" fontId="2" fillId="0" borderId="33"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textRotation="90" wrapText="1"/>
      <protection locked="0"/>
    </xf>
    <xf numFmtId="0" fontId="2" fillId="0" borderId="55" xfId="0" applyFont="1" applyBorder="1" applyAlignment="1" applyProtection="1">
      <alignment horizontal="center" vertical="center" textRotation="90" wrapText="1"/>
      <protection locked="0"/>
    </xf>
    <xf numFmtId="0" fontId="2" fillId="0" borderId="66" xfId="0" applyFont="1" applyBorder="1" applyAlignment="1" applyProtection="1">
      <alignment horizontal="center" vertical="center" textRotation="90" wrapText="1"/>
      <protection locked="0"/>
    </xf>
    <xf numFmtId="0" fontId="2" fillId="0" borderId="52"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68" xfId="0" applyFont="1" applyBorder="1" applyAlignment="1" applyProtection="1">
      <alignment horizontal="center" vertical="center" wrapText="1"/>
      <protection locked="0"/>
    </xf>
    <xf numFmtId="14" fontId="22" fillId="0" borderId="6" xfId="0" applyNumberFormat="1" applyFont="1" applyBorder="1" applyAlignment="1">
      <alignment horizontal="center" vertical="center"/>
    </xf>
    <xf numFmtId="0" fontId="22" fillId="0" borderId="6" xfId="0" applyFont="1" applyBorder="1" applyAlignment="1">
      <alignment horizontal="center" vertical="center"/>
    </xf>
    <xf numFmtId="0" fontId="5" fillId="16" borderId="37" xfId="0" applyFont="1" applyFill="1" applyBorder="1" applyAlignment="1">
      <alignment horizontal="center" vertical="center" wrapText="1"/>
    </xf>
    <xf numFmtId="0" fontId="14" fillId="16" borderId="78" xfId="0" applyFont="1" applyFill="1" applyBorder="1" applyAlignment="1">
      <alignment horizontal="center" vertical="center" wrapText="1"/>
    </xf>
    <xf numFmtId="0" fontId="14" fillId="16" borderId="65" xfId="0" applyFont="1" applyFill="1" applyBorder="1" applyAlignment="1">
      <alignment horizontal="center" vertical="center" wrapText="1"/>
    </xf>
    <xf numFmtId="0" fontId="2" fillId="0" borderId="51"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xf>
    <xf numFmtId="14" fontId="22" fillId="0" borderId="6" xfId="0" applyNumberFormat="1" applyFont="1" applyBorder="1" applyAlignment="1" applyProtection="1">
      <alignment horizontal="center" vertical="center"/>
    </xf>
    <xf numFmtId="0" fontId="22" fillId="0" borderId="6" xfId="0" applyFont="1" applyBorder="1" applyAlignment="1" applyProtection="1">
      <alignment horizontal="center" vertical="center"/>
    </xf>
    <xf numFmtId="0" fontId="14" fillId="16" borderId="81" xfId="0" applyFont="1" applyFill="1" applyBorder="1" applyAlignment="1" applyProtection="1">
      <alignment horizontal="center" vertical="center"/>
    </xf>
    <xf numFmtId="0" fontId="5" fillId="16" borderId="35" xfId="0" applyFont="1" applyFill="1" applyBorder="1" applyAlignment="1" applyProtection="1">
      <alignment horizontal="center" vertical="center"/>
    </xf>
    <xf numFmtId="0" fontId="5" fillId="16" borderId="37" xfId="0" applyFont="1" applyFill="1" applyBorder="1" applyAlignment="1" applyProtection="1">
      <alignment horizontal="center" vertical="center" wrapText="1"/>
    </xf>
    <xf numFmtId="0" fontId="5" fillId="16" borderId="63" xfId="0" applyFont="1" applyFill="1" applyBorder="1" applyAlignment="1" applyProtection="1">
      <alignment horizontal="center" vertical="center" wrapText="1"/>
    </xf>
    <xf numFmtId="0" fontId="5" fillId="16" borderId="30" xfId="0" applyFont="1" applyFill="1" applyBorder="1" applyAlignment="1" applyProtection="1">
      <alignment horizontal="center" vertical="center" wrapText="1"/>
    </xf>
    <xf numFmtId="0" fontId="5" fillId="16" borderId="33" xfId="0" applyFont="1" applyFill="1" applyBorder="1" applyAlignment="1" applyProtection="1">
      <alignment horizontal="center" vertical="center" wrapText="1"/>
    </xf>
    <xf numFmtId="0" fontId="5" fillId="16" borderId="38" xfId="0" applyFont="1" applyFill="1" applyBorder="1" applyAlignment="1" applyProtection="1">
      <alignment horizontal="center" vertical="center" wrapText="1"/>
    </xf>
    <xf numFmtId="0" fontId="14" fillId="16" borderId="78" xfId="0" applyFont="1" applyFill="1" applyBorder="1" applyAlignment="1" applyProtection="1">
      <alignment horizontal="center" vertical="center" wrapText="1"/>
    </xf>
    <xf numFmtId="0" fontId="14" fillId="16" borderId="65" xfId="0" applyFont="1" applyFill="1" applyBorder="1" applyAlignment="1" applyProtection="1">
      <alignment horizontal="center" vertical="center" wrapText="1"/>
    </xf>
    <xf numFmtId="0" fontId="14" fillId="16" borderId="63" xfId="0" applyFont="1" applyFill="1" applyBorder="1" applyAlignment="1" applyProtection="1">
      <alignment horizontal="center" vertical="center"/>
    </xf>
    <xf numFmtId="0" fontId="14" fillId="16" borderId="63" xfId="0" applyFont="1" applyFill="1" applyBorder="1" applyAlignment="1" applyProtection="1">
      <alignment horizontal="center" vertical="center" wrapText="1"/>
    </xf>
    <xf numFmtId="0" fontId="2" fillId="0" borderId="75" xfId="0" applyFont="1" applyBorder="1" applyAlignment="1" applyProtection="1">
      <alignment horizontal="center" vertical="center" wrapText="1"/>
    </xf>
    <xf numFmtId="0" fontId="2" fillId="0" borderId="80" xfId="0" applyFont="1" applyBorder="1" applyAlignment="1" applyProtection="1">
      <alignment horizontal="center" vertical="center" wrapText="1"/>
    </xf>
    <xf numFmtId="0" fontId="2" fillId="3" borderId="52"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40" xfId="0" applyFont="1" applyFill="1" applyBorder="1" applyAlignment="1">
      <alignment horizontal="center" vertical="center" wrapText="1"/>
    </xf>
    <xf numFmtId="0" fontId="11" fillId="13" borderId="8" xfId="0" applyFont="1" applyFill="1" applyBorder="1" applyAlignment="1">
      <alignment horizontal="center" vertical="center"/>
    </xf>
    <xf numFmtId="0" fontId="11" fillId="13" borderId="29" xfId="0" applyFont="1" applyFill="1" applyBorder="1" applyAlignment="1">
      <alignment horizontal="center" vertical="center"/>
    </xf>
    <xf numFmtId="0" fontId="11" fillId="13" borderId="9" xfId="0" applyFont="1" applyFill="1" applyBorder="1" applyAlignment="1">
      <alignment horizontal="center" vertical="center"/>
    </xf>
    <xf numFmtId="0" fontId="17" fillId="0" borderId="8" xfId="0" applyFont="1" applyBorder="1" applyAlignment="1">
      <alignment horizontal="center" vertical="center"/>
    </xf>
    <xf numFmtId="0" fontId="17" fillId="0" borderId="29" xfId="0" applyFont="1" applyBorder="1" applyAlignment="1">
      <alignment horizontal="center" vertical="center"/>
    </xf>
    <xf numFmtId="0" fontId="17" fillId="0" borderId="9" xfId="0" applyFont="1" applyBorder="1" applyAlignment="1">
      <alignment horizontal="center" vertical="center"/>
    </xf>
    <xf numFmtId="0" fontId="2" fillId="0" borderId="7" xfId="0" applyFont="1" applyBorder="1" applyAlignment="1">
      <alignment horizontal="center" vertical="center"/>
    </xf>
    <xf numFmtId="0" fontId="18" fillId="13" borderId="7" xfId="0" applyFont="1" applyFill="1" applyBorder="1" applyAlignment="1">
      <alignment horizontal="center" vertical="center" wrapText="1"/>
    </xf>
  </cellXfs>
  <cellStyles count="2">
    <cellStyle name="Hipervínculo" xfId="1" builtinId="8"/>
    <cellStyle name="Normal" xfId="0" builtinId="0"/>
  </cellStyles>
  <dxfs count="759">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s>
  <tableStyles count="0" defaultTableStyle="TableStyleMedium2" defaultPivotStyle="PivotStyleLight16"/>
  <colors>
    <mruColors>
      <color rgb="FFF0C920"/>
      <color rgb="FFB1B1B1"/>
      <color rgb="FF3794D7"/>
      <color rgb="FFF36E3B"/>
      <color rgb="FF01ADCA"/>
      <color rgb="FF61997D"/>
      <color rgb="FF9445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4243D1B4-83CF-47BC-B0BB-3C2DDF05B8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173180</xdr:colOff>
      <xdr:row>1</xdr:row>
      <xdr:rowOff>69272</xdr:rowOff>
    </xdr:from>
    <xdr:to>
      <xdr:col>3</xdr:col>
      <xdr:colOff>2025649</xdr:colOff>
      <xdr:row>3</xdr:row>
      <xdr:rowOff>412777</xdr:rowOff>
    </xdr:to>
    <xdr:pic>
      <xdr:nvPicPr>
        <xdr:cNvPr id="3" name="Imagen 2">
          <a:hlinkClick xmlns:r="http://schemas.openxmlformats.org/officeDocument/2006/relationships" r:id="rId1"/>
          <a:extLst>
            <a:ext uri="{FF2B5EF4-FFF2-40B4-BE49-F238E27FC236}">
              <a16:creationId xmlns:a16="http://schemas.microsoft.com/office/drawing/2014/main" id="{25321F80-9BD2-40BB-B398-D333F44FAD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0044" y="242454"/>
          <a:ext cx="2597150" cy="15904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228597</xdr:colOff>
      <xdr:row>1</xdr:row>
      <xdr:rowOff>71436</xdr:rowOff>
    </xdr:from>
    <xdr:to>
      <xdr:col>3</xdr:col>
      <xdr:colOff>2073272</xdr:colOff>
      <xdr:row>3</xdr:row>
      <xdr:rowOff>423600</xdr:rowOff>
    </xdr:to>
    <xdr:pic>
      <xdr:nvPicPr>
        <xdr:cNvPr id="3" name="Imagen 2">
          <a:hlinkClick xmlns:r="http://schemas.openxmlformats.org/officeDocument/2006/relationships" r:id="rId1"/>
          <a:extLst>
            <a:ext uri="{FF2B5EF4-FFF2-40B4-BE49-F238E27FC236}">
              <a16:creationId xmlns:a16="http://schemas.microsoft.com/office/drawing/2014/main" id="{D742AB77-D4CA-43E0-B794-03B0306AB9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097" y="261936"/>
          <a:ext cx="2606675" cy="15904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244931</xdr:colOff>
      <xdr:row>1</xdr:row>
      <xdr:rowOff>81643</xdr:rowOff>
    </xdr:from>
    <xdr:to>
      <xdr:col>3</xdr:col>
      <xdr:colOff>2093688</xdr:colOff>
      <xdr:row>3</xdr:row>
      <xdr:rowOff>433807</xdr:rowOff>
    </xdr:to>
    <xdr:pic>
      <xdr:nvPicPr>
        <xdr:cNvPr id="3" name="Imagen 2">
          <a:hlinkClick xmlns:r="http://schemas.openxmlformats.org/officeDocument/2006/relationships" r:id="rId1"/>
          <a:extLst>
            <a:ext uri="{FF2B5EF4-FFF2-40B4-BE49-F238E27FC236}">
              <a16:creationId xmlns:a16="http://schemas.microsoft.com/office/drawing/2014/main" id="{1B59EF1B-3951-43C6-8CC0-FA7A823EE8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217" y="258536"/>
          <a:ext cx="2597150" cy="15904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212914</xdr:colOff>
      <xdr:row>1</xdr:row>
      <xdr:rowOff>67235</xdr:rowOff>
    </xdr:from>
    <xdr:to>
      <xdr:col>3</xdr:col>
      <xdr:colOff>2055558</xdr:colOff>
      <xdr:row>3</xdr:row>
      <xdr:rowOff>422455</xdr:rowOff>
    </xdr:to>
    <xdr:pic>
      <xdr:nvPicPr>
        <xdr:cNvPr id="3" name="Imagen 2">
          <a:hlinkClick xmlns:r="http://schemas.openxmlformats.org/officeDocument/2006/relationships" r:id="rId1"/>
          <a:extLst>
            <a:ext uri="{FF2B5EF4-FFF2-40B4-BE49-F238E27FC236}">
              <a16:creationId xmlns:a16="http://schemas.microsoft.com/office/drawing/2014/main" id="{15A8CABA-6BD9-4AF7-A7E8-BE8B4DE8EA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2" y="246529"/>
          <a:ext cx="2593438" cy="15990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204783</xdr:colOff>
      <xdr:row>1</xdr:row>
      <xdr:rowOff>71436</xdr:rowOff>
    </xdr:from>
    <xdr:to>
      <xdr:col>3</xdr:col>
      <xdr:colOff>2039633</xdr:colOff>
      <xdr:row>3</xdr:row>
      <xdr:rowOff>435315</xdr:rowOff>
    </xdr:to>
    <xdr:pic>
      <xdr:nvPicPr>
        <xdr:cNvPr id="3" name="Imagen 2">
          <a:hlinkClick xmlns:r="http://schemas.openxmlformats.org/officeDocument/2006/relationships" r:id="rId1"/>
          <a:extLst>
            <a:ext uri="{FF2B5EF4-FFF2-40B4-BE49-F238E27FC236}">
              <a16:creationId xmlns:a16="http://schemas.microsoft.com/office/drawing/2014/main" id="{0219DE37-FD5C-43D9-8895-C0BF724DE5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6283" y="261936"/>
          <a:ext cx="2596850" cy="16021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AD7CA34A-3E1F-4334-BEEF-1A08DF70CB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E314E748-BD8A-450B-996A-AA93BC317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14" y="249382"/>
          <a:ext cx="2592531" cy="159272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8C1A0890-D4FA-4DE2-9D28-F782BBA402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190502</xdr:colOff>
      <xdr:row>1</xdr:row>
      <xdr:rowOff>78442</xdr:rowOff>
    </xdr:from>
    <xdr:to>
      <xdr:col>3</xdr:col>
      <xdr:colOff>2041660</xdr:colOff>
      <xdr:row>3</xdr:row>
      <xdr:rowOff>430606</xdr:rowOff>
    </xdr:to>
    <xdr:pic>
      <xdr:nvPicPr>
        <xdr:cNvPr id="3" name="Imagen 2">
          <a:hlinkClick xmlns:r="http://schemas.openxmlformats.org/officeDocument/2006/relationships" r:id="rId1"/>
          <a:extLst>
            <a:ext uri="{FF2B5EF4-FFF2-40B4-BE49-F238E27FC236}">
              <a16:creationId xmlns:a16="http://schemas.microsoft.com/office/drawing/2014/main" id="{55678A5A-C7C2-4050-A7CC-D32C57FC39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9590" y="257736"/>
          <a:ext cx="2601952" cy="159601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260351</xdr:colOff>
      <xdr:row>1</xdr:row>
      <xdr:rowOff>76200</xdr:rowOff>
    </xdr:from>
    <xdr:to>
      <xdr:col>3</xdr:col>
      <xdr:colOff>2114550</xdr:colOff>
      <xdr:row>3</xdr:row>
      <xdr:rowOff>427105</xdr:rowOff>
    </xdr:to>
    <xdr:pic>
      <xdr:nvPicPr>
        <xdr:cNvPr id="2" name="Imagen 1">
          <a:hlinkClick xmlns:r="http://schemas.openxmlformats.org/officeDocument/2006/relationships" r:id="rId1"/>
          <a:extLst>
            <a:ext uri="{FF2B5EF4-FFF2-40B4-BE49-F238E27FC236}">
              <a16:creationId xmlns:a16="http://schemas.microsoft.com/office/drawing/2014/main" id="{536E8B2B-9219-45A4-AEB2-B13C35F044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1" y="257175"/>
          <a:ext cx="2606674" cy="1589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628650</xdr:colOff>
      <xdr:row>1</xdr:row>
      <xdr:rowOff>74041</xdr:rowOff>
    </xdr:from>
    <xdr:to>
      <xdr:col>3</xdr:col>
      <xdr:colOff>1809750</xdr:colOff>
      <xdr:row>3</xdr:row>
      <xdr:rowOff>380801</xdr:rowOff>
    </xdr:to>
    <xdr:pic>
      <xdr:nvPicPr>
        <xdr:cNvPr id="3" name="Imagen 2">
          <a:hlinkClick xmlns:r="http://schemas.openxmlformats.org/officeDocument/2006/relationships" r:id="rId1"/>
          <a:extLst>
            <a:ext uri="{FF2B5EF4-FFF2-40B4-BE49-F238E27FC236}">
              <a16:creationId xmlns:a16="http://schemas.microsoft.com/office/drawing/2014/main" id="{E3652A2E-296F-225C-2332-320FB417DF31}"/>
            </a:ext>
          </a:extLst>
        </xdr:cNvPr>
        <xdr:cNvPicPr>
          <a:picLocks noChangeAspect="1"/>
        </xdr:cNvPicPr>
      </xdr:nvPicPr>
      <xdr:blipFill>
        <a:blip xmlns:r="http://schemas.openxmlformats.org/officeDocument/2006/relationships" r:embed="rId2"/>
        <a:stretch>
          <a:fillRect/>
        </a:stretch>
      </xdr:blipFill>
      <xdr:spPr>
        <a:xfrm>
          <a:off x="1181100" y="255016"/>
          <a:ext cx="1933575" cy="15450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259773</xdr:colOff>
      <xdr:row>1</xdr:row>
      <xdr:rowOff>69272</xdr:rowOff>
    </xdr:from>
    <xdr:to>
      <xdr:col>3</xdr:col>
      <xdr:colOff>2113972</xdr:colOff>
      <xdr:row>3</xdr:row>
      <xdr:rowOff>420177</xdr:rowOff>
    </xdr:to>
    <xdr:pic>
      <xdr:nvPicPr>
        <xdr:cNvPr id="3" name="Imagen 2">
          <a:hlinkClick xmlns:r="http://schemas.openxmlformats.org/officeDocument/2006/relationships" r:id="rId1"/>
          <a:extLst>
            <a:ext uri="{FF2B5EF4-FFF2-40B4-BE49-F238E27FC236}">
              <a16:creationId xmlns:a16="http://schemas.microsoft.com/office/drawing/2014/main" id="{DEC16105-A6DA-48E9-A413-108D1BB805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637" y="242454"/>
          <a:ext cx="2598880" cy="15978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204107</xdr:colOff>
      <xdr:row>1</xdr:row>
      <xdr:rowOff>68036</xdr:rowOff>
    </xdr:from>
    <xdr:to>
      <xdr:col>3</xdr:col>
      <xdr:colOff>2054594</xdr:colOff>
      <xdr:row>3</xdr:row>
      <xdr:rowOff>427600</xdr:rowOff>
    </xdr:to>
    <xdr:pic>
      <xdr:nvPicPr>
        <xdr:cNvPr id="3" name="Imagen 2">
          <a:hlinkClick xmlns:r="http://schemas.openxmlformats.org/officeDocument/2006/relationships" r:id="rId1"/>
          <a:extLst>
            <a:ext uri="{FF2B5EF4-FFF2-40B4-BE49-F238E27FC236}">
              <a16:creationId xmlns:a16="http://schemas.microsoft.com/office/drawing/2014/main" id="{1D232106-7051-4903-B175-173D9BF8CF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393" y="244929"/>
          <a:ext cx="2598880" cy="15978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173688</xdr:colOff>
      <xdr:row>1</xdr:row>
      <xdr:rowOff>64433</xdr:rowOff>
    </xdr:from>
    <xdr:to>
      <xdr:col>3</xdr:col>
      <xdr:colOff>2010568</xdr:colOff>
      <xdr:row>3</xdr:row>
      <xdr:rowOff>429600</xdr:rowOff>
    </xdr:to>
    <xdr:pic>
      <xdr:nvPicPr>
        <xdr:cNvPr id="3" name="Imagen 2">
          <a:hlinkClick xmlns:r="http://schemas.openxmlformats.org/officeDocument/2006/relationships" r:id="rId1"/>
          <a:extLst>
            <a:ext uri="{FF2B5EF4-FFF2-40B4-BE49-F238E27FC236}">
              <a16:creationId xmlns:a16="http://schemas.microsoft.com/office/drawing/2014/main" id="{8931D937-5EF5-46B5-9105-F2D8E7DCA3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2776" y="243727"/>
          <a:ext cx="2587674" cy="160902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2D30A1A-1CEA-4AC3-986C-C2DBAB950B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260351</xdr:colOff>
      <xdr:row>1</xdr:row>
      <xdr:rowOff>76200</xdr:rowOff>
    </xdr:from>
    <xdr:to>
      <xdr:col>3</xdr:col>
      <xdr:colOff>2105025</xdr:colOff>
      <xdr:row>3</xdr:row>
      <xdr:rowOff>406693</xdr:rowOff>
    </xdr:to>
    <xdr:pic>
      <xdr:nvPicPr>
        <xdr:cNvPr id="2" name="Imagen 1">
          <a:hlinkClick xmlns:r="http://schemas.openxmlformats.org/officeDocument/2006/relationships" r:id="rId1"/>
          <a:extLst>
            <a:ext uri="{FF2B5EF4-FFF2-40B4-BE49-F238E27FC236}">
              <a16:creationId xmlns:a16="http://schemas.microsoft.com/office/drawing/2014/main" id="{B2A08498-9E58-42FB-8674-35F7C5C82D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1" y="257175"/>
          <a:ext cx="2597149" cy="156874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272143</xdr:colOff>
      <xdr:row>1</xdr:row>
      <xdr:rowOff>81643</xdr:rowOff>
    </xdr:from>
    <xdr:to>
      <xdr:col>3</xdr:col>
      <xdr:colOff>2113105</xdr:colOff>
      <xdr:row>3</xdr:row>
      <xdr:rowOff>420795</xdr:rowOff>
    </xdr:to>
    <xdr:pic>
      <xdr:nvPicPr>
        <xdr:cNvPr id="3" name="Imagen 2">
          <a:hlinkClick xmlns:r="http://schemas.openxmlformats.org/officeDocument/2006/relationships" r:id="rId1"/>
          <a:extLst>
            <a:ext uri="{FF2B5EF4-FFF2-40B4-BE49-F238E27FC236}">
              <a16:creationId xmlns:a16="http://schemas.microsoft.com/office/drawing/2014/main" id="{AEE9A72E-4617-4F4F-90D1-068C31B96E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6429" y="258536"/>
          <a:ext cx="2589355" cy="15774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259773</xdr:colOff>
      <xdr:row>1</xdr:row>
      <xdr:rowOff>86591</xdr:rowOff>
    </xdr:from>
    <xdr:to>
      <xdr:col>3</xdr:col>
      <xdr:colOff>2100735</xdr:colOff>
      <xdr:row>3</xdr:row>
      <xdr:rowOff>425743</xdr:rowOff>
    </xdr:to>
    <xdr:pic>
      <xdr:nvPicPr>
        <xdr:cNvPr id="4" name="Imagen 3">
          <a:hlinkClick xmlns:r="http://schemas.openxmlformats.org/officeDocument/2006/relationships" r:id="rId1"/>
          <a:extLst>
            <a:ext uri="{FF2B5EF4-FFF2-40B4-BE49-F238E27FC236}">
              <a16:creationId xmlns:a16="http://schemas.microsoft.com/office/drawing/2014/main" id="{1D478CC9-F988-4ACB-A697-9EC04CE1CE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637" y="259773"/>
          <a:ext cx="2585643" cy="158606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214592</xdr:colOff>
      <xdr:row>1</xdr:row>
      <xdr:rowOff>67236</xdr:rowOff>
    </xdr:from>
    <xdr:to>
      <xdr:col>3</xdr:col>
      <xdr:colOff>2036554</xdr:colOff>
      <xdr:row>3</xdr:row>
      <xdr:rowOff>415047</xdr:rowOff>
    </xdr:to>
    <xdr:pic>
      <xdr:nvPicPr>
        <xdr:cNvPr id="4" name="Imagen 3">
          <a:hlinkClick xmlns:r="http://schemas.openxmlformats.org/officeDocument/2006/relationships" r:id="rId1"/>
          <a:extLst>
            <a:ext uri="{FF2B5EF4-FFF2-40B4-BE49-F238E27FC236}">
              <a16:creationId xmlns:a16="http://schemas.microsoft.com/office/drawing/2014/main" id="{56BA1D74-571A-4FB5-9960-837BBD2128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3680" y="246530"/>
          <a:ext cx="2572756" cy="159166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225134</xdr:colOff>
      <xdr:row>1</xdr:row>
      <xdr:rowOff>69272</xdr:rowOff>
    </xdr:from>
    <xdr:to>
      <xdr:col>3</xdr:col>
      <xdr:colOff>2064415</xdr:colOff>
      <xdr:row>3</xdr:row>
      <xdr:rowOff>408424</xdr:rowOff>
    </xdr:to>
    <xdr:pic>
      <xdr:nvPicPr>
        <xdr:cNvPr id="4" name="Imagen 3">
          <a:hlinkClick xmlns:r="http://schemas.openxmlformats.org/officeDocument/2006/relationships" r:id="rId1"/>
          <a:extLst>
            <a:ext uri="{FF2B5EF4-FFF2-40B4-BE49-F238E27FC236}">
              <a16:creationId xmlns:a16="http://schemas.microsoft.com/office/drawing/2014/main" id="{8A891973-B8BB-443D-90A2-2E1C63371A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1998" y="242454"/>
          <a:ext cx="2583962" cy="158606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346363</xdr:colOff>
      <xdr:row>1</xdr:row>
      <xdr:rowOff>69273</xdr:rowOff>
    </xdr:from>
    <xdr:to>
      <xdr:col>3</xdr:col>
      <xdr:colOff>2185644</xdr:colOff>
      <xdr:row>3</xdr:row>
      <xdr:rowOff>408425</xdr:rowOff>
    </xdr:to>
    <xdr:pic>
      <xdr:nvPicPr>
        <xdr:cNvPr id="3" name="Imagen 2">
          <a:hlinkClick xmlns:r="http://schemas.openxmlformats.org/officeDocument/2006/relationships" r:id="rId1"/>
          <a:extLst>
            <a:ext uri="{FF2B5EF4-FFF2-40B4-BE49-F238E27FC236}">
              <a16:creationId xmlns:a16="http://schemas.microsoft.com/office/drawing/2014/main" id="{A0B02928-62D9-4149-830C-14D0083278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3227" y="242455"/>
          <a:ext cx="2583962" cy="15860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6832B032-52DB-482D-AD06-A4EE2ED01B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574675</xdr:colOff>
      <xdr:row>13</xdr:row>
      <xdr:rowOff>9524</xdr:rowOff>
    </xdr:from>
    <xdr:to>
      <xdr:col>8</xdr:col>
      <xdr:colOff>1168399</xdr:colOff>
      <xdr:row>23</xdr:row>
      <xdr:rowOff>50800</xdr:rowOff>
    </xdr:to>
    <xdr:grpSp>
      <xdr:nvGrpSpPr>
        <xdr:cNvPr id="2" name="Grupo 1">
          <a:extLst>
            <a:ext uri="{FF2B5EF4-FFF2-40B4-BE49-F238E27FC236}">
              <a16:creationId xmlns:a16="http://schemas.microsoft.com/office/drawing/2014/main" id="{044DEBA8-F74D-474A-8172-D0BE76DA87FC}"/>
            </a:ext>
          </a:extLst>
        </xdr:cNvPr>
        <xdr:cNvGrpSpPr/>
      </xdr:nvGrpSpPr>
      <xdr:grpSpPr>
        <a:xfrm>
          <a:off x="733425" y="9756774"/>
          <a:ext cx="5530849" cy="4200526"/>
          <a:chOff x="2517680" y="5495924"/>
          <a:chExt cx="7169245" cy="3976809"/>
        </a:xfrm>
      </xdr:grpSpPr>
      <xdr:pic>
        <xdr:nvPicPr>
          <xdr:cNvPr id="3" name="Imagen 2">
            <a:extLst>
              <a:ext uri="{FF2B5EF4-FFF2-40B4-BE49-F238E27FC236}">
                <a16:creationId xmlns:a16="http://schemas.microsoft.com/office/drawing/2014/main" id="{4360E6A2-5D67-405A-B6BF-90933A6B9207}"/>
              </a:ext>
            </a:extLst>
          </xdr:cNvPr>
          <xdr:cNvPicPr>
            <a:picLocks noChangeAspect="1"/>
          </xdr:cNvPicPr>
        </xdr:nvPicPr>
        <xdr:blipFill rotWithShape="1">
          <a:blip xmlns:r="http://schemas.openxmlformats.org/officeDocument/2006/relationships" r:embed="rId1"/>
          <a:srcRect l="34640" t="13243" r="50035" b="55752"/>
          <a:stretch/>
        </xdr:blipFill>
        <xdr:spPr>
          <a:xfrm>
            <a:off x="2517680" y="5495924"/>
            <a:ext cx="1223413" cy="1418106"/>
          </a:xfrm>
          <a:prstGeom prst="rect">
            <a:avLst/>
          </a:prstGeom>
        </xdr:spPr>
      </xdr:pic>
      <xdr:grpSp>
        <xdr:nvGrpSpPr>
          <xdr:cNvPr id="4" name="Grupo 3">
            <a:extLst>
              <a:ext uri="{FF2B5EF4-FFF2-40B4-BE49-F238E27FC236}">
                <a16:creationId xmlns:a16="http://schemas.microsoft.com/office/drawing/2014/main" id="{78A43535-9820-46BA-B7AF-4A30A5FDF2FF}"/>
              </a:ext>
            </a:extLst>
          </xdr:cNvPr>
          <xdr:cNvGrpSpPr/>
        </xdr:nvGrpSpPr>
        <xdr:grpSpPr>
          <a:xfrm>
            <a:off x="4013226" y="5524261"/>
            <a:ext cx="5673699" cy="3948472"/>
            <a:chOff x="4013226" y="5524261"/>
            <a:chExt cx="5673699" cy="3948472"/>
          </a:xfrm>
        </xdr:grpSpPr>
        <xdr:pic>
          <xdr:nvPicPr>
            <xdr:cNvPr id="5" name="Imagen 4">
              <a:extLst>
                <a:ext uri="{FF2B5EF4-FFF2-40B4-BE49-F238E27FC236}">
                  <a16:creationId xmlns:a16="http://schemas.microsoft.com/office/drawing/2014/main" id="{AA3AB470-3942-4BC1-A15E-AD4075A1566E}"/>
                </a:ext>
              </a:extLst>
            </xdr:cNvPr>
            <xdr:cNvPicPr>
              <a:picLocks noChangeAspect="1"/>
            </xdr:cNvPicPr>
          </xdr:nvPicPr>
          <xdr:blipFill rotWithShape="1">
            <a:blip xmlns:r="http://schemas.openxmlformats.org/officeDocument/2006/relationships" r:embed="rId2"/>
            <a:srcRect l="5700" t="30178" r="63269" b="31691"/>
            <a:stretch/>
          </xdr:blipFill>
          <xdr:spPr>
            <a:xfrm>
              <a:off x="4013226" y="5524261"/>
              <a:ext cx="5673699" cy="3948472"/>
            </a:xfrm>
            <a:prstGeom prst="rect">
              <a:avLst/>
            </a:prstGeom>
          </xdr:spPr>
        </xdr:pic>
        <xdr:sp macro="" textlink="">
          <xdr:nvSpPr>
            <xdr:cNvPr id="6" name="Elipse 5">
              <a:extLst>
                <a:ext uri="{FF2B5EF4-FFF2-40B4-BE49-F238E27FC236}">
                  <a16:creationId xmlns:a16="http://schemas.microsoft.com/office/drawing/2014/main" id="{436E2CD5-563A-4889-9E45-25B224D5681F}"/>
                </a:ext>
              </a:extLst>
            </xdr:cNvPr>
            <xdr:cNvSpPr/>
          </xdr:nvSpPr>
          <xdr:spPr>
            <a:xfrm>
              <a:off x="8210550" y="6353175"/>
              <a:ext cx="295275" cy="2667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twoCellAnchor editAs="oneCell">
    <xdr:from>
      <xdr:col>1</xdr:col>
      <xdr:colOff>42863</xdr:colOff>
      <xdr:row>1</xdr:row>
      <xdr:rowOff>78581</xdr:rowOff>
    </xdr:from>
    <xdr:to>
      <xdr:col>2</xdr:col>
      <xdr:colOff>700088</xdr:colOff>
      <xdr:row>3</xdr:row>
      <xdr:rowOff>131445</xdr:rowOff>
    </xdr:to>
    <xdr:pic>
      <xdr:nvPicPr>
        <xdr:cNvPr id="7" name="Imagen 6">
          <a:extLst>
            <a:ext uri="{FF2B5EF4-FFF2-40B4-BE49-F238E27FC236}">
              <a16:creationId xmlns:a16="http://schemas.microsoft.com/office/drawing/2014/main" id="{0A039433-2695-467E-9413-E7F29B0427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2883" y="253841"/>
          <a:ext cx="1449705" cy="86820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CD7A1DDE-5158-4615-8CF3-D96CDB978D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86CF1010-1594-4DA2-84DA-C3C11578BF30}"/>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B7D3320B-49B0-490C-BDCF-86FAEA94B5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242454</xdr:colOff>
      <xdr:row>1</xdr:row>
      <xdr:rowOff>69273</xdr:rowOff>
    </xdr:from>
    <xdr:to>
      <xdr:col>3</xdr:col>
      <xdr:colOff>2094923</xdr:colOff>
      <xdr:row>3</xdr:row>
      <xdr:rowOff>412778</xdr:rowOff>
    </xdr:to>
    <xdr:pic>
      <xdr:nvPicPr>
        <xdr:cNvPr id="3" name="Imagen 2">
          <a:hlinkClick xmlns:r="http://schemas.openxmlformats.org/officeDocument/2006/relationships" r:id="rId1"/>
          <a:extLst>
            <a:ext uri="{FF2B5EF4-FFF2-40B4-BE49-F238E27FC236}">
              <a16:creationId xmlns:a16="http://schemas.microsoft.com/office/drawing/2014/main" id="{1EE9BD18-BC4E-46B3-97B1-6F6D958F69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9318" y="242455"/>
          <a:ext cx="2597150" cy="15904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294409</xdr:colOff>
      <xdr:row>1</xdr:row>
      <xdr:rowOff>69274</xdr:rowOff>
    </xdr:from>
    <xdr:to>
      <xdr:col>3</xdr:col>
      <xdr:colOff>2146878</xdr:colOff>
      <xdr:row>3</xdr:row>
      <xdr:rowOff>412779</xdr:rowOff>
    </xdr:to>
    <xdr:pic>
      <xdr:nvPicPr>
        <xdr:cNvPr id="3" name="Imagen 2">
          <a:hlinkClick xmlns:r="http://schemas.openxmlformats.org/officeDocument/2006/relationships" r:id="rId1"/>
          <a:extLst>
            <a:ext uri="{FF2B5EF4-FFF2-40B4-BE49-F238E27FC236}">
              <a16:creationId xmlns:a16="http://schemas.microsoft.com/office/drawing/2014/main" id="{529CA815-CF42-4CC1-8629-A0F8399C1F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1273" y="242456"/>
          <a:ext cx="2597150" cy="15904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242456</xdr:colOff>
      <xdr:row>1</xdr:row>
      <xdr:rowOff>86590</xdr:rowOff>
    </xdr:from>
    <xdr:to>
      <xdr:col>3</xdr:col>
      <xdr:colOff>2094925</xdr:colOff>
      <xdr:row>3</xdr:row>
      <xdr:rowOff>430095</xdr:rowOff>
    </xdr:to>
    <xdr:pic>
      <xdr:nvPicPr>
        <xdr:cNvPr id="3" name="Imagen 2">
          <a:hlinkClick xmlns:r="http://schemas.openxmlformats.org/officeDocument/2006/relationships" r:id="rId1"/>
          <a:extLst>
            <a:ext uri="{FF2B5EF4-FFF2-40B4-BE49-F238E27FC236}">
              <a16:creationId xmlns:a16="http://schemas.microsoft.com/office/drawing/2014/main" id="{9F026F53-028B-4BBF-AE28-104F1D4ED2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9320" y="259772"/>
          <a:ext cx="2597150" cy="15904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259774</xdr:colOff>
      <xdr:row>1</xdr:row>
      <xdr:rowOff>69272</xdr:rowOff>
    </xdr:from>
    <xdr:to>
      <xdr:col>3</xdr:col>
      <xdr:colOff>2112243</xdr:colOff>
      <xdr:row>3</xdr:row>
      <xdr:rowOff>412777</xdr:rowOff>
    </xdr:to>
    <xdr:pic>
      <xdr:nvPicPr>
        <xdr:cNvPr id="3" name="Imagen 2">
          <a:hlinkClick xmlns:r="http://schemas.openxmlformats.org/officeDocument/2006/relationships" r:id="rId1"/>
          <a:extLst>
            <a:ext uri="{FF2B5EF4-FFF2-40B4-BE49-F238E27FC236}">
              <a16:creationId xmlns:a16="http://schemas.microsoft.com/office/drawing/2014/main" id="{DD3C3A4B-C982-4C48-930D-D49252DBB0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638" y="242454"/>
          <a:ext cx="2597150" cy="15904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138545</xdr:colOff>
      <xdr:row>1</xdr:row>
      <xdr:rowOff>69272</xdr:rowOff>
    </xdr:from>
    <xdr:to>
      <xdr:col>3</xdr:col>
      <xdr:colOff>1991014</xdr:colOff>
      <xdr:row>3</xdr:row>
      <xdr:rowOff>412777</xdr:rowOff>
    </xdr:to>
    <xdr:pic>
      <xdr:nvPicPr>
        <xdr:cNvPr id="3" name="Imagen 2">
          <a:hlinkClick xmlns:r="http://schemas.openxmlformats.org/officeDocument/2006/relationships" r:id="rId1"/>
          <a:extLst>
            <a:ext uri="{FF2B5EF4-FFF2-40B4-BE49-F238E27FC236}">
              <a16:creationId xmlns:a16="http://schemas.microsoft.com/office/drawing/2014/main" id="{5E751860-6315-4E1B-93BD-EE1104F9CD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5409" y="242454"/>
          <a:ext cx="2597150" cy="15904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 val="AEPTOS_INDIGENAS"/>
      <sheetName val="COMPROMISOS_ESTRATEGICOS"/>
      <sheetName val="PLAN_DE_ACCION"/>
      <sheetName val="META_$_2018"/>
      <sheetName val="DDA_COMPR"/>
      <sheetName val="DDA_OBL"/>
      <sheetName val="DDA_PAGOS"/>
      <sheetName val="DDA_RESER2017"/>
      <sheetName val="METAS_C-O"/>
      <sheetName val="PLAN_CHOQUE_PPTO_2016"/>
      <sheetName val="PLAN_DE_CHOQUE_RESER2015"/>
      <sheetName val="AJUSTE_DE_VIGENCIAS"/>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5">
          <cell r="N15">
            <v>11251286017</v>
          </cell>
        </row>
      </sheetData>
      <sheetData sheetId="46">
        <row r="16">
          <cell r="U16">
            <v>0</v>
          </cell>
        </row>
      </sheetData>
      <sheetData sheetId="47"/>
      <sheetData sheetId="48">
        <row r="123">
          <cell r="BM123">
            <v>134867152</v>
          </cell>
        </row>
      </sheetData>
      <sheetData sheetId="49">
        <row r="2">
          <cell r="AB2" t="str">
            <v>ENE</v>
          </cell>
        </row>
      </sheetData>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B686A-8F7B-4E00-B107-4E2598553601}">
  <dimension ref="A1:AA80"/>
  <sheetViews>
    <sheetView tabSelected="1" zoomScale="70" zoomScaleNormal="70" workbookViewId="0">
      <selection activeCell="I26" sqref="I26:J26"/>
    </sheetView>
  </sheetViews>
  <sheetFormatPr baseColWidth="10" defaultColWidth="0" defaultRowHeight="12.75" customHeight="1" zeroHeight="1" x14ac:dyDescent="0.2"/>
  <cols>
    <col min="1" max="2" width="1.42578125" style="2" customWidth="1"/>
    <col min="3" max="4" width="14.28515625" style="2" customWidth="1"/>
    <col min="5" max="5" width="2.7109375" style="2" customWidth="1"/>
    <col min="6" max="7" width="14.28515625" style="2" customWidth="1"/>
    <col min="8" max="8" width="2.7109375" style="2" customWidth="1"/>
    <col min="9" max="10" width="14.28515625" style="2" customWidth="1"/>
    <col min="11" max="11" width="2.7109375" style="2" customWidth="1"/>
    <col min="12" max="13" width="14.42578125" style="2" customWidth="1"/>
    <col min="14" max="14" width="2.7109375" style="2" customWidth="1"/>
    <col min="15" max="16" width="14.28515625" style="2" customWidth="1"/>
    <col min="17" max="17" width="2.7109375" style="2" customWidth="1"/>
    <col min="18" max="19" width="14.28515625" style="2" customWidth="1"/>
    <col min="20" max="20" width="2.7109375" style="2" customWidth="1"/>
    <col min="21" max="22" width="14.140625" style="2" customWidth="1"/>
    <col min="23" max="23" width="2.7109375" style="2" customWidth="1"/>
    <col min="24" max="25" width="14.28515625" style="2" customWidth="1"/>
    <col min="26" max="27" width="1.42578125" style="2" customWidth="1"/>
    <col min="28" max="16384" width="11.42578125" style="2" hidden="1"/>
  </cols>
  <sheetData>
    <row r="1" spans="1:27" ht="7.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5" customHeight="1" thickTop="1" x14ac:dyDescent="0.2">
      <c r="A2" s="1"/>
      <c r="B2" s="3"/>
      <c r="C2" s="4"/>
      <c r="D2" s="4"/>
      <c r="E2" s="198"/>
      <c r="F2" s="198"/>
      <c r="G2" s="198"/>
      <c r="H2" s="198"/>
      <c r="I2" s="198"/>
      <c r="J2" s="198"/>
      <c r="K2" s="198"/>
      <c r="L2" s="198"/>
      <c r="M2" s="198"/>
      <c r="N2" s="198"/>
      <c r="O2" s="198"/>
      <c r="P2" s="198"/>
      <c r="Q2" s="198"/>
      <c r="R2" s="198"/>
      <c r="S2" s="198"/>
      <c r="T2" s="198"/>
      <c r="U2" s="198"/>
      <c r="V2" s="198"/>
      <c r="W2" s="198"/>
      <c r="X2" s="4"/>
      <c r="Y2" s="4"/>
      <c r="Z2" s="5"/>
      <c r="AA2" s="6"/>
    </row>
    <row r="3" spans="1:27" ht="18" customHeight="1" x14ac:dyDescent="0.2">
      <c r="A3" s="1"/>
      <c r="B3" s="7"/>
      <c r="C3" s="199" t="s">
        <v>850</v>
      </c>
      <c r="D3" s="199"/>
      <c r="E3" s="199"/>
      <c r="F3" s="199"/>
      <c r="G3" s="199"/>
      <c r="H3" s="199"/>
      <c r="I3" s="199"/>
      <c r="J3" s="199"/>
      <c r="K3" s="199"/>
      <c r="L3" s="199"/>
      <c r="M3" s="199"/>
      <c r="N3" s="199"/>
      <c r="O3" s="199"/>
      <c r="P3" s="199"/>
      <c r="Q3" s="199"/>
      <c r="R3" s="199"/>
      <c r="S3" s="199"/>
      <c r="T3" s="199"/>
      <c r="U3" s="199"/>
      <c r="V3" s="199"/>
      <c r="W3" s="199"/>
      <c r="X3" s="199"/>
      <c r="Y3" s="199"/>
      <c r="Z3" s="8"/>
      <c r="AA3" s="6"/>
    </row>
    <row r="4" spans="1:27" ht="18" customHeight="1" x14ac:dyDescent="0.2">
      <c r="A4" s="1"/>
      <c r="B4" s="7"/>
      <c r="C4" s="199"/>
      <c r="D4" s="199"/>
      <c r="E4" s="199"/>
      <c r="F4" s="199"/>
      <c r="G4" s="199"/>
      <c r="H4" s="199"/>
      <c r="I4" s="199"/>
      <c r="J4" s="199"/>
      <c r="K4" s="199"/>
      <c r="L4" s="199"/>
      <c r="M4" s="199"/>
      <c r="N4" s="199"/>
      <c r="O4" s="199"/>
      <c r="P4" s="199"/>
      <c r="Q4" s="199"/>
      <c r="R4" s="199"/>
      <c r="S4" s="199"/>
      <c r="T4" s="199"/>
      <c r="U4" s="199"/>
      <c r="V4" s="199"/>
      <c r="W4" s="199"/>
      <c r="X4" s="199"/>
      <c r="Y4" s="199"/>
      <c r="Z4" s="8"/>
      <c r="AA4" s="6"/>
    </row>
    <row r="5" spans="1:27" ht="7.5" customHeight="1" x14ac:dyDescent="0.2">
      <c r="A5" s="1"/>
      <c r="B5" s="7"/>
      <c r="C5" s="9"/>
      <c r="D5" s="9"/>
      <c r="E5" s="9"/>
      <c r="F5" s="9"/>
      <c r="G5" s="9"/>
      <c r="H5" s="9"/>
      <c r="I5" s="9"/>
      <c r="J5" s="9"/>
      <c r="K5" s="9"/>
      <c r="L5" s="9"/>
      <c r="M5" s="9"/>
      <c r="N5" s="9"/>
      <c r="O5" s="9"/>
      <c r="P5" s="9"/>
      <c r="Q5" s="9"/>
      <c r="R5" s="9"/>
      <c r="S5" s="9"/>
      <c r="T5" s="9"/>
      <c r="U5" s="9"/>
      <c r="V5" s="9"/>
      <c r="W5" s="9"/>
      <c r="X5" s="9"/>
      <c r="Y5" s="9"/>
      <c r="Z5" s="8"/>
      <c r="AA5" s="6"/>
    </row>
    <row r="6" spans="1:27" x14ac:dyDescent="0.2">
      <c r="A6" s="1"/>
      <c r="B6" s="7"/>
      <c r="C6" s="200" t="s">
        <v>0</v>
      </c>
      <c r="D6" s="200"/>
      <c r="E6" s="201">
        <v>45322</v>
      </c>
      <c r="F6" s="202"/>
      <c r="G6" s="202"/>
      <c r="H6" s="9"/>
      <c r="I6" s="177" t="s">
        <v>954</v>
      </c>
      <c r="J6" s="152">
        <v>1</v>
      </c>
      <c r="K6" s="9"/>
      <c r="L6" s="9"/>
      <c r="M6" s="9"/>
      <c r="N6" s="9"/>
      <c r="O6" s="9"/>
      <c r="P6" s="9"/>
      <c r="Q6" s="9"/>
      <c r="R6" s="9"/>
      <c r="S6" s="9"/>
      <c r="T6" s="9"/>
      <c r="U6" s="9"/>
      <c r="V6" s="9"/>
      <c r="W6" s="9"/>
      <c r="X6" s="9"/>
      <c r="Y6" s="9"/>
      <c r="Z6" s="8"/>
      <c r="AA6" s="6"/>
    </row>
    <row r="7" spans="1:27" ht="7.5" customHeight="1" x14ac:dyDescent="0.2">
      <c r="A7" s="1"/>
      <c r="B7" s="7"/>
      <c r="C7" s="9"/>
      <c r="D7" s="9"/>
      <c r="E7" s="9"/>
      <c r="F7" s="9"/>
      <c r="G7" s="9"/>
      <c r="H7" s="9"/>
      <c r="I7" s="9"/>
      <c r="J7" s="9"/>
      <c r="K7" s="9"/>
      <c r="L7" s="9"/>
      <c r="M7" s="9"/>
      <c r="N7" s="9"/>
      <c r="O7" s="9"/>
      <c r="P7" s="9"/>
      <c r="Q7" s="9"/>
      <c r="R7" s="9"/>
      <c r="S7" s="9"/>
      <c r="T7" s="9"/>
      <c r="U7" s="9"/>
      <c r="V7" s="9"/>
      <c r="W7" s="9"/>
      <c r="X7" s="9"/>
      <c r="Y7" s="9"/>
      <c r="Z7" s="8"/>
      <c r="AA7" s="6"/>
    </row>
    <row r="8" spans="1:27" ht="38.25" customHeight="1" x14ac:dyDescent="0.2">
      <c r="A8" s="1"/>
      <c r="B8" s="7"/>
      <c r="C8" s="203" t="s">
        <v>1</v>
      </c>
      <c r="D8" s="203"/>
      <c r="E8" s="9"/>
      <c r="F8" s="204" t="s">
        <v>2</v>
      </c>
      <c r="G8" s="204"/>
      <c r="H8" s="9"/>
      <c r="I8" s="205" t="s">
        <v>3</v>
      </c>
      <c r="J8" s="205"/>
      <c r="K8" s="9"/>
      <c r="L8" s="206" t="s">
        <v>4</v>
      </c>
      <c r="M8" s="206"/>
      <c r="N8" s="9"/>
      <c r="O8" s="207" t="s">
        <v>945</v>
      </c>
      <c r="P8" s="207"/>
      <c r="Q8" s="9"/>
      <c r="R8" s="208" t="s">
        <v>5</v>
      </c>
      <c r="S8" s="208"/>
      <c r="T8" s="208"/>
      <c r="U8" s="208"/>
      <c r="V8" s="208"/>
      <c r="W8" s="9"/>
      <c r="X8" s="209" t="s">
        <v>6</v>
      </c>
      <c r="Y8" s="209"/>
      <c r="Z8" s="8"/>
      <c r="AA8" s="6"/>
    </row>
    <row r="9" spans="1:27" ht="7.5" customHeight="1" x14ac:dyDescent="0.2">
      <c r="A9" s="1"/>
      <c r="B9" s="7"/>
      <c r="C9" s="9"/>
      <c r="D9" s="9"/>
      <c r="E9" s="9"/>
      <c r="F9" s="9"/>
      <c r="G9" s="10"/>
      <c r="H9" s="9"/>
      <c r="I9" s="9"/>
      <c r="J9" s="9"/>
      <c r="K9" s="9"/>
      <c r="L9" s="9"/>
      <c r="M9" s="9"/>
      <c r="N9" s="9"/>
      <c r="O9" s="9"/>
      <c r="P9" s="9"/>
      <c r="Q9" s="9"/>
      <c r="R9" s="9"/>
      <c r="S9" s="9"/>
      <c r="T9" s="9"/>
      <c r="U9" s="9"/>
      <c r="V9" s="9"/>
      <c r="W9" s="9"/>
      <c r="X9" s="9"/>
      <c r="Y9" s="9"/>
      <c r="Z9" s="8"/>
      <c r="AA9" s="6"/>
    </row>
    <row r="10" spans="1:27" ht="37.5" customHeight="1" x14ac:dyDescent="0.2">
      <c r="A10" s="1"/>
      <c r="B10" s="7"/>
      <c r="C10" s="180" t="s">
        <v>7</v>
      </c>
      <c r="D10" s="180"/>
      <c r="E10" s="9"/>
      <c r="F10" s="184" t="s">
        <v>8</v>
      </c>
      <c r="G10" s="184"/>
      <c r="H10" s="132"/>
      <c r="I10" s="187" t="s">
        <v>9</v>
      </c>
      <c r="J10" s="187"/>
      <c r="K10" s="132"/>
      <c r="L10" s="194" t="s">
        <v>10</v>
      </c>
      <c r="M10" s="195"/>
      <c r="N10" s="9"/>
      <c r="O10" s="196" t="s">
        <v>11</v>
      </c>
      <c r="P10" s="196"/>
      <c r="Q10" s="9"/>
      <c r="R10" s="188" t="s">
        <v>24</v>
      </c>
      <c r="S10" s="188"/>
      <c r="T10" s="132"/>
      <c r="U10" s="188" t="s">
        <v>50</v>
      </c>
      <c r="V10" s="188"/>
      <c r="W10" s="9"/>
      <c r="X10" s="197" t="s">
        <v>13</v>
      </c>
      <c r="Y10" s="197"/>
      <c r="Z10" s="8"/>
      <c r="AA10" s="6"/>
    </row>
    <row r="11" spans="1:27" ht="13.9" customHeight="1" x14ac:dyDescent="0.2">
      <c r="A11" s="1"/>
      <c r="B11" s="7"/>
      <c r="C11" s="178" t="s">
        <v>854</v>
      </c>
      <c r="D11" s="179" t="s">
        <v>14</v>
      </c>
      <c r="E11" s="9"/>
      <c r="F11" s="185" t="s">
        <v>15</v>
      </c>
      <c r="G11" s="179" t="s">
        <v>14</v>
      </c>
      <c r="H11" s="11"/>
      <c r="I11" s="186" t="s">
        <v>16</v>
      </c>
      <c r="J11" s="179" t="s">
        <v>14</v>
      </c>
      <c r="K11" s="11"/>
      <c r="L11" s="191" t="s">
        <v>17</v>
      </c>
      <c r="M11" s="189" t="s">
        <v>841</v>
      </c>
      <c r="N11" s="9"/>
      <c r="O11" s="193" t="s">
        <v>18</v>
      </c>
      <c r="P11" s="179" t="s">
        <v>14</v>
      </c>
      <c r="Q11" s="9"/>
      <c r="R11" s="183" t="s">
        <v>189</v>
      </c>
      <c r="S11" s="179" t="s">
        <v>14</v>
      </c>
      <c r="T11" s="11"/>
      <c r="U11" s="183" t="s">
        <v>952</v>
      </c>
      <c r="V11" s="179" t="s">
        <v>14</v>
      </c>
      <c r="W11" s="9"/>
      <c r="X11" s="197" t="s">
        <v>188</v>
      </c>
      <c r="Y11" s="179" t="s">
        <v>14</v>
      </c>
      <c r="Z11" s="8"/>
      <c r="AA11" s="6"/>
    </row>
    <row r="12" spans="1:27" ht="13.9" customHeight="1" x14ac:dyDescent="0.2">
      <c r="A12" s="1"/>
      <c r="B12" s="7"/>
      <c r="C12" s="178"/>
      <c r="D12" s="179"/>
      <c r="E12" s="9"/>
      <c r="F12" s="185"/>
      <c r="G12" s="179"/>
      <c r="H12" s="11"/>
      <c r="I12" s="186"/>
      <c r="J12" s="179"/>
      <c r="K12" s="11"/>
      <c r="L12" s="191"/>
      <c r="M12" s="189"/>
      <c r="N12" s="9"/>
      <c r="O12" s="193"/>
      <c r="P12" s="179"/>
      <c r="Q12" s="9"/>
      <c r="R12" s="183"/>
      <c r="S12" s="179"/>
      <c r="T12" s="11"/>
      <c r="U12" s="183"/>
      <c r="V12" s="179"/>
      <c r="W12" s="9"/>
      <c r="X12" s="197"/>
      <c r="Y12" s="179"/>
      <c r="Z12" s="8"/>
      <c r="AA12" s="6"/>
    </row>
    <row r="13" spans="1:27" ht="7.5" customHeight="1" x14ac:dyDescent="0.2">
      <c r="A13" s="1"/>
      <c r="B13" s="7"/>
      <c r="C13" s="9"/>
      <c r="D13" s="11"/>
      <c r="E13" s="9"/>
      <c r="F13" s="9"/>
      <c r="G13" s="11"/>
      <c r="H13" s="11"/>
      <c r="I13" s="9"/>
      <c r="J13" s="11"/>
      <c r="K13" s="11"/>
      <c r="L13" s="9"/>
      <c r="M13" s="11"/>
      <c r="N13" s="9"/>
      <c r="O13" s="12"/>
      <c r="P13" s="12"/>
      <c r="Q13" s="9"/>
      <c r="R13" s="13"/>
      <c r="S13" s="11"/>
      <c r="T13" s="11"/>
      <c r="U13" s="9"/>
      <c r="V13" s="11"/>
      <c r="W13" s="9"/>
      <c r="X13" s="14"/>
      <c r="Y13" s="11"/>
      <c r="Z13" s="8"/>
      <c r="AA13" s="6"/>
    </row>
    <row r="14" spans="1:27" ht="37.5" customHeight="1" x14ac:dyDescent="0.2">
      <c r="A14" s="1"/>
      <c r="B14" s="7"/>
      <c r="C14" s="180" t="s">
        <v>377</v>
      </c>
      <c r="D14" s="180"/>
      <c r="E14" s="9"/>
      <c r="F14" s="184" t="s">
        <v>21</v>
      </c>
      <c r="G14" s="184"/>
      <c r="H14" s="132"/>
      <c r="I14" s="187" t="s">
        <v>22</v>
      </c>
      <c r="J14" s="187"/>
      <c r="K14" s="132"/>
      <c r="L14" s="190" t="s">
        <v>23</v>
      </c>
      <c r="M14" s="190"/>
      <c r="N14" s="9"/>
      <c r="O14" s="12"/>
      <c r="P14" s="12"/>
      <c r="Q14" s="9"/>
      <c r="R14" s="188" t="s">
        <v>41</v>
      </c>
      <c r="S14" s="188"/>
      <c r="T14" s="11"/>
      <c r="U14" s="188" t="s">
        <v>12</v>
      </c>
      <c r="V14" s="188"/>
      <c r="W14" s="166"/>
      <c r="X14" s="182"/>
      <c r="Y14" s="182"/>
      <c r="Z14" s="8"/>
      <c r="AA14" s="6"/>
    </row>
    <row r="15" spans="1:27" ht="13.9" customHeight="1" x14ac:dyDescent="0.2">
      <c r="A15" s="1"/>
      <c r="B15" s="7"/>
      <c r="C15" s="178" t="s">
        <v>902</v>
      </c>
      <c r="D15" s="179" t="s">
        <v>14</v>
      </c>
      <c r="E15" s="9"/>
      <c r="F15" s="185" t="s">
        <v>27</v>
      </c>
      <c r="G15" s="179" t="s">
        <v>14</v>
      </c>
      <c r="H15" s="11"/>
      <c r="I15" s="186" t="s">
        <v>849</v>
      </c>
      <c r="J15" s="179" t="s">
        <v>14</v>
      </c>
      <c r="K15" s="11"/>
      <c r="L15" s="191" t="s">
        <v>28</v>
      </c>
      <c r="M15" s="179" t="s">
        <v>14</v>
      </c>
      <c r="N15" s="9"/>
      <c r="O15" s="12"/>
      <c r="P15" s="12"/>
      <c r="Q15" s="9"/>
      <c r="R15" s="183" t="s">
        <v>851</v>
      </c>
      <c r="S15" s="179" t="s">
        <v>14</v>
      </c>
      <c r="T15" s="9"/>
      <c r="U15" s="183" t="s">
        <v>19</v>
      </c>
      <c r="V15" s="179" t="s">
        <v>14</v>
      </c>
      <c r="W15" s="166"/>
      <c r="X15" s="132"/>
      <c r="Y15" s="132"/>
      <c r="Z15" s="8"/>
      <c r="AA15" s="6"/>
    </row>
    <row r="16" spans="1:27" ht="13.9" customHeight="1" x14ac:dyDescent="0.2">
      <c r="A16" s="1"/>
      <c r="B16" s="7"/>
      <c r="C16" s="178"/>
      <c r="D16" s="179"/>
      <c r="E16" s="9"/>
      <c r="F16" s="185"/>
      <c r="G16" s="179"/>
      <c r="H16" s="11"/>
      <c r="I16" s="186"/>
      <c r="J16" s="179"/>
      <c r="K16" s="11"/>
      <c r="L16" s="191"/>
      <c r="M16" s="179"/>
      <c r="N16" s="9"/>
      <c r="O16" s="12"/>
      <c r="P16" s="12"/>
      <c r="Q16" s="9"/>
      <c r="R16" s="183"/>
      <c r="S16" s="179"/>
      <c r="T16" s="132"/>
      <c r="U16" s="183"/>
      <c r="V16" s="179"/>
      <c r="W16" s="166"/>
      <c r="X16" s="132"/>
      <c r="Y16" s="132"/>
      <c r="Z16" s="8"/>
      <c r="AA16" s="6"/>
    </row>
    <row r="17" spans="1:27" ht="7.5" customHeight="1" x14ac:dyDescent="0.2">
      <c r="A17" s="1"/>
      <c r="B17" s="7"/>
      <c r="C17" s="9"/>
      <c r="D17" s="9"/>
      <c r="E17" s="9"/>
      <c r="F17" s="9"/>
      <c r="G17" s="9"/>
      <c r="H17" s="9"/>
      <c r="I17" s="9"/>
      <c r="J17" s="9"/>
      <c r="K17" s="9"/>
      <c r="L17" s="9"/>
      <c r="M17" s="9"/>
      <c r="N17" s="9"/>
      <c r="O17" s="12"/>
      <c r="P17" s="12"/>
      <c r="Q17" s="9"/>
      <c r="R17" s="9"/>
      <c r="S17" s="9"/>
      <c r="T17" s="11"/>
      <c r="U17" s="132"/>
      <c r="V17" s="132"/>
      <c r="W17" s="9"/>
      <c r="X17" s="132"/>
      <c r="Y17" s="132"/>
      <c r="Z17" s="8"/>
      <c r="AA17" s="6"/>
    </row>
    <row r="18" spans="1:27" ht="37.5" customHeight="1" x14ac:dyDescent="0.2">
      <c r="A18" s="1"/>
      <c r="B18" s="7"/>
      <c r="C18" s="180" t="s">
        <v>20</v>
      </c>
      <c r="D18" s="180"/>
      <c r="E18" s="9"/>
      <c r="F18" s="184" t="s">
        <v>30</v>
      </c>
      <c r="G18" s="184"/>
      <c r="H18" s="132"/>
      <c r="I18" s="187" t="s">
        <v>31</v>
      </c>
      <c r="J18" s="187"/>
      <c r="K18" s="132"/>
      <c r="L18" s="190" t="s">
        <v>32</v>
      </c>
      <c r="M18" s="190"/>
      <c r="N18" s="9"/>
      <c r="O18" s="12"/>
      <c r="P18" s="12"/>
      <c r="Q18" s="9"/>
      <c r="R18" s="188" t="s">
        <v>40</v>
      </c>
      <c r="S18" s="188"/>
      <c r="T18" s="11"/>
      <c r="U18" s="188" t="s">
        <v>943</v>
      </c>
      <c r="V18" s="188"/>
      <c r="W18" s="9"/>
      <c r="X18" s="14"/>
      <c r="Y18" s="132"/>
      <c r="Z18" s="8"/>
      <c r="AA18" s="6"/>
    </row>
    <row r="19" spans="1:27" ht="13.9" customHeight="1" x14ac:dyDescent="0.2">
      <c r="A19" s="1"/>
      <c r="B19" s="7"/>
      <c r="C19" s="178" t="s">
        <v>26</v>
      </c>
      <c r="D19" s="179" t="s">
        <v>14</v>
      </c>
      <c r="E19" s="9"/>
      <c r="F19" s="185" t="s">
        <v>34</v>
      </c>
      <c r="G19" s="179" t="s">
        <v>14</v>
      </c>
      <c r="H19" s="11"/>
      <c r="I19" s="186" t="s">
        <v>35</v>
      </c>
      <c r="J19" s="192" t="s">
        <v>908</v>
      </c>
      <c r="K19" s="11"/>
      <c r="L19" s="191" t="s">
        <v>941</v>
      </c>
      <c r="M19" s="179" t="s">
        <v>14</v>
      </c>
      <c r="N19" s="9"/>
      <c r="O19" s="12"/>
      <c r="P19" s="12"/>
      <c r="Q19" s="9"/>
      <c r="R19" s="183" t="s">
        <v>844</v>
      </c>
      <c r="S19" s="179" t="s">
        <v>14</v>
      </c>
      <c r="T19" s="9"/>
      <c r="U19" s="183" t="s">
        <v>944</v>
      </c>
      <c r="V19" s="179" t="s">
        <v>14</v>
      </c>
      <c r="W19" s="9"/>
      <c r="X19" s="14"/>
      <c r="Y19" s="11"/>
      <c r="Z19" s="8"/>
      <c r="AA19" s="6"/>
    </row>
    <row r="20" spans="1:27" ht="13.9" customHeight="1" x14ac:dyDescent="0.2">
      <c r="A20" s="1"/>
      <c r="B20" s="7"/>
      <c r="C20" s="178"/>
      <c r="D20" s="179"/>
      <c r="E20" s="9"/>
      <c r="F20" s="185"/>
      <c r="G20" s="179"/>
      <c r="H20" s="11"/>
      <c r="I20" s="186"/>
      <c r="J20" s="192"/>
      <c r="K20" s="11"/>
      <c r="L20" s="191"/>
      <c r="M20" s="179"/>
      <c r="N20" s="9"/>
      <c r="O20" s="12"/>
      <c r="P20" s="12"/>
      <c r="Q20" s="9"/>
      <c r="R20" s="183"/>
      <c r="S20" s="179"/>
      <c r="T20" s="132"/>
      <c r="U20" s="183"/>
      <c r="V20" s="179"/>
      <c r="W20" s="9"/>
      <c r="X20" s="14"/>
      <c r="Y20" s="11"/>
      <c r="Z20" s="8"/>
      <c r="AA20" s="6"/>
    </row>
    <row r="21" spans="1:27" ht="7.5" customHeight="1" x14ac:dyDescent="0.2">
      <c r="A21" s="1"/>
      <c r="B21" s="7"/>
      <c r="E21" s="9"/>
      <c r="F21" s="9"/>
      <c r="G21" s="9"/>
      <c r="H21" s="9"/>
      <c r="I21" s="9"/>
      <c r="J21" s="9"/>
      <c r="K21" s="12"/>
      <c r="L21" s="12"/>
      <c r="M21" s="12"/>
      <c r="N21" s="9"/>
      <c r="O21" s="12"/>
      <c r="P21" s="12"/>
      <c r="Q21" s="9"/>
      <c r="R21" s="9"/>
      <c r="S21" s="9"/>
      <c r="T21" s="11"/>
      <c r="U21" s="132"/>
      <c r="V21" s="132"/>
      <c r="W21" s="9"/>
      <c r="X21" s="9"/>
      <c r="Y21" s="9"/>
      <c r="Z21" s="8"/>
      <c r="AA21" s="6"/>
    </row>
    <row r="22" spans="1:27" ht="37.5" customHeight="1" x14ac:dyDescent="0.2">
      <c r="A22" s="1"/>
      <c r="B22" s="7"/>
      <c r="C22" s="180" t="s">
        <v>25</v>
      </c>
      <c r="D22" s="180"/>
      <c r="E22" s="9"/>
      <c r="F22" s="184" t="s">
        <v>38</v>
      </c>
      <c r="G22" s="184"/>
      <c r="H22" s="132"/>
      <c r="I22" s="187" t="s">
        <v>39</v>
      </c>
      <c r="J22" s="187"/>
      <c r="K22" s="12"/>
      <c r="L22" s="12"/>
      <c r="M22" s="12"/>
      <c r="N22" s="12"/>
      <c r="O22" s="12"/>
      <c r="P22" s="12"/>
      <c r="Q22" s="9"/>
      <c r="R22" s="188" t="s">
        <v>186</v>
      </c>
      <c r="S22" s="188"/>
      <c r="T22" s="11"/>
      <c r="U22" s="18"/>
      <c r="V22" s="18"/>
      <c r="W22" s="9"/>
      <c r="X22" s="15"/>
      <c r="Y22" s="15"/>
      <c r="Z22" s="8"/>
      <c r="AA22" s="6"/>
    </row>
    <row r="23" spans="1:27" ht="13.9" customHeight="1" x14ac:dyDescent="0.2">
      <c r="A23" s="1"/>
      <c r="B23" s="7"/>
      <c r="C23" s="178" t="s">
        <v>842</v>
      </c>
      <c r="D23" s="189" t="s">
        <v>841</v>
      </c>
      <c r="E23" s="9"/>
      <c r="F23" s="185" t="s">
        <v>43</v>
      </c>
      <c r="G23" s="179" t="s">
        <v>14</v>
      </c>
      <c r="H23" s="11"/>
      <c r="I23" s="186" t="s">
        <v>843</v>
      </c>
      <c r="J23" s="179" t="s">
        <v>14</v>
      </c>
      <c r="K23" s="12"/>
      <c r="L23" s="12"/>
      <c r="M23" s="12"/>
      <c r="N23" s="12"/>
      <c r="O23" s="12"/>
      <c r="P23" s="12"/>
      <c r="Q23" s="9"/>
      <c r="R23" s="183" t="s">
        <v>187</v>
      </c>
      <c r="S23" s="179" t="s">
        <v>14</v>
      </c>
      <c r="T23" s="9"/>
      <c r="U23" s="18"/>
      <c r="V23" s="18"/>
      <c r="W23" s="9"/>
      <c r="X23" s="15"/>
      <c r="Y23" s="15"/>
      <c r="Z23" s="8"/>
      <c r="AA23" s="6"/>
    </row>
    <row r="24" spans="1:27" ht="13.9" customHeight="1" x14ac:dyDescent="0.2">
      <c r="A24" s="1"/>
      <c r="B24" s="7"/>
      <c r="C24" s="178"/>
      <c r="D24" s="189"/>
      <c r="E24" s="9"/>
      <c r="F24" s="185"/>
      <c r="G24" s="179"/>
      <c r="H24" s="11"/>
      <c r="I24" s="186"/>
      <c r="J24" s="179" t="s">
        <v>36</v>
      </c>
      <c r="K24" s="12"/>
      <c r="L24" s="12"/>
      <c r="M24" s="12"/>
      <c r="N24" s="12"/>
      <c r="O24" s="12"/>
      <c r="P24" s="12"/>
      <c r="Q24" s="9"/>
      <c r="R24" s="183"/>
      <c r="S24" s="179"/>
      <c r="T24" s="132"/>
      <c r="U24" s="18"/>
      <c r="V24" s="18"/>
      <c r="W24" s="9"/>
      <c r="X24" s="15"/>
      <c r="Y24" s="15"/>
      <c r="Z24" s="8"/>
      <c r="AA24" s="6"/>
    </row>
    <row r="25" spans="1:27" ht="7.5" customHeight="1" x14ac:dyDescent="0.2">
      <c r="A25" s="1"/>
      <c r="B25" s="7"/>
      <c r="C25" s="9"/>
      <c r="D25" s="9"/>
      <c r="E25" s="9"/>
      <c r="F25" s="9"/>
      <c r="G25" s="9"/>
      <c r="H25" s="9"/>
      <c r="I25" s="9"/>
      <c r="J25" s="9"/>
      <c r="K25" s="12"/>
      <c r="L25" s="12"/>
      <c r="M25" s="12"/>
      <c r="N25" s="12"/>
      <c r="O25" s="12"/>
      <c r="P25" s="12"/>
      <c r="Q25" s="9"/>
      <c r="R25" s="9"/>
      <c r="S25" s="9"/>
      <c r="T25" s="11"/>
      <c r="U25" s="16"/>
      <c r="V25" s="17"/>
      <c r="W25" s="9"/>
      <c r="X25" s="15"/>
      <c r="Y25" s="15"/>
      <c r="Z25" s="8"/>
      <c r="AA25" s="6"/>
    </row>
    <row r="26" spans="1:27" ht="37.5" customHeight="1" x14ac:dyDescent="0.2">
      <c r="A26" s="1"/>
      <c r="B26" s="7"/>
      <c r="C26" s="180" t="s">
        <v>29</v>
      </c>
      <c r="D26" s="180"/>
      <c r="E26" s="9"/>
      <c r="F26" s="184" t="s">
        <v>845</v>
      </c>
      <c r="G26" s="184"/>
      <c r="H26" s="132"/>
      <c r="I26" s="187" t="s">
        <v>44</v>
      </c>
      <c r="J26" s="187"/>
      <c r="K26" s="12"/>
      <c r="L26" s="12"/>
      <c r="M26" s="12"/>
      <c r="N26" s="12"/>
      <c r="O26" s="12"/>
      <c r="P26" s="12"/>
      <c r="Q26" s="9"/>
      <c r="R26" s="188" t="s">
        <v>45</v>
      </c>
      <c r="S26" s="188"/>
      <c r="T26" s="11"/>
      <c r="U26" s="18"/>
      <c r="V26" s="18"/>
      <c r="W26" s="9"/>
      <c r="X26" s="15"/>
      <c r="Y26" s="15"/>
      <c r="Z26" s="8"/>
      <c r="AA26" s="6"/>
    </row>
    <row r="27" spans="1:27" ht="13.9" customHeight="1" x14ac:dyDescent="0.2">
      <c r="A27" s="1"/>
      <c r="B27" s="7"/>
      <c r="C27" s="178" t="s">
        <v>33</v>
      </c>
      <c r="D27" s="189" t="s">
        <v>841</v>
      </c>
      <c r="E27" s="9"/>
      <c r="F27" s="185" t="s">
        <v>46</v>
      </c>
      <c r="G27" s="179" t="s">
        <v>14</v>
      </c>
      <c r="H27" s="11"/>
      <c r="I27" s="186" t="s">
        <v>47</v>
      </c>
      <c r="J27" s="189" t="s">
        <v>841</v>
      </c>
      <c r="K27" s="12"/>
      <c r="L27" s="12"/>
      <c r="M27" s="12"/>
      <c r="N27" s="12"/>
      <c r="O27" s="12"/>
      <c r="P27" s="12"/>
      <c r="Q27" s="9"/>
      <c r="R27" s="183" t="s">
        <v>847</v>
      </c>
      <c r="S27" s="179" t="s">
        <v>14</v>
      </c>
      <c r="T27" s="9"/>
      <c r="U27" s="18"/>
      <c r="V27" s="18"/>
      <c r="W27" s="9"/>
      <c r="X27" s="15"/>
      <c r="Y27" s="15"/>
      <c r="Z27" s="8"/>
      <c r="AA27" s="6"/>
    </row>
    <row r="28" spans="1:27" ht="13.9" customHeight="1" x14ac:dyDescent="0.2">
      <c r="A28" s="1"/>
      <c r="B28" s="7"/>
      <c r="C28" s="178"/>
      <c r="D28" s="189"/>
      <c r="E28" s="9"/>
      <c r="F28" s="185"/>
      <c r="G28" s="179"/>
      <c r="H28" s="11"/>
      <c r="I28" s="186"/>
      <c r="J28" s="189"/>
      <c r="K28" s="11"/>
      <c r="L28" s="132"/>
      <c r="M28" s="132"/>
      <c r="N28" s="9"/>
      <c r="O28" s="12"/>
      <c r="P28" s="12"/>
      <c r="Q28" s="9"/>
      <c r="R28" s="183"/>
      <c r="S28" s="179"/>
      <c r="T28" s="132"/>
      <c r="U28" s="18"/>
      <c r="V28" s="18"/>
      <c r="W28" s="9"/>
      <c r="X28" s="15"/>
      <c r="Y28" s="15"/>
      <c r="Z28" s="8"/>
      <c r="AA28" s="6"/>
    </row>
    <row r="29" spans="1:27" ht="7.5" customHeight="1" x14ac:dyDescent="0.2">
      <c r="A29" s="1"/>
      <c r="B29" s="7"/>
      <c r="C29" s="12"/>
      <c r="D29" s="12"/>
      <c r="E29" s="12"/>
      <c r="F29" s="9"/>
      <c r="G29" s="11"/>
      <c r="H29" s="11"/>
      <c r="I29" s="9"/>
      <c r="J29" s="11"/>
      <c r="K29" s="11"/>
      <c r="L29" s="132"/>
      <c r="M29" s="132"/>
      <c r="N29" s="9"/>
      <c r="O29" s="12"/>
      <c r="P29" s="12"/>
      <c r="Q29" s="9"/>
      <c r="R29" s="15"/>
      <c r="S29" s="15"/>
      <c r="T29" s="132"/>
      <c r="U29" s="14"/>
      <c r="V29" s="11"/>
      <c r="W29" s="9"/>
      <c r="X29" s="15"/>
      <c r="Y29" s="15"/>
      <c r="Z29" s="8"/>
      <c r="AA29" s="6"/>
    </row>
    <row r="30" spans="1:27" ht="38.25" customHeight="1" x14ac:dyDescent="0.2">
      <c r="A30" s="1"/>
      <c r="B30" s="7"/>
      <c r="C30" s="180" t="s">
        <v>37</v>
      </c>
      <c r="D30" s="180"/>
      <c r="E30" s="12"/>
      <c r="F30" s="184" t="s">
        <v>48</v>
      </c>
      <c r="G30" s="184"/>
      <c r="H30" s="11"/>
      <c r="I30" s="187" t="s">
        <v>49</v>
      </c>
      <c r="J30" s="187"/>
      <c r="K30" s="11"/>
      <c r="L30" s="132"/>
      <c r="M30" s="132"/>
      <c r="N30" s="9"/>
      <c r="O30" s="132"/>
      <c r="P30" s="132"/>
      <c r="Q30" s="9"/>
      <c r="R30" s="188" t="s">
        <v>846</v>
      </c>
      <c r="S30" s="188"/>
      <c r="T30" s="132"/>
      <c r="U30" s="18"/>
      <c r="V30" s="18"/>
      <c r="W30" s="9"/>
      <c r="X30" s="15"/>
      <c r="Y30" s="15"/>
      <c r="Z30" s="8"/>
      <c r="AA30" s="6"/>
    </row>
    <row r="31" spans="1:27" ht="13.9" customHeight="1" x14ac:dyDescent="0.2">
      <c r="A31" s="1"/>
      <c r="B31" s="7"/>
      <c r="C31" s="178" t="s">
        <v>42</v>
      </c>
      <c r="D31" s="189" t="s">
        <v>841</v>
      </c>
      <c r="E31" s="9"/>
      <c r="F31" s="185" t="s">
        <v>51</v>
      </c>
      <c r="G31" s="179" t="s">
        <v>14</v>
      </c>
      <c r="H31" s="11"/>
      <c r="I31" s="186" t="s">
        <v>52</v>
      </c>
      <c r="J31" s="179" t="s">
        <v>14</v>
      </c>
      <c r="K31" s="11"/>
      <c r="L31" s="11"/>
      <c r="M31" s="11"/>
      <c r="N31" s="9"/>
      <c r="O31" s="11"/>
      <c r="P31" s="11"/>
      <c r="Q31" s="9"/>
      <c r="R31" s="183" t="s">
        <v>852</v>
      </c>
      <c r="S31" s="179" t="s">
        <v>14</v>
      </c>
      <c r="T31" s="132"/>
      <c r="U31" s="18"/>
      <c r="V31" s="18"/>
      <c r="W31" s="9"/>
      <c r="X31" s="15"/>
      <c r="Y31" s="15"/>
      <c r="Z31" s="8"/>
      <c r="AA31" s="6"/>
    </row>
    <row r="32" spans="1:27" ht="13.9" customHeight="1" x14ac:dyDescent="0.2">
      <c r="A32" s="1"/>
      <c r="B32" s="7"/>
      <c r="C32" s="178"/>
      <c r="D32" s="189"/>
      <c r="E32" s="9"/>
      <c r="F32" s="185"/>
      <c r="G32" s="179"/>
      <c r="H32" s="11"/>
      <c r="I32" s="186"/>
      <c r="J32" s="179" t="s">
        <v>36</v>
      </c>
      <c r="K32" s="11"/>
      <c r="L32" s="11"/>
      <c r="M32" s="11"/>
      <c r="N32" s="9"/>
      <c r="O32" s="11"/>
      <c r="P32" s="11"/>
      <c r="Q32" s="9"/>
      <c r="R32" s="183"/>
      <c r="S32" s="179"/>
      <c r="T32" s="132"/>
      <c r="U32" s="18"/>
      <c r="V32" s="18"/>
      <c r="W32" s="9"/>
      <c r="X32" s="15"/>
      <c r="Y32" s="18"/>
      <c r="Z32" s="8"/>
      <c r="AA32" s="6"/>
    </row>
    <row r="33" spans="1:27" ht="7.5" customHeight="1" x14ac:dyDescent="0.2">
      <c r="A33" s="1"/>
      <c r="B33" s="7"/>
      <c r="C33" s="18"/>
      <c r="D33" s="18"/>
      <c r="E33" s="9"/>
      <c r="F33" s="9"/>
      <c r="G33" s="9"/>
      <c r="H33" s="9"/>
      <c r="I33" s="9"/>
      <c r="J33" s="9"/>
      <c r="K33" s="9"/>
      <c r="L33" s="9"/>
      <c r="M33" s="9"/>
      <c r="N33" s="9"/>
      <c r="O33" s="9"/>
      <c r="P33" s="9"/>
      <c r="Q33" s="9"/>
      <c r="R33" s="15"/>
      <c r="S33" s="11"/>
      <c r="T33" s="15"/>
      <c r="U33" s="15"/>
      <c r="V33" s="15"/>
      <c r="W33" s="15"/>
      <c r="X33" s="15"/>
      <c r="Y33" s="18"/>
      <c r="Z33" s="8"/>
      <c r="AA33" s="6"/>
    </row>
    <row r="34" spans="1:27" ht="36" customHeight="1" x14ac:dyDescent="0.2">
      <c r="A34" s="1"/>
      <c r="B34" s="7"/>
      <c r="C34" s="180" t="s">
        <v>853</v>
      </c>
      <c r="D34" s="180"/>
      <c r="E34" s="9"/>
      <c r="F34" s="184" t="s">
        <v>53</v>
      </c>
      <c r="G34" s="184"/>
      <c r="H34" s="182"/>
      <c r="I34" s="182"/>
      <c r="J34" s="132"/>
      <c r="K34" s="132"/>
      <c r="L34" s="132"/>
      <c r="M34" s="132"/>
      <c r="N34" s="9"/>
      <c r="O34" s="132"/>
      <c r="P34" s="132"/>
      <c r="Q34" s="9"/>
      <c r="R34" s="188" t="s">
        <v>54</v>
      </c>
      <c r="S34" s="188"/>
      <c r="T34" s="15"/>
      <c r="U34" s="18"/>
      <c r="V34" s="18"/>
      <c r="W34" s="15"/>
      <c r="X34" s="15"/>
      <c r="Y34" s="15"/>
      <c r="Z34" s="8"/>
      <c r="AA34" s="6"/>
    </row>
    <row r="35" spans="1:27" ht="13.9" customHeight="1" x14ac:dyDescent="0.25">
      <c r="A35" s="1"/>
      <c r="B35" s="7"/>
      <c r="C35" s="178" t="s">
        <v>901</v>
      </c>
      <c r="D35" s="179" t="s">
        <v>14</v>
      </c>
      <c r="E35" s="9"/>
      <c r="F35" s="185" t="s">
        <v>848</v>
      </c>
      <c r="G35" s="179" t="s">
        <v>14</v>
      </c>
      <c r="H35" s="182"/>
      <c r="I35" s="182"/>
      <c r="J35" s="132"/>
      <c r="K35" s="15"/>
      <c r="L35" s="15"/>
      <c r="M35" s="15"/>
      <c r="N35" s="15"/>
      <c r="O35" s="15"/>
      <c r="P35" s="19"/>
      <c r="Q35" s="19"/>
      <c r="R35" s="183" t="s">
        <v>55</v>
      </c>
      <c r="S35" s="179" t="s">
        <v>14</v>
      </c>
      <c r="T35" s="15"/>
      <c r="U35" s="18"/>
      <c r="V35" s="18"/>
      <c r="W35" s="15"/>
      <c r="X35" s="181"/>
      <c r="Y35" s="181"/>
      <c r="Z35" s="8"/>
      <c r="AA35" s="6"/>
    </row>
    <row r="36" spans="1:27" ht="13.9" customHeight="1" x14ac:dyDescent="0.2">
      <c r="A36" s="1"/>
      <c r="B36" s="7"/>
      <c r="C36" s="178"/>
      <c r="D36" s="179"/>
      <c r="E36" s="9"/>
      <c r="F36" s="185"/>
      <c r="G36" s="179"/>
      <c r="H36" s="182"/>
      <c r="I36" s="182"/>
      <c r="J36" s="132"/>
      <c r="K36" s="15"/>
      <c r="L36" s="15"/>
      <c r="M36" s="15"/>
      <c r="N36" s="15"/>
      <c r="O36" s="15"/>
      <c r="P36" s="19"/>
      <c r="Q36" s="19"/>
      <c r="R36" s="183"/>
      <c r="S36" s="179"/>
      <c r="T36" s="15"/>
      <c r="U36" s="18"/>
      <c r="V36" s="18"/>
      <c r="W36" s="15"/>
      <c r="X36" s="15"/>
      <c r="Y36" s="20"/>
      <c r="Z36" s="8"/>
      <c r="AA36" s="6"/>
    </row>
    <row r="37" spans="1:27" ht="13.5" thickBot="1" x14ac:dyDescent="0.25">
      <c r="A37" s="1"/>
      <c r="B37" s="21"/>
      <c r="C37" s="22"/>
      <c r="D37" s="22"/>
      <c r="E37" s="22"/>
      <c r="F37" s="22"/>
      <c r="G37" s="22"/>
      <c r="H37" s="22"/>
      <c r="I37" s="22"/>
      <c r="J37" s="22"/>
      <c r="K37" s="22"/>
      <c r="L37" s="22"/>
      <c r="M37" s="22"/>
      <c r="N37" s="22"/>
      <c r="O37" s="22"/>
      <c r="P37" s="22"/>
      <c r="Q37" s="22"/>
      <c r="R37" s="22"/>
      <c r="S37" s="22"/>
      <c r="T37" s="22"/>
      <c r="U37" s="22"/>
      <c r="V37" s="22"/>
      <c r="W37" s="22"/>
      <c r="X37" s="22"/>
      <c r="Y37" s="22"/>
      <c r="Z37" s="23"/>
      <c r="AA37" s="6"/>
    </row>
    <row r="38" spans="1:27" ht="13.5" thickTop="1" x14ac:dyDescent="0.2">
      <c r="A38" s="1"/>
      <c r="B38" s="6"/>
      <c r="C38" s="6"/>
      <c r="D38" s="6"/>
      <c r="E38" s="6"/>
      <c r="F38" s="6"/>
      <c r="G38" s="6"/>
      <c r="H38" s="6"/>
      <c r="I38" s="6"/>
      <c r="J38" s="6"/>
      <c r="K38" s="6"/>
      <c r="L38" s="6"/>
      <c r="M38" s="6"/>
      <c r="N38" s="6"/>
      <c r="O38" s="6"/>
      <c r="P38" s="6"/>
      <c r="Q38" s="6"/>
      <c r="R38" s="6"/>
      <c r="S38" s="6"/>
      <c r="T38" s="6"/>
      <c r="U38" s="6"/>
      <c r="V38" s="6"/>
      <c r="W38" s="6"/>
      <c r="X38" s="6"/>
      <c r="Y38" s="6"/>
      <c r="Z38" s="6"/>
      <c r="AA38" s="6"/>
    </row>
    <row r="49" s="2" customFormat="1" ht="12.75" hidden="1" customHeight="1" x14ac:dyDescent="0.2"/>
    <row r="50" s="2" customFormat="1" ht="12.75" hidden="1" customHeight="1" x14ac:dyDescent="0.2"/>
    <row r="51" s="2" customFormat="1" ht="12.75" hidden="1" customHeight="1" x14ac:dyDescent="0.2"/>
    <row r="52" s="2" customFormat="1" ht="12.75" hidden="1" customHeight="1" x14ac:dyDescent="0.2"/>
    <row r="53" s="2" customFormat="1" ht="12.75" hidden="1" customHeight="1" x14ac:dyDescent="0.2"/>
    <row r="54" s="2" customFormat="1" ht="12.75" hidden="1" customHeight="1" x14ac:dyDescent="0.2"/>
    <row r="55" s="2" customFormat="1" ht="12.75" hidden="1" customHeight="1" x14ac:dyDescent="0.2"/>
    <row r="56" s="2" customFormat="1" ht="12.75" hidden="1" customHeight="1" x14ac:dyDescent="0.2"/>
    <row r="57" s="2" customFormat="1" ht="12.75" hidden="1" customHeight="1" x14ac:dyDescent="0.2"/>
    <row r="58" s="2" customFormat="1" ht="12.75" hidden="1" customHeight="1" x14ac:dyDescent="0.2"/>
    <row r="59" s="2" customFormat="1" ht="12.75" hidden="1" customHeight="1" x14ac:dyDescent="0.2"/>
    <row r="60" s="2" customFormat="1" ht="12.75" hidden="1" customHeight="1" x14ac:dyDescent="0.2"/>
    <row r="61" s="2" customFormat="1" ht="12.75" hidden="1" customHeight="1" x14ac:dyDescent="0.2"/>
    <row r="62" s="2" customFormat="1" ht="12.75" hidden="1" customHeight="1" x14ac:dyDescent="0.2"/>
    <row r="63" s="2" customFormat="1" ht="12.75" hidden="1" customHeight="1" x14ac:dyDescent="0.2"/>
    <row r="64" s="2" customFormat="1" ht="12.75" hidden="1" customHeight="1" x14ac:dyDescent="0.2"/>
    <row r="65" s="2" customFormat="1" ht="12.75" hidden="1" customHeight="1" x14ac:dyDescent="0.2"/>
    <row r="66" s="2" customFormat="1" ht="12.75" hidden="1" customHeight="1" x14ac:dyDescent="0.2"/>
    <row r="67" s="2" customFormat="1" ht="12.75" hidden="1" customHeight="1" x14ac:dyDescent="0.2"/>
    <row r="68" s="2" customFormat="1" ht="12.75" hidden="1" customHeight="1" x14ac:dyDescent="0.2"/>
    <row r="69" s="2" customFormat="1" ht="12.75" hidden="1" customHeight="1" x14ac:dyDescent="0.2"/>
    <row r="70" s="2" customFormat="1" ht="12.75" hidden="1" customHeight="1" x14ac:dyDescent="0.2"/>
    <row r="71" s="2" customFormat="1" ht="12.75" hidden="1" customHeight="1" x14ac:dyDescent="0.2"/>
    <row r="72" s="2" customFormat="1" ht="12.75" hidden="1" customHeight="1" x14ac:dyDescent="0.2"/>
    <row r="73" s="2" customFormat="1" ht="12.75" hidden="1" customHeight="1" x14ac:dyDescent="0.2"/>
    <row r="74" s="2" customFormat="1" ht="12.75" hidden="1" customHeight="1" x14ac:dyDescent="0.2"/>
    <row r="75" s="2" customFormat="1" ht="12.75" hidden="1" customHeight="1" x14ac:dyDescent="0.2"/>
    <row r="76" s="2" customFormat="1" ht="12.75" hidden="1" customHeight="1" x14ac:dyDescent="0.2"/>
    <row r="77" s="2" customFormat="1" ht="12.75" hidden="1" customHeight="1" x14ac:dyDescent="0.2"/>
    <row r="78" s="2" customFormat="1" ht="12.75" hidden="1" customHeight="1" x14ac:dyDescent="0.2"/>
    <row r="79" s="2" customFormat="1" ht="12.75" hidden="1" customHeight="1" x14ac:dyDescent="0.2"/>
    <row r="80" s="2" customFormat="1" ht="12.75" hidden="1" customHeight="1" x14ac:dyDescent="0.2"/>
  </sheetData>
  <sheetProtection sheet="1" objects="1" scenarios="1"/>
  <mergeCells count="121">
    <mergeCell ref="X10:Y10"/>
    <mergeCell ref="X11:X12"/>
    <mergeCell ref="Y11:Y12"/>
    <mergeCell ref="E2:W2"/>
    <mergeCell ref="C3:Y4"/>
    <mergeCell ref="C6:D6"/>
    <mergeCell ref="E6:G6"/>
    <mergeCell ref="C8:D8"/>
    <mergeCell ref="F8:G8"/>
    <mergeCell ref="I8:J8"/>
    <mergeCell ref="L8:M8"/>
    <mergeCell ref="O8:P8"/>
    <mergeCell ref="R8:V8"/>
    <mergeCell ref="X8:Y8"/>
    <mergeCell ref="R11:R12"/>
    <mergeCell ref="S11:S12"/>
    <mergeCell ref="C18:D18"/>
    <mergeCell ref="F14:G14"/>
    <mergeCell ref="I14:J14"/>
    <mergeCell ref="L14:M14"/>
    <mergeCell ref="R10:S10"/>
    <mergeCell ref="L11:L12"/>
    <mergeCell ref="M11:M12"/>
    <mergeCell ref="O11:O12"/>
    <mergeCell ref="P11:P12"/>
    <mergeCell ref="C11:C12"/>
    <mergeCell ref="D11:D12"/>
    <mergeCell ref="F11:F12"/>
    <mergeCell ref="G11:G12"/>
    <mergeCell ref="I11:I12"/>
    <mergeCell ref="J11:J12"/>
    <mergeCell ref="C10:D10"/>
    <mergeCell ref="F10:G10"/>
    <mergeCell ref="I10:J10"/>
    <mergeCell ref="L10:M10"/>
    <mergeCell ref="O10:P10"/>
    <mergeCell ref="X14:Y14"/>
    <mergeCell ref="C19:C20"/>
    <mergeCell ref="D19:D20"/>
    <mergeCell ref="F15:F16"/>
    <mergeCell ref="G15:G16"/>
    <mergeCell ref="I15:I16"/>
    <mergeCell ref="J15:J16"/>
    <mergeCell ref="L15:L16"/>
    <mergeCell ref="M15:M16"/>
    <mergeCell ref="U15:U16"/>
    <mergeCell ref="V15:V16"/>
    <mergeCell ref="U14:V14"/>
    <mergeCell ref="R34:S34"/>
    <mergeCell ref="R22:S22"/>
    <mergeCell ref="L19:L20"/>
    <mergeCell ref="M19:M20"/>
    <mergeCell ref="R35:R36"/>
    <mergeCell ref="S35:S36"/>
    <mergeCell ref="R23:R24"/>
    <mergeCell ref="S23:S24"/>
    <mergeCell ref="C23:C24"/>
    <mergeCell ref="D23:D24"/>
    <mergeCell ref="F19:F20"/>
    <mergeCell ref="G19:G20"/>
    <mergeCell ref="I19:I20"/>
    <mergeCell ref="J19:J20"/>
    <mergeCell ref="G23:G24"/>
    <mergeCell ref="I23:I24"/>
    <mergeCell ref="J23:J24"/>
    <mergeCell ref="R19:R20"/>
    <mergeCell ref="S19:S20"/>
    <mergeCell ref="R15:R16"/>
    <mergeCell ref="S15:S16"/>
    <mergeCell ref="C22:D22"/>
    <mergeCell ref="F18:G18"/>
    <mergeCell ref="I18:J18"/>
    <mergeCell ref="L18:M18"/>
    <mergeCell ref="U11:U12"/>
    <mergeCell ref="V11:V12"/>
    <mergeCell ref="F30:G30"/>
    <mergeCell ref="I30:J30"/>
    <mergeCell ref="U10:V10"/>
    <mergeCell ref="U18:V18"/>
    <mergeCell ref="C31:C32"/>
    <mergeCell ref="D31:D32"/>
    <mergeCell ref="F27:F28"/>
    <mergeCell ref="G27:G28"/>
    <mergeCell ref="I27:I28"/>
    <mergeCell ref="J27:J28"/>
    <mergeCell ref="C30:D30"/>
    <mergeCell ref="F26:G26"/>
    <mergeCell ref="I26:J26"/>
    <mergeCell ref="R26:S26"/>
    <mergeCell ref="R30:S30"/>
    <mergeCell ref="R27:R28"/>
    <mergeCell ref="S27:S28"/>
    <mergeCell ref="R31:R32"/>
    <mergeCell ref="S31:S32"/>
    <mergeCell ref="C26:D26"/>
    <mergeCell ref="F22:G22"/>
    <mergeCell ref="I22:J22"/>
    <mergeCell ref="C35:C36"/>
    <mergeCell ref="D35:D36"/>
    <mergeCell ref="C14:D14"/>
    <mergeCell ref="C15:C16"/>
    <mergeCell ref="D15:D16"/>
    <mergeCell ref="X35:Y35"/>
    <mergeCell ref="H36:I36"/>
    <mergeCell ref="U19:U20"/>
    <mergeCell ref="V19:V20"/>
    <mergeCell ref="F34:G34"/>
    <mergeCell ref="H34:I34"/>
    <mergeCell ref="F35:F36"/>
    <mergeCell ref="G35:G36"/>
    <mergeCell ref="H35:I35"/>
    <mergeCell ref="F31:F32"/>
    <mergeCell ref="G31:G32"/>
    <mergeCell ref="I31:I32"/>
    <mergeCell ref="J31:J32"/>
    <mergeCell ref="C34:D34"/>
    <mergeCell ref="R18:S18"/>
    <mergeCell ref="R14:S14"/>
    <mergeCell ref="C27:C28"/>
    <mergeCell ref="D27:D28"/>
    <mergeCell ref="F23:F24"/>
  </mergeCells>
  <hyperlinks>
    <hyperlink ref="D11:D12" location="'GDIR 1.0'!A1" display="Ver" xr:uid="{89433F0E-F193-4422-9814-5006330A4BE8}"/>
    <hyperlink ref="G11:G12" location="'GRER-2.0'!A1" display="Ver" xr:uid="{A24AE06A-5F34-466F-BAAE-5983915C05C3}"/>
    <hyperlink ref="G15:G16" location="'GRER-1.0'!A1" display="Ver" xr:uid="{EE6C9799-8775-4402-AD99-230DEBDBB74C}"/>
    <hyperlink ref="G19:G20" location="'GSAC-1.0'!A1" display="Ver" xr:uid="{904FD176-4BB9-40F6-B7C1-DB764B56FAF1}"/>
    <hyperlink ref="G23:G24" location="'GCEP-1.0'!A1" display="Ver" xr:uid="{F797D89C-083B-47E7-A0A2-C6F59B66EF49}"/>
    <hyperlink ref="G27:G28" location="'GSAC-3.1'!A1" display="Ver" xr:uid="{CB70A609-F01B-4A79-8FAD-C5F84223158A}"/>
    <hyperlink ref="G31:G32" location="'GIVC-1.0'!A1" display="Ver" xr:uid="{67395B66-39A9-4241-967D-FCB12BE267BC}"/>
    <hyperlink ref="G35:G36" location="'MAUT- 8.0'!A1" display="Ver" xr:uid="{74DF8651-B02E-499C-8B5E-D49085F6F1BC}"/>
    <hyperlink ref="J11:J12" location="'GSAN- 1.1'!A1" display="Ver" xr:uid="{5E71F63B-FB23-4E07-AE66-55430713EC70}"/>
    <hyperlink ref="J15:J16" location="'MSER- 2.0'!A1" display="Ver" xr:uid="{A2CDC070-C026-4C22-A6CD-0E853F62C115}"/>
    <hyperlink ref="J23:J24" location="'GSAN- 1.3'!A1" display="Ver" xr:uid="{1A3B5F47-7214-4963-8086-C4560FEF4488}"/>
    <hyperlink ref="M15:M16" location="'GSAP- 2.1'!A1" display="Ver" xr:uid="{F631C39D-2935-4EBA-BE1F-8F0B6E6DFCB0}"/>
    <hyperlink ref="P11:P12" location="'GDIR- 2.4'!A1" display="Ver" xr:uid="{CA5A12A9-DE3E-4C2B-8452-D90E942B4F31}"/>
    <hyperlink ref="S35:S36" location="'APOY- 7.0'!A1" display="Ver" xr:uid="{99E06836-957C-4950-AD13-E3F5EF11D904}"/>
    <hyperlink ref="S23:S24" location="'APOY-4.0'!A1" display="Ver" xr:uid="{94D76E6D-5E65-43C3-9A23-0C17773646BC}"/>
    <hyperlink ref="S27:S28" location="'APOY- 5.0'!A1" display="Ver" xr:uid="{7F267060-8E0C-4231-AF2D-D4CD63ADF5AD}"/>
    <hyperlink ref="S19:S20" location="'APOY- 3.0'!A1" display="Ver" xr:uid="{F5754D27-84C5-44F3-AEAA-246D802F4C5D}"/>
    <hyperlink ref="S11:S12" location="'APOY- 1.0'!A1" display="Ver" xr:uid="{13D089D4-5284-49EF-8785-5A94CA3178E3}"/>
    <hyperlink ref="V15:V16" location="'GCON-1.0'!A1" display="Ver" xr:uid="{AE559067-8D05-4C90-BF0E-4EC87FD8667E}"/>
    <hyperlink ref="V11:V12" location="'APOY- 8.0'!A1" display="Ver" xr:uid="{C285BD4D-368A-4FBD-89F3-5934C9A393DF}"/>
    <hyperlink ref="S15:S16" location="'APOY- 2.0'!A1" display="Ver" xr:uid="{DA7B3F48-93EA-40D2-B5E3-114015BB2CAD}"/>
    <hyperlink ref="S31:S32" location="'APOY- 6.0'!A1" display="Ver" xr:uid="{AEDF3682-A31B-4ED6-8156-66013D1C0D99}"/>
    <hyperlink ref="V19:V20" location="'APOY-10.0'!A1" display="Ver" xr:uid="{43CE72D4-BC3F-4B24-9568-46E33CDC1051}"/>
    <hyperlink ref="Y11:Y12" location="'EVAL- 1.0'!A1" display="Ver" xr:uid="{69546D31-61A9-4ABF-A256-99C4FD74EBA9}"/>
    <hyperlink ref="D19:D20" location="'ESTR-3.0'!A1" display="Ver" xr:uid="{62A27937-F2A5-4B0B-ACCC-2D4FB886EEC6}"/>
    <hyperlink ref="D15:D16" location="'ESTR-2.0'!A1" display="(pendiente)" xr:uid="{5498F542-57A9-4D53-9F21-B8F6C4A915DB}"/>
    <hyperlink ref="D35:D36" location="'ESTR-7.0'!A1" display="Ver" xr:uid="{668C50CC-2C93-41DF-8776-754E8DC7DE96}"/>
    <hyperlink ref="J31:J32" location="'GSAN-4.2'!A1" display="Ver" xr:uid="{C1E18965-26E6-4576-8816-0146C4960A8E}"/>
    <hyperlink ref="M19:M20" location="'MSER-5.0'!A1" display="Ver" xr:uid="{B991A024-47B7-45E5-B712-A88E27BA40F9}"/>
  </hyperlink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0A8F7-E3A2-4DCC-B97C-65C5B3DDA56E}">
  <sheetPr codeName="Hoja10">
    <tabColor rgb="FF61997D"/>
    <pageSetUpPr fitToPage="1"/>
  </sheetPr>
  <dimension ref="B2:BS61"/>
  <sheetViews>
    <sheetView zoomScale="55" zoomScaleNormal="55" workbookViewId="0">
      <selection activeCell="L12" sqref="L12"/>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42578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457" t="s">
        <v>63</v>
      </c>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9"/>
      <c r="AN8" s="313" t="s">
        <v>345</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460"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461"/>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167</v>
      </c>
      <c r="K10" s="301"/>
      <c r="L10" s="301"/>
      <c r="M10" s="304"/>
      <c r="N10" s="460"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468"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462"/>
      <c r="O11" s="463"/>
      <c r="P11" s="463"/>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467"/>
      <c r="AK11" s="467"/>
      <c r="AL11" s="467"/>
      <c r="AM11" s="469"/>
      <c r="AN11" s="286"/>
      <c r="AO11" s="274"/>
      <c r="AP11" s="274"/>
      <c r="AQ11" s="274"/>
      <c r="AR11" s="274"/>
      <c r="AS11" s="274"/>
      <c r="AT11" s="274"/>
      <c r="AU11" s="274"/>
      <c r="AV11" s="274"/>
      <c r="AW11" s="75" t="s">
        <v>101</v>
      </c>
      <c r="AX11" s="75" t="s">
        <v>102</v>
      </c>
      <c r="AY11" s="75">
        <v>2</v>
      </c>
      <c r="AZ11" s="75">
        <v>3</v>
      </c>
      <c r="BA11" s="75">
        <v>4</v>
      </c>
      <c r="BB11" s="75">
        <v>5</v>
      </c>
      <c r="BC11" s="75">
        <v>6</v>
      </c>
      <c r="BD11" s="268"/>
      <c r="BE11" s="269"/>
      <c r="BF11" s="271"/>
      <c r="BG11" s="268"/>
      <c r="BH11" s="269"/>
      <c r="BI11" s="271"/>
      <c r="BJ11" s="268"/>
      <c r="BK11" s="269"/>
      <c r="BL11" s="273"/>
      <c r="BM11" s="275"/>
      <c r="BN11" s="277"/>
      <c r="BO11" s="259" t="s">
        <v>96</v>
      </c>
      <c r="BP11" s="260"/>
      <c r="BQ11" s="76" t="s">
        <v>98</v>
      </c>
      <c r="BR11" s="76" t="s">
        <v>103</v>
      </c>
      <c r="BS11" s="293"/>
    </row>
    <row r="12" spans="2:71" s="53" customFormat="1" ht="357" x14ac:dyDescent="0.25">
      <c r="B12" s="248">
        <v>1</v>
      </c>
      <c r="C12" s="251" t="s">
        <v>190</v>
      </c>
      <c r="D12" s="241" t="s">
        <v>191</v>
      </c>
      <c r="E12" s="241" t="s">
        <v>192</v>
      </c>
      <c r="F12" s="241" t="s">
        <v>153</v>
      </c>
      <c r="G12" s="241" t="s">
        <v>153</v>
      </c>
      <c r="H12" s="241" t="s">
        <v>153</v>
      </c>
      <c r="I12" s="241" t="s">
        <v>153</v>
      </c>
      <c r="J12" s="241" t="str">
        <f>IF(AND((F12="SI"),(G12="SI"),(H12="SI"),(I12="SI")),"Si es Riesgo de Corrupción","No es Riesgo de Corrupción")</f>
        <v>Si es Riesgo de Corrupción</v>
      </c>
      <c r="K12" s="47">
        <v>1</v>
      </c>
      <c r="L12" s="48" t="s">
        <v>193</v>
      </c>
      <c r="M12" s="243" t="s">
        <v>194</v>
      </c>
      <c r="N12" s="464">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34" t="s">
        <v>153</v>
      </c>
      <c r="R12" s="234" t="s">
        <v>155</v>
      </c>
      <c r="S12" s="234" t="s">
        <v>155</v>
      </c>
      <c r="T12" s="234" t="s">
        <v>155</v>
      </c>
      <c r="U12" s="234" t="s">
        <v>153</v>
      </c>
      <c r="V12" s="234" t="s">
        <v>155</v>
      </c>
      <c r="W12" s="234" t="s">
        <v>155</v>
      </c>
      <c r="X12" s="234" t="s">
        <v>155</v>
      </c>
      <c r="Y12" s="234" t="s">
        <v>155</v>
      </c>
      <c r="Z12" s="234" t="s">
        <v>153</v>
      </c>
      <c r="AA12" s="234" t="s">
        <v>153</v>
      </c>
      <c r="AB12" s="234" t="s">
        <v>153</v>
      </c>
      <c r="AC12" s="234" t="s">
        <v>153</v>
      </c>
      <c r="AD12" s="234" t="s">
        <v>153</v>
      </c>
      <c r="AE12" s="234" t="s">
        <v>153</v>
      </c>
      <c r="AF12" s="234" t="s">
        <v>155</v>
      </c>
      <c r="AG12" s="234" t="s">
        <v>155</v>
      </c>
      <c r="AH12" s="234" t="s">
        <v>155</v>
      </c>
      <c r="AI12" s="234" t="s">
        <v>155</v>
      </c>
      <c r="AJ12" s="234">
        <f t="shared" ref="AJ12:AJ22" si="0">IF(AF12="SI","Impacto Catastrófico por lesoines o perdida de vidas humanas",(COUNTIF(Q12:AE21,"SI")+COUNTIF(AG12:AI21,"SI")))</f>
        <v>8</v>
      </c>
      <c r="AK12" s="234" t="str">
        <f>IF(AJ12=0,"",IF(AND(AJ12&gt;0,AJ12&lt;=5),"Moderado",IF(AND(AJ12&gt;5,AJ12&lt;=11),"Mayor","Catastrófico")))</f>
        <v>Mayor</v>
      </c>
      <c r="AL12" s="234" t="str">
        <f>IF(AND(O12="Rara Vez",AK12="Moderado"),"Moderado",IF(AND(O12="Rara Vez",AK12="Mayor"),"Alto",IF(AND(O12="Improbable",AK12="Moderado"),"Moderado",IF(AND(O12="Improbable",AK12="Mayor"),"Alto",IF(AND(O12="Posible",AK12="Moderado"),"Alto",IF(AND(O12="Probable",AK12="Moderado"),"Alto","Extremo"))))))</f>
        <v>Alto</v>
      </c>
      <c r="AM12" s="216" t="s">
        <v>151</v>
      </c>
      <c r="AN12" s="49">
        <v>1</v>
      </c>
      <c r="AO12" s="50" t="s">
        <v>195</v>
      </c>
      <c r="AP12" s="50" t="s">
        <v>196</v>
      </c>
      <c r="AQ12" s="50" t="s">
        <v>168</v>
      </c>
      <c r="AR12" s="50" t="s">
        <v>197</v>
      </c>
      <c r="AS12" s="50" t="s">
        <v>198</v>
      </c>
      <c r="AT12" s="50" t="s">
        <v>199</v>
      </c>
      <c r="AU12" s="50" t="s">
        <v>200</v>
      </c>
      <c r="AV12" s="50" t="s">
        <v>157</v>
      </c>
      <c r="AW12" s="77" t="s">
        <v>158</v>
      </c>
      <c r="AX12" s="77" t="s">
        <v>159</v>
      </c>
      <c r="AY12" s="77" t="s">
        <v>160</v>
      </c>
      <c r="AZ12" s="77" t="s">
        <v>161</v>
      </c>
      <c r="BA12" s="77" t="s">
        <v>162</v>
      </c>
      <c r="BB12" s="77" t="s">
        <v>163</v>
      </c>
      <c r="BC12" s="77" t="s">
        <v>169</v>
      </c>
      <c r="BD12" s="77">
        <f t="shared" ref="BD12:BD61" si="1">IF(AW12="Asignado",15,0)+IF(AX12="Adecuado",15,0)+IF(AY12="Oportuna",15,0)+IF(AZ12="Prevenir",15,IF(AZ12="Detectar",10,0))+IF(BA12="Confiable",15,0)+IF(BB12="Se investigan y resuelven oportunamente",15,0)+IF(BC12="Completa",10,IF(BC12="Incompleta",5,0))</f>
        <v>100</v>
      </c>
      <c r="BE12" s="77" t="str">
        <f t="shared" ref="BE12:BE61" si="2">IF(BD12&lt;=85,"Débil",IF(AND(BD12&gt;=86,BD12&lt;=94),"Moderado","Fuerte"))</f>
        <v>Fuerte</v>
      </c>
      <c r="BF12" s="50"/>
      <c r="BG12" s="52" t="s">
        <v>165</v>
      </c>
      <c r="BH12" s="77" t="str">
        <f t="shared" ref="BH12:BH61" si="3">IF(BG12="Débil","No se ejecuta",IF(BG12="Moderado","Algunas veces se ejecuta",IF(BG12="FUERTE","Siempre se ejecuta","Casilla formulada")))</f>
        <v>Siempre se ejecuta</v>
      </c>
      <c r="BI12" s="50"/>
      <c r="BJ12" s="77"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77">
        <f t="shared" ref="BK12:BK61" si="5">IF(BJ12="DÉBIL",0,IF(BJ12="MODERADO",50,IF(BJ12="FUERTE",100,"")))</f>
        <v>100</v>
      </c>
      <c r="BL12" s="77" t="str">
        <f t="shared" ref="BL12:BL61" si="6">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470">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Mayor</v>
      </c>
      <c r="BR12" s="210" t="str">
        <f>IF(AND(BP12="Rara Vez",BQ12="Moderado"),"Moderado",IF(AND(BP12="Rara Vez",BQ12="Mayor"),"Alto",IF(AND(BP12="Improbable",BQ12="Moderado"),"Moderado",IF(AND(BP12="Improbable",BQ12="Mayor"),"Alto",IF(AND(BP12="Posible",BQ12="Moderado"),"Alto",IF(AND(BP12="Probable",BQ12="Moderado"),"Alto","Extremo"))))))</f>
        <v>Alto</v>
      </c>
      <c r="BS12" s="213" t="s">
        <v>201</v>
      </c>
    </row>
    <row r="13" spans="2:71" s="53" customFormat="1" ht="6" customHeight="1" x14ac:dyDescent="0.25">
      <c r="B13" s="249"/>
      <c r="C13" s="252"/>
      <c r="D13" s="241"/>
      <c r="E13" s="241"/>
      <c r="F13" s="241"/>
      <c r="G13" s="241"/>
      <c r="H13" s="241"/>
      <c r="I13" s="241"/>
      <c r="J13" s="241"/>
      <c r="K13" s="54">
        <v>2</v>
      </c>
      <c r="L13" s="55" t="s">
        <v>107</v>
      </c>
      <c r="M13" s="243"/>
      <c r="N13" s="465"/>
      <c r="O13" s="236"/>
      <c r="P13" s="229"/>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7"/>
      <c r="AN13" s="56">
        <v>2</v>
      </c>
      <c r="AO13" s="57" t="s">
        <v>109</v>
      </c>
      <c r="AP13" s="57"/>
      <c r="AQ13" s="57" t="s">
        <v>106</v>
      </c>
      <c r="AR13" s="57"/>
      <c r="AS13" s="57"/>
      <c r="AT13" s="57"/>
      <c r="AU13" s="57"/>
      <c r="AV13" s="57" t="s">
        <v>106</v>
      </c>
      <c r="AW13" s="58" t="s">
        <v>106</v>
      </c>
      <c r="AX13" s="58" t="s">
        <v>106</v>
      </c>
      <c r="AY13" s="58" t="s">
        <v>106</v>
      </c>
      <c r="AZ13" s="58" t="s">
        <v>106</v>
      </c>
      <c r="BA13" s="58" t="s">
        <v>106</v>
      </c>
      <c r="BB13" s="58" t="s">
        <v>106</v>
      </c>
      <c r="BC13" s="58" t="s">
        <v>106</v>
      </c>
      <c r="BD13" s="58">
        <f t="shared" si="1"/>
        <v>0</v>
      </c>
      <c r="BE13" s="58" t="str">
        <f t="shared" si="2"/>
        <v>Débil</v>
      </c>
      <c r="BF13" s="57"/>
      <c r="BG13" s="59" t="s">
        <v>106</v>
      </c>
      <c r="BH13" s="58" t="str">
        <f t="shared" si="3"/>
        <v>Casilla formulada</v>
      </c>
      <c r="BI13" s="57"/>
      <c r="BJ13" s="58" t="str">
        <f t="shared" si="4"/>
        <v/>
      </c>
      <c r="BK13" s="58" t="str">
        <f t="shared" si="5"/>
        <v/>
      </c>
      <c r="BL13" s="58" t="str">
        <f t="shared" si="6"/>
        <v>SI</v>
      </c>
      <c r="BM13" s="220"/>
      <c r="BN13" s="223"/>
      <c r="BO13" s="471"/>
      <c r="BP13" s="229"/>
      <c r="BQ13" s="211"/>
      <c r="BR13" s="211"/>
      <c r="BS13" s="214"/>
    </row>
    <row r="14" spans="2:71" s="53" customFormat="1" ht="6" customHeight="1" x14ac:dyDescent="0.25">
      <c r="B14" s="249"/>
      <c r="C14" s="252"/>
      <c r="D14" s="241"/>
      <c r="E14" s="241"/>
      <c r="F14" s="241"/>
      <c r="G14" s="241"/>
      <c r="H14" s="241"/>
      <c r="I14" s="241"/>
      <c r="J14" s="241"/>
      <c r="K14" s="60">
        <v>3</v>
      </c>
      <c r="L14" s="61" t="s">
        <v>107</v>
      </c>
      <c r="M14" s="243"/>
      <c r="N14" s="465"/>
      <c r="O14" s="236"/>
      <c r="P14" s="229"/>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7"/>
      <c r="AN14" s="62">
        <v>3</v>
      </c>
      <c r="AO14" s="63" t="s">
        <v>109</v>
      </c>
      <c r="AP14" s="63"/>
      <c r="AQ14" s="63" t="s">
        <v>106</v>
      </c>
      <c r="AR14" s="63"/>
      <c r="AS14" s="63"/>
      <c r="AT14" s="63"/>
      <c r="AU14" s="63"/>
      <c r="AV14" s="63" t="s">
        <v>106</v>
      </c>
      <c r="AW14" s="78" t="s">
        <v>106</v>
      </c>
      <c r="AX14" s="78" t="s">
        <v>106</v>
      </c>
      <c r="AY14" s="78" t="s">
        <v>106</v>
      </c>
      <c r="AZ14" s="78" t="s">
        <v>106</v>
      </c>
      <c r="BA14" s="78" t="s">
        <v>106</v>
      </c>
      <c r="BB14" s="78" t="s">
        <v>106</v>
      </c>
      <c r="BC14" s="78" t="s">
        <v>106</v>
      </c>
      <c r="BD14" s="78">
        <f t="shared" si="1"/>
        <v>0</v>
      </c>
      <c r="BE14" s="78" t="str">
        <f t="shared" si="2"/>
        <v>Débil</v>
      </c>
      <c r="BF14" s="63"/>
      <c r="BG14" s="65" t="s">
        <v>106</v>
      </c>
      <c r="BH14" s="78" t="str">
        <f t="shared" si="3"/>
        <v>Casilla formulada</v>
      </c>
      <c r="BI14" s="63"/>
      <c r="BJ14" s="78" t="str">
        <f t="shared" si="4"/>
        <v/>
      </c>
      <c r="BK14" s="78" t="str">
        <f t="shared" si="5"/>
        <v/>
      </c>
      <c r="BL14" s="78" t="str">
        <f t="shared" si="6"/>
        <v>SI</v>
      </c>
      <c r="BM14" s="220"/>
      <c r="BN14" s="223"/>
      <c r="BO14" s="471"/>
      <c r="BP14" s="229"/>
      <c r="BQ14" s="211"/>
      <c r="BR14" s="211"/>
      <c r="BS14" s="214"/>
    </row>
    <row r="15" spans="2:71" s="53" customFormat="1" ht="6" customHeight="1" x14ac:dyDescent="0.25">
      <c r="B15" s="249"/>
      <c r="C15" s="252"/>
      <c r="D15" s="241"/>
      <c r="E15" s="241"/>
      <c r="F15" s="241"/>
      <c r="G15" s="241"/>
      <c r="H15" s="241"/>
      <c r="I15" s="241"/>
      <c r="J15" s="241"/>
      <c r="K15" s="54">
        <v>4</v>
      </c>
      <c r="L15" s="55" t="s">
        <v>107</v>
      </c>
      <c r="M15" s="243"/>
      <c r="N15" s="465"/>
      <c r="O15" s="236"/>
      <c r="P15" s="229"/>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1"/>
        <v>0</v>
      </c>
      <c r="BE15" s="58" t="str">
        <f t="shared" si="2"/>
        <v>Débil</v>
      </c>
      <c r="BF15" s="57"/>
      <c r="BG15" s="59" t="s">
        <v>106</v>
      </c>
      <c r="BH15" s="58" t="str">
        <f t="shared" si="3"/>
        <v>Casilla formulada</v>
      </c>
      <c r="BI15" s="57"/>
      <c r="BJ15" s="58" t="str">
        <f t="shared" si="4"/>
        <v/>
      </c>
      <c r="BK15" s="58" t="str">
        <f t="shared" si="5"/>
        <v/>
      </c>
      <c r="BL15" s="58" t="str">
        <f t="shared" si="6"/>
        <v>SI</v>
      </c>
      <c r="BM15" s="220"/>
      <c r="BN15" s="223"/>
      <c r="BO15" s="471"/>
      <c r="BP15" s="229"/>
      <c r="BQ15" s="211"/>
      <c r="BR15" s="211"/>
      <c r="BS15" s="214"/>
    </row>
    <row r="16" spans="2:71" s="53" customFormat="1" ht="6" customHeight="1" x14ac:dyDescent="0.25">
      <c r="B16" s="249"/>
      <c r="C16" s="252"/>
      <c r="D16" s="241"/>
      <c r="E16" s="241"/>
      <c r="F16" s="241"/>
      <c r="G16" s="241"/>
      <c r="H16" s="241"/>
      <c r="I16" s="241"/>
      <c r="J16" s="241"/>
      <c r="K16" s="60">
        <v>5</v>
      </c>
      <c r="L16" s="61" t="s">
        <v>107</v>
      </c>
      <c r="M16" s="243"/>
      <c r="N16" s="465"/>
      <c r="O16" s="236"/>
      <c r="P16" s="229"/>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7"/>
      <c r="AN16" s="62">
        <v>5</v>
      </c>
      <c r="AO16" s="63" t="s">
        <v>109</v>
      </c>
      <c r="AP16" s="63"/>
      <c r="AQ16" s="63" t="s">
        <v>106</v>
      </c>
      <c r="AR16" s="63"/>
      <c r="AS16" s="63"/>
      <c r="AT16" s="63"/>
      <c r="AU16" s="63"/>
      <c r="AV16" s="63" t="s">
        <v>106</v>
      </c>
      <c r="AW16" s="78" t="s">
        <v>106</v>
      </c>
      <c r="AX16" s="78" t="s">
        <v>106</v>
      </c>
      <c r="AY16" s="78" t="s">
        <v>106</v>
      </c>
      <c r="AZ16" s="78" t="s">
        <v>106</v>
      </c>
      <c r="BA16" s="78" t="s">
        <v>106</v>
      </c>
      <c r="BB16" s="78" t="s">
        <v>106</v>
      </c>
      <c r="BC16" s="78" t="s">
        <v>106</v>
      </c>
      <c r="BD16" s="78">
        <f t="shared" si="1"/>
        <v>0</v>
      </c>
      <c r="BE16" s="78" t="str">
        <f t="shared" si="2"/>
        <v>Débil</v>
      </c>
      <c r="BF16" s="63"/>
      <c r="BG16" s="65" t="s">
        <v>106</v>
      </c>
      <c r="BH16" s="78" t="str">
        <f t="shared" si="3"/>
        <v>Casilla formulada</v>
      </c>
      <c r="BI16" s="63"/>
      <c r="BJ16" s="78" t="str">
        <f t="shared" si="4"/>
        <v/>
      </c>
      <c r="BK16" s="78" t="str">
        <f t="shared" si="5"/>
        <v/>
      </c>
      <c r="BL16" s="78" t="str">
        <f t="shared" si="6"/>
        <v>SI</v>
      </c>
      <c r="BM16" s="220"/>
      <c r="BN16" s="223"/>
      <c r="BO16" s="471"/>
      <c r="BP16" s="229"/>
      <c r="BQ16" s="211"/>
      <c r="BR16" s="211"/>
      <c r="BS16" s="214"/>
    </row>
    <row r="17" spans="2:71" s="53" customFormat="1" ht="6" customHeight="1" x14ac:dyDescent="0.25">
      <c r="B17" s="249"/>
      <c r="C17" s="252"/>
      <c r="D17" s="241"/>
      <c r="E17" s="241"/>
      <c r="F17" s="241"/>
      <c r="G17" s="241"/>
      <c r="H17" s="241"/>
      <c r="I17" s="241"/>
      <c r="J17" s="241"/>
      <c r="K17" s="54">
        <v>6</v>
      </c>
      <c r="L17" s="55" t="s">
        <v>107</v>
      </c>
      <c r="M17" s="243"/>
      <c r="N17" s="465"/>
      <c r="O17" s="236"/>
      <c r="P17" s="229"/>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1"/>
        <v>0</v>
      </c>
      <c r="BE17" s="58" t="str">
        <f t="shared" si="2"/>
        <v>Débil</v>
      </c>
      <c r="BF17" s="57"/>
      <c r="BG17" s="59" t="s">
        <v>106</v>
      </c>
      <c r="BH17" s="58" t="str">
        <f t="shared" si="3"/>
        <v>Casilla formulada</v>
      </c>
      <c r="BI17" s="57"/>
      <c r="BJ17" s="58" t="str">
        <f t="shared" si="4"/>
        <v/>
      </c>
      <c r="BK17" s="58" t="str">
        <f t="shared" si="5"/>
        <v/>
      </c>
      <c r="BL17" s="58" t="str">
        <f t="shared" si="6"/>
        <v>SI</v>
      </c>
      <c r="BM17" s="220"/>
      <c r="BN17" s="223"/>
      <c r="BO17" s="471"/>
      <c r="BP17" s="229"/>
      <c r="BQ17" s="211"/>
      <c r="BR17" s="211"/>
      <c r="BS17" s="214"/>
    </row>
    <row r="18" spans="2:71" s="53" customFormat="1" ht="6" customHeight="1" x14ac:dyDescent="0.25">
      <c r="B18" s="249"/>
      <c r="C18" s="252"/>
      <c r="D18" s="241"/>
      <c r="E18" s="241"/>
      <c r="F18" s="241"/>
      <c r="G18" s="241"/>
      <c r="H18" s="241"/>
      <c r="I18" s="241"/>
      <c r="J18" s="241"/>
      <c r="K18" s="60">
        <v>7</v>
      </c>
      <c r="L18" s="61" t="s">
        <v>107</v>
      </c>
      <c r="M18" s="243"/>
      <c r="N18" s="465"/>
      <c r="O18" s="236"/>
      <c r="P18" s="229"/>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7"/>
      <c r="AN18" s="62">
        <v>7</v>
      </c>
      <c r="AO18" s="63" t="s">
        <v>109</v>
      </c>
      <c r="AP18" s="63"/>
      <c r="AQ18" s="63" t="s">
        <v>106</v>
      </c>
      <c r="AR18" s="63"/>
      <c r="AS18" s="63"/>
      <c r="AT18" s="63"/>
      <c r="AU18" s="63"/>
      <c r="AV18" s="63" t="s">
        <v>106</v>
      </c>
      <c r="AW18" s="78" t="s">
        <v>106</v>
      </c>
      <c r="AX18" s="78" t="s">
        <v>106</v>
      </c>
      <c r="AY18" s="78" t="s">
        <v>106</v>
      </c>
      <c r="AZ18" s="78" t="s">
        <v>106</v>
      </c>
      <c r="BA18" s="78" t="s">
        <v>106</v>
      </c>
      <c r="BB18" s="78" t="s">
        <v>106</v>
      </c>
      <c r="BC18" s="78" t="s">
        <v>106</v>
      </c>
      <c r="BD18" s="78">
        <f t="shared" si="1"/>
        <v>0</v>
      </c>
      <c r="BE18" s="78" t="str">
        <f t="shared" si="2"/>
        <v>Débil</v>
      </c>
      <c r="BF18" s="63"/>
      <c r="BG18" s="65" t="s">
        <v>106</v>
      </c>
      <c r="BH18" s="78" t="str">
        <f t="shared" si="3"/>
        <v>Casilla formulada</v>
      </c>
      <c r="BI18" s="63"/>
      <c r="BJ18" s="78" t="str">
        <f t="shared" si="4"/>
        <v/>
      </c>
      <c r="BK18" s="78" t="str">
        <f t="shared" si="5"/>
        <v/>
      </c>
      <c r="BL18" s="78" t="str">
        <f t="shared" si="6"/>
        <v>SI</v>
      </c>
      <c r="BM18" s="220"/>
      <c r="BN18" s="223"/>
      <c r="BO18" s="471"/>
      <c r="BP18" s="229"/>
      <c r="BQ18" s="211"/>
      <c r="BR18" s="211"/>
      <c r="BS18" s="214"/>
    </row>
    <row r="19" spans="2:71" s="53" customFormat="1" ht="6" customHeight="1" x14ac:dyDescent="0.25">
      <c r="B19" s="249"/>
      <c r="C19" s="252"/>
      <c r="D19" s="241"/>
      <c r="E19" s="241"/>
      <c r="F19" s="241"/>
      <c r="G19" s="241"/>
      <c r="H19" s="241"/>
      <c r="I19" s="241"/>
      <c r="J19" s="241"/>
      <c r="K19" s="54">
        <v>8</v>
      </c>
      <c r="L19" s="55" t="s">
        <v>107</v>
      </c>
      <c r="M19" s="243"/>
      <c r="N19" s="465"/>
      <c r="O19" s="236"/>
      <c r="P19" s="229"/>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1"/>
        <v>0</v>
      </c>
      <c r="BE19" s="58" t="str">
        <f t="shared" si="2"/>
        <v>Débil</v>
      </c>
      <c r="BF19" s="57"/>
      <c r="BG19" s="59" t="s">
        <v>106</v>
      </c>
      <c r="BH19" s="58" t="str">
        <f t="shared" si="3"/>
        <v>Casilla formulada</v>
      </c>
      <c r="BI19" s="57"/>
      <c r="BJ19" s="58" t="str">
        <f t="shared" si="4"/>
        <v/>
      </c>
      <c r="BK19" s="58" t="str">
        <f t="shared" si="5"/>
        <v/>
      </c>
      <c r="BL19" s="58" t="str">
        <f t="shared" si="6"/>
        <v>SI</v>
      </c>
      <c r="BM19" s="220"/>
      <c r="BN19" s="223"/>
      <c r="BO19" s="471"/>
      <c r="BP19" s="229"/>
      <c r="BQ19" s="211"/>
      <c r="BR19" s="211"/>
      <c r="BS19" s="214"/>
    </row>
    <row r="20" spans="2:71" s="53" customFormat="1" ht="6" customHeight="1" x14ac:dyDescent="0.25">
      <c r="B20" s="249"/>
      <c r="C20" s="252"/>
      <c r="D20" s="241"/>
      <c r="E20" s="241"/>
      <c r="F20" s="241"/>
      <c r="G20" s="241"/>
      <c r="H20" s="241"/>
      <c r="I20" s="241"/>
      <c r="J20" s="241"/>
      <c r="K20" s="60">
        <v>9</v>
      </c>
      <c r="L20" s="66" t="s">
        <v>107</v>
      </c>
      <c r="M20" s="243"/>
      <c r="N20" s="465"/>
      <c r="O20" s="236"/>
      <c r="P20" s="229"/>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7"/>
      <c r="AN20" s="62">
        <v>9</v>
      </c>
      <c r="AO20" s="63" t="s">
        <v>109</v>
      </c>
      <c r="AP20" s="63"/>
      <c r="AQ20" s="63" t="s">
        <v>106</v>
      </c>
      <c r="AR20" s="63"/>
      <c r="AS20" s="63"/>
      <c r="AT20" s="63"/>
      <c r="AU20" s="63"/>
      <c r="AV20" s="63" t="s">
        <v>106</v>
      </c>
      <c r="AW20" s="78" t="s">
        <v>106</v>
      </c>
      <c r="AX20" s="78" t="s">
        <v>106</v>
      </c>
      <c r="AY20" s="78" t="s">
        <v>106</v>
      </c>
      <c r="AZ20" s="78" t="s">
        <v>106</v>
      </c>
      <c r="BA20" s="78" t="s">
        <v>106</v>
      </c>
      <c r="BB20" s="78" t="s">
        <v>106</v>
      </c>
      <c r="BC20" s="78" t="s">
        <v>106</v>
      </c>
      <c r="BD20" s="78">
        <f t="shared" si="1"/>
        <v>0</v>
      </c>
      <c r="BE20" s="78" t="str">
        <f t="shared" si="2"/>
        <v>Débil</v>
      </c>
      <c r="BF20" s="63"/>
      <c r="BG20" s="65" t="s">
        <v>106</v>
      </c>
      <c r="BH20" s="78" t="str">
        <f t="shared" si="3"/>
        <v>Casilla formulada</v>
      </c>
      <c r="BI20" s="63"/>
      <c r="BJ20" s="78" t="str">
        <f t="shared" si="4"/>
        <v/>
      </c>
      <c r="BK20" s="78" t="str">
        <f t="shared" si="5"/>
        <v/>
      </c>
      <c r="BL20" s="78" t="str">
        <f t="shared" si="6"/>
        <v>SI</v>
      </c>
      <c r="BM20" s="220"/>
      <c r="BN20" s="223"/>
      <c r="BO20" s="471"/>
      <c r="BP20" s="229"/>
      <c r="BQ20" s="211"/>
      <c r="BR20" s="211"/>
      <c r="BS20" s="214"/>
    </row>
    <row r="21" spans="2:71" s="53" customFormat="1" ht="6" customHeight="1" thickBot="1" x14ac:dyDescent="0.3">
      <c r="B21" s="250"/>
      <c r="C21" s="253"/>
      <c r="D21" s="242"/>
      <c r="E21" s="242"/>
      <c r="F21" s="242"/>
      <c r="G21" s="242"/>
      <c r="H21" s="242"/>
      <c r="I21" s="242"/>
      <c r="J21" s="242"/>
      <c r="K21" s="67">
        <v>10</v>
      </c>
      <c r="L21" s="68" t="s">
        <v>107</v>
      </c>
      <c r="M21" s="244"/>
      <c r="N21" s="466"/>
      <c r="O21" s="237"/>
      <c r="P21" s="230"/>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1"/>
        <v>0</v>
      </c>
      <c r="BE21" s="71" t="str">
        <f t="shared" si="2"/>
        <v>Débil</v>
      </c>
      <c r="BF21" s="70"/>
      <c r="BG21" s="72" t="s">
        <v>106</v>
      </c>
      <c r="BH21" s="71" t="str">
        <f t="shared" si="3"/>
        <v>Casilla formulada</v>
      </c>
      <c r="BI21" s="70"/>
      <c r="BJ21" s="71" t="str">
        <f t="shared" si="4"/>
        <v/>
      </c>
      <c r="BK21" s="71" t="str">
        <f t="shared" si="5"/>
        <v/>
      </c>
      <c r="BL21" s="71" t="str">
        <f t="shared" si="6"/>
        <v>SI</v>
      </c>
      <c r="BM21" s="221"/>
      <c r="BN21" s="224"/>
      <c r="BO21" s="472"/>
      <c r="BP21" s="230"/>
      <c r="BQ21" s="212"/>
      <c r="BR21" s="212"/>
      <c r="BS21" s="215"/>
    </row>
    <row r="22" spans="2:71" s="53" customFormat="1" ht="96" hidden="1" customHeight="1" x14ac:dyDescent="0.25">
      <c r="B22" s="248">
        <v>2</v>
      </c>
      <c r="C22" s="251" t="s">
        <v>104</v>
      </c>
      <c r="D22" s="241" t="s">
        <v>105</v>
      </c>
      <c r="E22" s="241"/>
      <c r="F22" s="241" t="s">
        <v>106</v>
      </c>
      <c r="G22" s="241" t="s">
        <v>106</v>
      </c>
      <c r="H22" s="241" t="s">
        <v>106</v>
      </c>
      <c r="I22" s="241" t="s">
        <v>106</v>
      </c>
      <c r="J22" s="241" t="str">
        <f>IF(AND((F22="SI"),(G22="SI"),(H22="SI"),(I22="SI")),"Si es Riesgo de Corrupción","No es Riesgo de Corrupción")</f>
        <v>No es Riesgo de Corrupción</v>
      </c>
      <c r="K22" s="47">
        <v>1</v>
      </c>
      <c r="L22" s="48" t="s">
        <v>107</v>
      </c>
      <c r="M22" s="243" t="s">
        <v>166</v>
      </c>
      <c r="N22" s="464" t="s">
        <v>106</v>
      </c>
      <c r="O22" s="235" t="str">
        <f>IF(N22=1,"Rara vez",IF(N22=2,"Improbable",IF(N22=3,"Posible",IF(N22=4,"Probable",IF(N22=5,"Casi seguro","Definir el nivel de probabilidad")))))</f>
        <v>Definir el nivel de probabilidad</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34" t="s">
        <v>106</v>
      </c>
      <c r="R22" s="234" t="s">
        <v>106</v>
      </c>
      <c r="S22" s="234" t="s">
        <v>106</v>
      </c>
      <c r="T22" s="234" t="s">
        <v>106</v>
      </c>
      <c r="U22" s="234" t="s">
        <v>106</v>
      </c>
      <c r="V22" s="234" t="s">
        <v>106</v>
      </c>
      <c r="W22" s="234" t="s">
        <v>106</v>
      </c>
      <c r="X22" s="234" t="s">
        <v>106</v>
      </c>
      <c r="Y22" s="234" t="s">
        <v>106</v>
      </c>
      <c r="Z22" s="234" t="s">
        <v>106</v>
      </c>
      <c r="AA22" s="234" t="s">
        <v>106</v>
      </c>
      <c r="AB22" s="234" t="s">
        <v>106</v>
      </c>
      <c r="AC22" s="234" t="s">
        <v>106</v>
      </c>
      <c r="AD22" s="234" t="s">
        <v>106</v>
      </c>
      <c r="AE22" s="234" t="s">
        <v>106</v>
      </c>
      <c r="AF22" s="234" t="s">
        <v>106</v>
      </c>
      <c r="AG22" s="234" t="s">
        <v>106</v>
      </c>
      <c r="AH22" s="234" t="s">
        <v>106</v>
      </c>
      <c r="AI22" s="234" t="s">
        <v>106</v>
      </c>
      <c r="AJ22" s="234">
        <f t="shared" si="0"/>
        <v>0</v>
      </c>
      <c r="AK22" s="234" t="str">
        <f>IF(AJ22=0,"",IF(AND(AJ22&gt;0,AJ22&lt;=5),"Moderado",IF(AND(AJ22&gt;5,AJ22&lt;=11),"Mayor","Catastrófico")))</f>
        <v/>
      </c>
      <c r="AL22" s="234" t="str">
        <f>IF(AND(O22="Rara Vez",AK22="Moderado"),"Moderado",IF(AND(O22="Rara Vez",AK22="Mayor"),"Alto",IF(AND(O22="Improbable",AK22="Moderado"),"Moderado",IF(AND(O22="Improbable",AK22="Mayor"),"Alto",IF(AND(O22="Posible",AK22="Moderado"),"Alto",IF(AND(O22="Probable",AK22="Moderado"),"Alto","Extremo"))))))</f>
        <v>Extremo</v>
      </c>
      <c r="AM22" s="216" t="s">
        <v>108</v>
      </c>
      <c r="AN22" s="49">
        <v>1</v>
      </c>
      <c r="AO22" s="50" t="s">
        <v>109</v>
      </c>
      <c r="AP22" s="50"/>
      <c r="AQ22" s="50" t="s">
        <v>106</v>
      </c>
      <c r="AR22" s="50"/>
      <c r="AS22" s="50"/>
      <c r="AT22" s="50"/>
      <c r="AU22" s="50"/>
      <c r="AV22" s="50" t="s">
        <v>106</v>
      </c>
      <c r="AW22" s="77" t="s">
        <v>106</v>
      </c>
      <c r="AX22" s="77" t="s">
        <v>106</v>
      </c>
      <c r="AY22" s="77" t="s">
        <v>106</v>
      </c>
      <c r="AZ22" s="77" t="s">
        <v>106</v>
      </c>
      <c r="BA22" s="77" t="s">
        <v>106</v>
      </c>
      <c r="BB22" s="77" t="s">
        <v>106</v>
      </c>
      <c r="BC22" s="77" t="s">
        <v>106</v>
      </c>
      <c r="BD22" s="77">
        <f t="shared" si="1"/>
        <v>0</v>
      </c>
      <c r="BE22" s="77" t="str">
        <f t="shared" si="2"/>
        <v>Débil</v>
      </c>
      <c r="BF22" s="50"/>
      <c r="BG22" s="52" t="s">
        <v>106</v>
      </c>
      <c r="BH22" s="77" t="str">
        <f t="shared" si="3"/>
        <v>Casilla formulada</v>
      </c>
      <c r="BI22" s="50"/>
      <c r="BJ22" s="77" t="str">
        <f t="shared" si="4"/>
        <v/>
      </c>
      <c r="BK22" s="77" t="str">
        <f t="shared" si="5"/>
        <v/>
      </c>
      <c r="BL22" s="77" t="str">
        <f t="shared" si="6"/>
        <v>SI</v>
      </c>
      <c r="BM22" s="219" t="e">
        <f>IF(AVERAGE(BK22:BK31)=100,"FUERTE",IF(AND(AVERAGE(BK22:BK31)&lt;=99,AVERAGE(BK22:BK31)&gt;=50),"MODERADA",IF(AVERAGE(BK22:BK31)&lt;50,"DÉBIL",0)))</f>
        <v>#DIV/0!</v>
      </c>
      <c r="BN22" s="222" t="str">
        <f>IFERROR(IF(BM22="DÉBIL","NO DISMINUYE",IF(AVERAGEIF(AV22:AV31,"Preventivo",BK22:BK31)&gt;=50,"DIRECTAMENTE","NO DISMINUYE")),"NO DISMINUYE")</f>
        <v>NO DISMINUYE</v>
      </c>
      <c r="BO22" s="470" t="e">
        <f>IF(N22=1,1,IF(AND(N22=2,BM22="FUERTE",BN22="DIRECTAMENTE"),N22-1,IF(AND(N22&gt;2,BM22="FUERTE",BN22="DIRECTAMENTE"),N22-2,IF(AND(N22&gt;=2,BM22="MODERADA",BN22="DIRECTAMENTE"),N22-1,N22))))</f>
        <v>#DIV/0!</v>
      </c>
      <c r="BP22" s="228" t="e">
        <f>IF(BO22=1,"Rara vez",IF(BO22=2,"Improbable",IF(BO22=3,"Posible",IF(BO22=4,"Probable",IF(BO22=5,"Casi Seguro",0)))))</f>
        <v>#DIV/0!</v>
      </c>
      <c r="BQ22" s="210" t="str">
        <f>AK22</f>
        <v/>
      </c>
      <c r="BR22" s="210" t="e">
        <f>IF(AND(BP22="Rara Vez",BQ22="Moderado"),"Moderado",IF(AND(BP22="Rara Vez",BQ22="Mayor"),"Alto",IF(AND(BP22="Improbable",BQ22="Moderado"),"Moderado",IF(AND(BP22="Improbable",BQ22="Mayor"),"Alto",IF(AND(BP22="Posible",BQ22="Moderado"),"Alto",IF(AND(BP22="Probable",BQ22="Moderado"),"Alto","Extremo"))))))</f>
        <v>#DIV/0!</v>
      </c>
      <c r="BS22" s="213"/>
    </row>
    <row r="23" spans="2:71" s="53" customFormat="1" ht="96" hidden="1" customHeight="1" x14ac:dyDescent="0.25">
      <c r="B23" s="249"/>
      <c r="C23" s="252"/>
      <c r="D23" s="241"/>
      <c r="E23" s="241"/>
      <c r="F23" s="241"/>
      <c r="G23" s="241"/>
      <c r="H23" s="241"/>
      <c r="I23" s="241"/>
      <c r="J23" s="241"/>
      <c r="K23" s="54">
        <v>2</v>
      </c>
      <c r="L23" s="55" t="s">
        <v>107</v>
      </c>
      <c r="M23" s="243"/>
      <c r="N23" s="465"/>
      <c r="O23" s="236"/>
      <c r="P23" s="229"/>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7"/>
      <c r="AN23" s="56">
        <v>2</v>
      </c>
      <c r="AO23" s="57" t="s">
        <v>109</v>
      </c>
      <c r="AP23" s="57"/>
      <c r="AQ23" s="57" t="s">
        <v>106</v>
      </c>
      <c r="AR23" s="57"/>
      <c r="AS23" s="57"/>
      <c r="AT23" s="57"/>
      <c r="AU23" s="57"/>
      <c r="AV23" s="57" t="s">
        <v>106</v>
      </c>
      <c r="AW23" s="58" t="s">
        <v>106</v>
      </c>
      <c r="AX23" s="58" t="s">
        <v>106</v>
      </c>
      <c r="AY23" s="58" t="s">
        <v>106</v>
      </c>
      <c r="AZ23" s="58" t="s">
        <v>106</v>
      </c>
      <c r="BA23" s="58" t="s">
        <v>106</v>
      </c>
      <c r="BB23" s="58" t="s">
        <v>106</v>
      </c>
      <c r="BC23" s="58" t="s">
        <v>106</v>
      </c>
      <c r="BD23" s="58">
        <f t="shared" si="1"/>
        <v>0</v>
      </c>
      <c r="BE23" s="58" t="str">
        <f t="shared" si="2"/>
        <v>Débil</v>
      </c>
      <c r="BF23" s="57"/>
      <c r="BG23" s="59" t="s">
        <v>106</v>
      </c>
      <c r="BH23" s="58" t="str">
        <f t="shared" si="3"/>
        <v>Casilla formulada</v>
      </c>
      <c r="BI23" s="57"/>
      <c r="BJ23" s="58" t="str">
        <f t="shared" si="4"/>
        <v/>
      </c>
      <c r="BK23" s="58" t="str">
        <f t="shared" si="5"/>
        <v/>
      </c>
      <c r="BL23" s="58" t="str">
        <f t="shared" si="6"/>
        <v>SI</v>
      </c>
      <c r="BM23" s="220"/>
      <c r="BN23" s="223"/>
      <c r="BO23" s="471"/>
      <c r="BP23" s="229"/>
      <c r="BQ23" s="211"/>
      <c r="BR23" s="211"/>
      <c r="BS23" s="214"/>
    </row>
    <row r="24" spans="2:71" s="53" customFormat="1" ht="96" hidden="1" customHeight="1" x14ac:dyDescent="0.25">
      <c r="B24" s="249"/>
      <c r="C24" s="252"/>
      <c r="D24" s="241"/>
      <c r="E24" s="241"/>
      <c r="F24" s="241"/>
      <c r="G24" s="241"/>
      <c r="H24" s="241"/>
      <c r="I24" s="241"/>
      <c r="J24" s="241"/>
      <c r="K24" s="60">
        <v>3</v>
      </c>
      <c r="L24" s="61" t="s">
        <v>107</v>
      </c>
      <c r="M24" s="243"/>
      <c r="N24" s="465"/>
      <c r="O24" s="236"/>
      <c r="P24" s="229"/>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7"/>
      <c r="AN24" s="62">
        <v>3</v>
      </c>
      <c r="AO24" s="63" t="s">
        <v>109</v>
      </c>
      <c r="AP24" s="63"/>
      <c r="AQ24" s="63" t="s">
        <v>106</v>
      </c>
      <c r="AR24" s="63"/>
      <c r="AS24" s="63"/>
      <c r="AT24" s="63"/>
      <c r="AU24" s="63"/>
      <c r="AV24" s="63" t="s">
        <v>106</v>
      </c>
      <c r="AW24" s="78" t="s">
        <v>106</v>
      </c>
      <c r="AX24" s="78" t="s">
        <v>106</v>
      </c>
      <c r="AY24" s="78" t="s">
        <v>106</v>
      </c>
      <c r="AZ24" s="78" t="s">
        <v>106</v>
      </c>
      <c r="BA24" s="78" t="s">
        <v>106</v>
      </c>
      <c r="BB24" s="78" t="s">
        <v>106</v>
      </c>
      <c r="BC24" s="78" t="s">
        <v>106</v>
      </c>
      <c r="BD24" s="78">
        <f t="shared" si="1"/>
        <v>0</v>
      </c>
      <c r="BE24" s="78" t="str">
        <f t="shared" si="2"/>
        <v>Débil</v>
      </c>
      <c r="BF24" s="63"/>
      <c r="BG24" s="65" t="s">
        <v>106</v>
      </c>
      <c r="BH24" s="78" t="str">
        <f t="shared" si="3"/>
        <v>Casilla formulada</v>
      </c>
      <c r="BI24" s="63"/>
      <c r="BJ24" s="78" t="str">
        <f t="shared" si="4"/>
        <v/>
      </c>
      <c r="BK24" s="78" t="str">
        <f t="shared" si="5"/>
        <v/>
      </c>
      <c r="BL24" s="78" t="str">
        <f t="shared" si="6"/>
        <v>SI</v>
      </c>
      <c r="BM24" s="220"/>
      <c r="BN24" s="223"/>
      <c r="BO24" s="471"/>
      <c r="BP24" s="229"/>
      <c r="BQ24" s="211"/>
      <c r="BR24" s="211"/>
      <c r="BS24" s="214"/>
    </row>
    <row r="25" spans="2:71" s="53" customFormat="1" ht="96" hidden="1" customHeight="1" x14ac:dyDescent="0.25">
      <c r="B25" s="249"/>
      <c r="C25" s="252"/>
      <c r="D25" s="241"/>
      <c r="E25" s="241"/>
      <c r="F25" s="241"/>
      <c r="G25" s="241"/>
      <c r="H25" s="241"/>
      <c r="I25" s="241"/>
      <c r="J25" s="241"/>
      <c r="K25" s="54">
        <v>4</v>
      </c>
      <c r="L25" s="55" t="s">
        <v>107</v>
      </c>
      <c r="M25" s="243"/>
      <c r="N25" s="465"/>
      <c r="O25" s="236"/>
      <c r="P25" s="229"/>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1"/>
        <v>0</v>
      </c>
      <c r="BE25" s="58" t="str">
        <f t="shared" si="2"/>
        <v>Débil</v>
      </c>
      <c r="BF25" s="57"/>
      <c r="BG25" s="59" t="s">
        <v>106</v>
      </c>
      <c r="BH25" s="58" t="str">
        <f t="shared" si="3"/>
        <v>Casilla formulada</v>
      </c>
      <c r="BI25" s="57"/>
      <c r="BJ25" s="58" t="str">
        <f t="shared" si="4"/>
        <v/>
      </c>
      <c r="BK25" s="58" t="str">
        <f t="shared" si="5"/>
        <v/>
      </c>
      <c r="BL25" s="58" t="str">
        <f t="shared" si="6"/>
        <v>SI</v>
      </c>
      <c r="BM25" s="220"/>
      <c r="BN25" s="223"/>
      <c r="BO25" s="471"/>
      <c r="BP25" s="229"/>
      <c r="BQ25" s="211"/>
      <c r="BR25" s="211"/>
      <c r="BS25" s="214"/>
    </row>
    <row r="26" spans="2:71" s="53" customFormat="1" ht="96" hidden="1" customHeight="1" x14ac:dyDescent="0.25">
      <c r="B26" s="249"/>
      <c r="C26" s="252"/>
      <c r="D26" s="241"/>
      <c r="E26" s="241"/>
      <c r="F26" s="241"/>
      <c r="G26" s="241"/>
      <c r="H26" s="241"/>
      <c r="I26" s="241"/>
      <c r="J26" s="241"/>
      <c r="K26" s="60">
        <v>5</v>
      </c>
      <c r="L26" s="61" t="s">
        <v>107</v>
      </c>
      <c r="M26" s="243"/>
      <c r="N26" s="465"/>
      <c r="O26" s="236"/>
      <c r="P26" s="229"/>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7"/>
      <c r="AN26" s="62">
        <v>5</v>
      </c>
      <c r="AO26" s="63" t="s">
        <v>109</v>
      </c>
      <c r="AP26" s="63"/>
      <c r="AQ26" s="63" t="s">
        <v>106</v>
      </c>
      <c r="AR26" s="63"/>
      <c r="AS26" s="63"/>
      <c r="AT26" s="63"/>
      <c r="AU26" s="63"/>
      <c r="AV26" s="63" t="s">
        <v>106</v>
      </c>
      <c r="AW26" s="78" t="s">
        <v>106</v>
      </c>
      <c r="AX26" s="78" t="s">
        <v>106</v>
      </c>
      <c r="AY26" s="78" t="s">
        <v>106</v>
      </c>
      <c r="AZ26" s="78" t="s">
        <v>106</v>
      </c>
      <c r="BA26" s="78" t="s">
        <v>106</v>
      </c>
      <c r="BB26" s="78" t="s">
        <v>106</v>
      </c>
      <c r="BC26" s="78" t="s">
        <v>106</v>
      </c>
      <c r="BD26" s="78">
        <f t="shared" si="1"/>
        <v>0</v>
      </c>
      <c r="BE26" s="78" t="str">
        <f t="shared" si="2"/>
        <v>Débil</v>
      </c>
      <c r="BF26" s="63"/>
      <c r="BG26" s="65" t="s">
        <v>106</v>
      </c>
      <c r="BH26" s="78" t="str">
        <f t="shared" si="3"/>
        <v>Casilla formulada</v>
      </c>
      <c r="BI26" s="63"/>
      <c r="BJ26" s="78" t="str">
        <f t="shared" si="4"/>
        <v/>
      </c>
      <c r="BK26" s="78" t="str">
        <f t="shared" si="5"/>
        <v/>
      </c>
      <c r="BL26" s="78" t="str">
        <f t="shared" si="6"/>
        <v>SI</v>
      </c>
      <c r="BM26" s="220"/>
      <c r="BN26" s="223"/>
      <c r="BO26" s="471"/>
      <c r="BP26" s="229"/>
      <c r="BQ26" s="211"/>
      <c r="BR26" s="211"/>
      <c r="BS26" s="214"/>
    </row>
    <row r="27" spans="2:71" s="53" customFormat="1" ht="96" hidden="1" customHeight="1" x14ac:dyDescent="0.25">
      <c r="B27" s="249"/>
      <c r="C27" s="252"/>
      <c r="D27" s="241"/>
      <c r="E27" s="241"/>
      <c r="F27" s="241"/>
      <c r="G27" s="241"/>
      <c r="H27" s="241"/>
      <c r="I27" s="241"/>
      <c r="J27" s="241"/>
      <c r="K27" s="54">
        <v>6</v>
      </c>
      <c r="L27" s="55" t="s">
        <v>107</v>
      </c>
      <c r="M27" s="243"/>
      <c r="N27" s="465"/>
      <c r="O27" s="236"/>
      <c r="P27" s="229"/>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1"/>
        <v>0</v>
      </c>
      <c r="BE27" s="58" t="str">
        <f t="shared" si="2"/>
        <v>Débil</v>
      </c>
      <c r="BF27" s="57"/>
      <c r="BG27" s="59" t="s">
        <v>106</v>
      </c>
      <c r="BH27" s="58" t="str">
        <f t="shared" si="3"/>
        <v>Casilla formulada</v>
      </c>
      <c r="BI27" s="57"/>
      <c r="BJ27" s="58" t="str">
        <f t="shared" si="4"/>
        <v/>
      </c>
      <c r="BK27" s="58" t="str">
        <f t="shared" si="5"/>
        <v/>
      </c>
      <c r="BL27" s="58" t="str">
        <f t="shared" si="6"/>
        <v>SI</v>
      </c>
      <c r="BM27" s="220"/>
      <c r="BN27" s="223"/>
      <c r="BO27" s="471"/>
      <c r="BP27" s="229"/>
      <c r="BQ27" s="211"/>
      <c r="BR27" s="211"/>
      <c r="BS27" s="214"/>
    </row>
    <row r="28" spans="2:71" s="53" customFormat="1" ht="96" hidden="1" customHeight="1" x14ac:dyDescent="0.25">
      <c r="B28" s="249"/>
      <c r="C28" s="252"/>
      <c r="D28" s="241"/>
      <c r="E28" s="241"/>
      <c r="F28" s="241"/>
      <c r="G28" s="241"/>
      <c r="H28" s="241"/>
      <c r="I28" s="241"/>
      <c r="J28" s="241"/>
      <c r="K28" s="60">
        <v>7</v>
      </c>
      <c r="L28" s="61" t="s">
        <v>107</v>
      </c>
      <c r="M28" s="243"/>
      <c r="N28" s="465"/>
      <c r="O28" s="236"/>
      <c r="P28" s="229"/>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7"/>
      <c r="AN28" s="62">
        <v>7</v>
      </c>
      <c r="AO28" s="63" t="s">
        <v>109</v>
      </c>
      <c r="AP28" s="63"/>
      <c r="AQ28" s="63" t="s">
        <v>106</v>
      </c>
      <c r="AR28" s="63"/>
      <c r="AS28" s="63"/>
      <c r="AT28" s="63"/>
      <c r="AU28" s="63"/>
      <c r="AV28" s="63" t="s">
        <v>106</v>
      </c>
      <c r="AW28" s="78" t="s">
        <v>106</v>
      </c>
      <c r="AX28" s="78" t="s">
        <v>106</v>
      </c>
      <c r="AY28" s="78" t="s">
        <v>106</v>
      </c>
      <c r="AZ28" s="78" t="s">
        <v>106</v>
      </c>
      <c r="BA28" s="78" t="s">
        <v>106</v>
      </c>
      <c r="BB28" s="78" t="s">
        <v>106</v>
      </c>
      <c r="BC28" s="78" t="s">
        <v>106</v>
      </c>
      <c r="BD28" s="78">
        <f t="shared" si="1"/>
        <v>0</v>
      </c>
      <c r="BE28" s="78" t="str">
        <f t="shared" si="2"/>
        <v>Débil</v>
      </c>
      <c r="BF28" s="63"/>
      <c r="BG28" s="65" t="s">
        <v>106</v>
      </c>
      <c r="BH28" s="78" t="str">
        <f t="shared" si="3"/>
        <v>Casilla formulada</v>
      </c>
      <c r="BI28" s="63"/>
      <c r="BJ28" s="78" t="str">
        <f t="shared" si="4"/>
        <v/>
      </c>
      <c r="BK28" s="78" t="str">
        <f t="shared" si="5"/>
        <v/>
      </c>
      <c r="BL28" s="78" t="str">
        <f t="shared" si="6"/>
        <v>SI</v>
      </c>
      <c r="BM28" s="220"/>
      <c r="BN28" s="223"/>
      <c r="BO28" s="471"/>
      <c r="BP28" s="229"/>
      <c r="BQ28" s="211"/>
      <c r="BR28" s="211"/>
      <c r="BS28" s="214"/>
    </row>
    <row r="29" spans="2:71" s="53" customFormat="1" ht="96" hidden="1" customHeight="1" x14ac:dyDescent="0.25">
      <c r="B29" s="249"/>
      <c r="C29" s="252"/>
      <c r="D29" s="241"/>
      <c r="E29" s="241"/>
      <c r="F29" s="241"/>
      <c r="G29" s="241"/>
      <c r="H29" s="241"/>
      <c r="I29" s="241"/>
      <c r="J29" s="241"/>
      <c r="K29" s="54">
        <v>8</v>
      </c>
      <c r="L29" s="55" t="s">
        <v>107</v>
      </c>
      <c r="M29" s="243"/>
      <c r="N29" s="465"/>
      <c r="O29" s="236"/>
      <c r="P29" s="229"/>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1"/>
        <v>0</v>
      </c>
      <c r="BE29" s="58" t="str">
        <f t="shared" si="2"/>
        <v>Débil</v>
      </c>
      <c r="BF29" s="57"/>
      <c r="BG29" s="59" t="s">
        <v>106</v>
      </c>
      <c r="BH29" s="58" t="str">
        <f t="shared" si="3"/>
        <v>Casilla formulada</v>
      </c>
      <c r="BI29" s="57"/>
      <c r="BJ29" s="58" t="str">
        <f t="shared" si="4"/>
        <v/>
      </c>
      <c r="BK29" s="58" t="str">
        <f t="shared" si="5"/>
        <v/>
      </c>
      <c r="BL29" s="58" t="str">
        <f t="shared" si="6"/>
        <v>SI</v>
      </c>
      <c r="BM29" s="220"/>
      <c r="BN29" s="223"/>
      <c r="BO29" s="471"/>
      <c r="BP29" s="229"/>
      <c r="BQ29" s="211"/>
      <c r="BR29" s="211"/>
      <c r="BS29" s="214"/>
    </row>
    <row r="30" spans="2:71" s="53" customFormat="1" ht="96" hidden="1" customHeight="1" x14ac:dyDescent="0.25">
      <c r="B30" s="249"/>
      <c r="C30" s="252"/>
      <c r="D30" s="241"/>
      <c r="E30" s="241"/>
      <c r="F30" s="241"/>
      <c r="G30" s="241"/>
      <c r="H30" s="241"/>
      <c r="I30" s="241"/>
      <c r="J30" s="241"/>
      <c r="K30" s="60">
        <v>9</v>
      </c>
      <c r="L30" s="66" t="s">
        <v>107</v>
      </c>
      <c r="M30" s="243"/>
      <c r="N30" s="465"/>
      <c r="O30" s="236"/>
      <c r="P30" s="229"/>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7"/>
      <c r="AN30" s="62">
        <v>9</v>
      </c>
      <c r="AO30" s="63" t="s">
        <v>109</v>
      </c>
      <c r="AP30" s="63"/>
      <c r="AQ30" s="63" t="s">
        <v>106</v>
      </c>
      <c r="AR30" s="63"/>
      <c r="AS30" s="63"/>
      <c r="AT30" s="63"/>
      <c r="AU30" s="63"/>
      <c r="AV30" s="63" t="s">
        <v>106</v>
      </c>
      <c r="AW30" s="78" t="s">
        <v>106</v>
      </c>
      <c r="AX30" s="78" t="s">
        <v>106</v>
      </c>
      <c r="AY30" s="78" t="s">
        <v>106</v>
      </c>
      <c r="AZ30" s="78" t="s">
        <v>106</v>
      </c>
      <c r="BA30" s="78" t="s">
        <v>106</v>
      </c>
      <c r="BB30" s="78" t="s">
        <v>106</v>
      </c>
      <c r="BC30" s="78" t="s">
        <v>106</v>
      </c>
      <c r="BD30" s="78">
        <f t="shared" si="1"/>
        <v>0</v>
      </c>
      <c r="BE30" s="78" t="str">
        <f t="shared" si="2"/>
        <v>Débil</v>
      </c>
      <c r="BF30" s="63"/>
      <c r="BG30" s="65" t="s">
        <v>106</v>
      </c>
      <c r="BH30" s="78" t="str">
        <f t="shared" si="3"/>
        <v>Casilla formulada</v>
      </c>
      <c r="BI30" s="63"/>
      <c r="BJ30" s="78" t="str">
        <f t="shared" si="4"/>
        <v/>
      </c>
      <c r="BK30" s="78" t="str">
        <f t="shared" si="5"/>
        <v/>
      </c>
      <c r="BL30" s="78" t="str">
        <f t="shared" si="6"/>
        <v>SI</v>
      </c>
      <c r="BM30" s="220"/>
      <c r="BN30" s="223"/>
      <c r="BO30" s="471"/>
      <c r="BP30" s="229"/>
      <c r="BQ30" s="211"/>
      <c r="BR30" s="211"/>
      <c r="BS30" s="214"/>
    </row>
    <row r="31" spans="2:71" s="53" customFormat="1" ht="96" hidden="1" customHeight="1" thickBot="1" x14ac:dyDescent="0.3">
      <c r="B31" s="250"/>
      <c r="C31" s="253"/>
      <c r="D31" s="242"/>
      <c r="E31" s="242"/>
      <c r="F31" s="242"/>
      <c r="G31" s="242"/>
      <c r="H31" s="242"/>
      <c r="I31" s="242"/>
      <c r="J31" s="242"/>
      <c r="K31" s="67">
        <v>10</v>
      </c>
      <c r="L31" s="68" t="s">
        <v>107</v>
      </c>
      <c r="M31" s="244"/>
      <c r="N31" s="466"/>
      <c r="O31" s="237"/>
      <c r="P31" s="230"/>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1"/>
        <v>0</v>
      </c>
      <c r="BE31" s="71" t="str">
        <f t="shared" si="2"/>
        <v>Débil</v>
      </c>
      <c r="BF31" s="70"/>
      <c r="BG31" s="72" t="s">
        <v>106</v>
      </c>
      <c r="BH31" s="71" t="str">
        <f t="shared" si="3"/>
        <v>Casilla formulada</v>
      </c>
      <c r="BI31" s="70"/>
      <c r="BJ31" s="71" t="str">
        <f t="shared" si="4"/>
        <v/>
      </c>
      <c r="BK31" s="71" t="str">
        <f t="shared" si="5"/>
        <v/>
      </c>
      <c r="BL31" s="71" t="str">
        <f t="shared" si="6"/>
        <v>SI</v>
      </c>
      <c r="BM31" s="221"/>
      <c r="BN31" s="224"/>
      <c r="BO31" s="472"/>
      <c r="BP31" s="230"/>
      <c r="BQ31" s="212"/>
      <c r="BR31" s="212"/>
      <c r="BS31" s="215"/>
    </row>
    <row r="32" spans="2:71" s="53" customFormat="1" ht="96" hidden="1"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166</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77" t="s">
        <v>106</v>
      </c>
      <c r="AX32" s="77" t="s">
        <v>106</v>
      </c>
      <c r="AY32" s="77" t="s">
        <v>106</v>
      </c>
      <c r="AZ32" s="77" t="s">
        <v>106</v>
      </c>
      <c r="BA32" s="77" t="s">
        <v>106</v>
      </c>
      <c r="BB32" s="77" t="s">
        <v>106</v>
      </c>
      <c r="BC32" s="77" t="s">
        <v>106</v>
      </c>
      <c r="BD32" s="77">
        <f t="shared" si="1"/>
        <v>0</v>
      </c>
      <c r="BE32" s="77" t="str">
        <f t="shared" si="2"/>
        <v>Débil</v>
      </c>
      <c r="BF32" s="50"/>
      <c r="BG32" s="52" t="s">
        <v>106</v>
      </c>
      <c r="BH32" s="77" t="str">
        <f t="shared" si="3"/>
        <v>Casilla formulada</v>
      </c>
      <c r="BI32" s="50"/>
      <c r="BJ32" s="77" t="str">
        <f t="shared" si="4"/>
        <v/>
      </c>
      <c r="BK32" s="77" t="str">
        <f t="shared" si="5"/>
        <v/>
      </c>
      <c r="BL32" s="77" t="str">
        <f t="shared" si="6"/>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hidden="1"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1"/>
        <v>0</v>
      </c>
      <c r="BE33" s="58" t="str">
        <f t="shared" si="2"/>
        <v>Débil</v>
      </c>
      <c r="BF33" s="57"/>
      <c r="BG33" s="59" t="s">
        <v>106</v>
      </c>
      <c r="BH33" s="58" t="str">
        <f t="shared" si="3"/>
        <v>Casilla formulada</v>
      </c>
      <c r="BI33" s="57"/>
      <c r="BJ33" s="58" t="str">
        <f t="shared" si="4"/>
        <v/>
      </c>
      <c r="BK33" s="58" t="str">
        <f t="shared" si="5"/>
        <v/>
      </c>
      <c r="BL33" s="58" t="str">
        <f t="shared" si="6"/>
        <v>SI</v>
      </c>
      <c r="BM33" s="220"/>
      <c r="BN33" s="223"/>
      <c r="BO33" s="226"/>
      <c r="BP33" s="229"/>
      <c r="BQ33" s="211"/>
      <c r="BR33" s="211"/>
      <c r="BS33" s="214"/>
    </row>
    <row r="34" spans="2:71" s="53" customFormat="1" ht="96" hidden="1"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78" t="s">
        <v>106</v>
      </c>
      <c r="AX34" s="78" t="s">
        <v>106</v>
      </c>
      <c r="AY34" s="78" t="s">
        <v>106</v>
      </c>
      <c r="AZ34" s="78" t="s">
        <v>106</v>
      </c>
      <c r="BA34" s="78" t="s">
        <v>106</v>
      </c>
      <c r="BB34" s="78" t="s">
        <v>106</v>
      </c>
      <c r="BC34" s="78" t="s">
        <v>106</v>
      </c>
      <c r="BD34" s="78">
        <f t="shared" si="1"/>
        <v>0</v>
      </c>
      <c r="BE34" s="78" t="str">
        <f t="shared" si="2"/>
        <v>Débil</v>
      </c>
      <c r="BF34" s="63"/>
      <c r="BG34" s="65" t="s">
        <v>106</v>
      </c>
      <c r="BH34" s="78" t="str">
        <f t="shared" si="3"/>
        <v>Casilla formulada</v>
      </c>
      <c r="BI34" s="63"/>
      <c r="BJ34" s="78" t="str">
        <f t="shared" si="4"/>
        <v/>
      </c>
      <c r="BK34" s="78" t="str">
        <f t="shared" si="5"/>
        <v/>
      </c>
      <c r="BL34" s="78" t="str">
        <f t="shared" si="6"/>
        <v>SI</v>
      </c>
      <c r="BM34" s="220"/>
      <c r="BN34" s="223"/>
      <c r="BO34" s="226"/>
      <c r="BP34" s="229"/>
      <c r="BQ34" s="211"/>
      <c r="BR34" s="211"/>
      <c r="BS34" s="214"/>
    </row>
    <row r="35" spans="2:71" s="53" customFormat="1" ht="96" hidden="1"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1"/>
        <v>0</v>
      </c>
      <c r="BE35" s="58" t="str">
        <f t="shared" si="2"/>
        <v>Débil</v>
      </c>
      <c r="BF35" s="57"/>
      <c r="BG35" s="59" t="s">
        <v>106</v>
      </c>
      <c r="BH35" s="58" t="str">
        <f t="shared" si="3"/>
        <v>Casilla formulada</v>
      </c>
      <c r="BI35" s="57"/>
      <c r="BJ35" s="58" t="str">
        <f t="shared" si="4"/>
        <v/>
      </c>
      <c r="BK35" s="58" t="str">
        <f t="shared" si="5"/>
        <v/>
      </c>
      <c r="BL35" s="58" t="str">
        <f t="shared" si="6"/>
        <v>SI</v>
      </c>
      <c r="BM35" s="220"/>
      <c r="BN35" s="223"/>
      <c r="BO35" s="226"/>
      <c r="BP35" s="229"/>
      <c r="BQ35" s="211"/>
      <c r="BR35" s="211"/>
      <c r="BS35" s="214"/>
    </row>
    <row r="36" spans="2:71" s="53" customFormat="1" ht="96" hidden="1"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78" t="s">
        <v>106</v>
      </c>
      <c r="AX36" s="78" t="s">
        <v>106</v>
      </c>
      <c r="AY36" s="78" t="s">
        <v>106</v>
      </c>
      <c r="AZ36" s="78" t="s">
        <v>106</v>
      </c>
      <c r="BA36" s="78" t="s">
        <v>106</v>
      </c>
      <c r="BB36" s="78" t="s">
        <v>106</v>
      </c>
      <c r="BC36" s="78" t="s">
        <v>106</v>
      </c>
      <c r="BD36" s="78">
        <f t="shared" si="1"/>
        <v>0</v>
      </c>
      <c r="BE36" s="78" t="str">
        <f t="shared" si="2"/>
        <v>Débil</v>
      </c>
      <c r="BF36" s="63"/>
      <c r="BG36" s="65" t="s">
        <v>106</v>
      </c>
      <c r="BH36" s="78" t="str">
        <f t="shared" si="3"/>
        <v>Casilla formulada</v>
      </c>
      <c r="BI36" s="63"/>
      <c r="BJ36" s="78" t="str">
        <f t="shared" si="4"/>
        <v/>
      </c>
      <c r="BK36" s="78" t="str">
        <f t="shared" si="5"/>
        <v/>
      </c>
      <c r="BL36" s="78" t="str">
        <f t="shared" si="6"/>
        <v>SI</v>
      </c>
      <c r="BM36" s="220"/>
      <c r="BN36" s="223"/>
      <c r="BO36" s="226"/>
      <c r="BP36" s="229"/>
      <c r="BQ36" s="211"/>
      <c r="BR36" s="211"/>
      <c r="BS36" s="214"/>
    </row>
    <row r="37" spans="2:71" s="53" customFormat="1" ht="96" hidden="1"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1"/>
        <v>0</v>
      </c>
      <c r="BE37" s="58" t="str">
        <f t="shared" si="2"/>
        <v>Débil</v>
      </c>
      <c r="BF37" s="57"/>
      <c r="BG37" s="59" t="s">
        <v>106</v>
      </c>
      <c r="BH37" s="58" t="str">
        <f t="shared" si="3"/>
        <v>Casilla formulada</v>
      </c>
      <c r="BI37" s="57"/>
      <c r="BJ37" s="58" t="str">
        <f t="shared" si="4"/>
        <v/>
      </c>
      <c r="BK37" s="58" t="str">
        <f t="shared" si="5"/>
        <v/>
      </c>
      <c r="BL37" s="58" t="str">
        <f t="shared" si="6"/>
        <v>SI</v>
      </c>
      <c r="BM37" s="220"/>
      <c r="BN37" s="223"/>
      <c r="BO37" s="226"/>
      <c r="BP37" s="229"/>
      <c r="BQ37" s="211"/>
      <c r="BR37" s="211"/>
      <c r="BS37" s="214"/>
    </row>
    <row r="38" spans="2:71" s="53" customFormat="1" ht="96" hidden="1"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78" t="s">
        <v>106</v>
      </c>
      <c r="AX38" s="78" t="s">
        <v>106</v>
      </c>
      <c r="AY38" s="78" t="s">
        <v>106</v>
      </c>
      <c r="AZ38" s="78" t="s">
        <v>106</v>
      </c>
      <c r="BA38" s="78" t="s">
        <v>106</v>
      </c>
      <c r="BB38" s="78" t="s">
        <v>106</v>
      </c>
      <c r="BC38" s="78" t="s">
        <v>106</v>
      </c>
      <c r="BD38" s="78">
        <f t="shared" si="1"/>
        <v>0</v>
      </c>
      <c r="BE38" s="78" t="str">
        <f t="shared" si="2"/>
        <v>Débil</v>
      </c>
      <c r="BF38" s="63"/>
      <c r="BG38" s="65" t="s">
        <v>106</v>
      </c>
      <c r="BH38" s="78" t="str">
        <f t="shared" si="3"/>
        <v>Casilla formulada</v>
      </c>
      <c r="BI38" s="63"/>
      <c r="BJ38" s="78" t="str">
        <f t="shared" si="4"/>
        <v/>
      </c>
      <c r="BK38" s="78" t="str">
        <f t="shared" si="5"/>
        <v/>
      </c>
      <c r="BL38" s="78" t="str">
        <f t="shared" si="6"/>
        <v>SI</v>
      </c>
      <c r="BM38" s="220"/>
      <c r="BN38" s="223"/>
      <c r="BO38" s="226"/>
      <c r="BP38" s="229"/>
      <c r="BQ38" s="211"/>
      <c r="BR38" s="211"/>
      <c r="BS38" s="214"/>
    </row>
    <row r="39" spans="2:71" s="53" customFormat="1" ht="96" hidden="1"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1"/>
        <v>0</v>
      </c>
      <c r="BE39" s="58" t="str">
        <f t="shared" si="2"/>
        <v>Débil</v>
      </c>
      <c r="BF39" s="57"/>
      <c r="BG39" s="59" t="s">
        <v>106</v>
      </c>
      <c r="BH39" s="58" t="str">
        <f t="shared" si="3"/>
        <v>Casilla formulada</v>
      </c>
      <c r="BI39" s="57"/>
      <c r="BJ39" s="58" t="str">
        <f t="shared" si="4"/>
        <v/>
      </c>
      <c r="BK39" s="58" t="str">
        <f t="shared" si="5"/>
        <v/>
      </c>
      <c r="BL39" s="58" t="str">
        <f t="shared" si="6"/>
        <v>SI</v>
      </c>
      <c r="BM39" s="220"/>
      <c r="BN39" s="223"/>
      <c r="BO39" s="226"/>
      <c r="BP39" s="229"/>
      <c r="BQ39" s="211"/>
      <c r="BR39" s="211"/>
      <c r="BS39" s="214"/>
    </row>
    <row r="40" spans="2:71" s="53" customFormat="1" ht="96" hidden="1"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78" t="s">
        <v>106</v>
      </c>
      <c r="AX40" s="78" t="s">
        <v>106</v>
      </c>
      <c r="AY40" s="78" t="s">
        <v>106</v>
      </c>
      <c r="AZ40" s="78" t="s">
        <v>106</v>
      </c>
      <c r="BA40" s="78" t="s">
        <v>106</v>
      </c>
      <c r="BB40" s="78" t="s">
        <v>106</v>
      </c>
      <c r="BC40" s="78" t="s">
        <v>106</v>
      </c>
      <c r="BD40" s="78">
        <f t="shared" si="1"/>
        <v>0</v>
      </c>
      <c r="BE40" s="78" t="str">
        <f t="shared" si="2"/>
        <v>Débil</v>
      </c>
      <c r="BF40" s="63"/>
      <c r="BG40" s="65" t="s">
        <v>106</v>
      </c>
      <c r="BH40" s="78" t="str">
        <f t="shared" si="3"/>
        <v>Casilla formulada</v>
      </c>
      <c r="BI40" s="63"/>
      <c r="BJ40" s="78" t="str">
        <f t="shared" si="4"/>
        <v/>
      </c>
      <c r="BK40" s="78" t="str">
        <f t="shared" si="5"/>
        <v/>
      </c>
      <c r="BL40" s="78" t="str">
        <f t="shared" si="6"/>
        <v>SI</v>
      </c>
      <c r="BM40" s="220"/>
      <c r="BN40" s="223"/>
      <c r="BO40" s="226"/>
      <c r="BP40" s="229"/>
      <c r="BQ40" s="211"/>
      <c r="BR40" s="211"/>
      <c r="BS40" s="214"/>
    </row>
    <row r="41" spans="2:71" s="53" customFormat="1" ht="96" hidden="1"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1"/>
        <v>0</v>
      </c>
      <c r="BE41" s="71" t="str">
        <f t="shared" si="2"/>
        <v>Débil</v>
      </c>
      <c r="BF41" s="70"/>
      <c r="BG41" s="72" t="s">
        <v>106</v>
      </c>
      <c r="BH41" s="71" t="str">
        <f t="shared" si="3"/>
        <v>Casilla formulada</v>
      </c>
      <c r="BI41" s="70"/>
      <c r="BJ41" s="71" t="str">
        <f t="shared" si="4"/>
        <v/>
      </c>
      <c r="BK41" s="71" t="str">
        <f t="shared" si="5"/>
        <v/>
      </c>
      <c r="BL41" s="71" t="str">
        <f t="shared" si="6"/>
        <v>SI</v>
      </c>
      <c r="BM41" s="221"/>
      <c r="BN41" s="224"/>
      <c r="BO41" s="227"/>
      <c r="BP41" s="230"/>
      <c r="BQ41" s="212"/>
      <c r="BR41" s="212"/>
      <c r="BS41" s="215"/>
    </row>
    <row r="42" spans="2:71" s="53" customFormat="1" ht="96" hidden="1"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166</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77" t="s">
        <v>106</v>
      </c>
      <c r="AX42" s="77" t="s">
        <v>106</v>
      </c>
      <c r="AY42" s="77" t="s">
        <v>106</v>
      </c>
      <c r="AZ42" s="77" t="s">
        <v>106</v>
      </c>
      <c r="BA42" s="77" t="s">
        <v>106</v>
      </c>
      <c r="BB42" s="77" t="s">
        <v>106</v>
      </c>
      <c r="BC42" s="77" t="s">
        <v>106</v>
      </c>
      <c r="BD42" s="77">
        <f t="shared" si="1"/>
        <v>0</v>
      </c>
      <c r="BE42" s="77" t="str">
        <f t="shared" si="2"/>
        <v>Débil</v>
      </c>
      <c r="BF42" s="50"/>
      <c r="BG42" s="52" t="s">
        <v>106</v>
      </c>
      <c r="BH42" s="77" t="str">
        <f t="shared" si="3"/>
        <v>Casilla formulada</v>
      </c>
      <c r="BI42" s="50"/>
      <c r="BJ42" s="77" t="str">
        <f t="shared" si="4"/>
        <v/>
      </c>
      <c r="BK42" s="77" t="str">
        <f t="shared" si="5"/>
        <v/>
      </c>
      <c r="BL42" s="77" t="str">
        <f t="shared" si="6"/>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hidden="1"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1"/>
        <v>0</v>
      </c>
      <c r="BE43" s="58" t="str">
        <f t="shared" si="2"/>
        <v>Débil</v>
      </c>
      <c r="BF43" s="57"/>
      <c r="BG43" s="59" t="s">
        <v>106</v>
      </c>
      <c r="BH43" s="58" t="str">
        <f t="shared" si="3"/>
        <v>Casilla formulada</v>
      </c>
      <c r="BI43" s="57"/>
      <c r="BJ43" s="58" t="str">
        <f t="shared" si="4"/>
        <v/>
      </c>
      <c r="BK43" s="58" t="str">
        <f t="shared" si="5"/>
        <v/>
      </c>
      <c r="BL43" s="58" t="str">
        <f t="shared" si="6"/>
        <v>SI</v>
      </c>
      <c r="BM43" s="220"/>
      <c r="BN43" s="223"/>
      <c r="BO43" s="226"/>
      <c r="BP43" s="229"/>
      <c r="BQ43" s="211"/>
      <c r="BR43" s="211"/>
      <c r="BS43" s="214"/>
    </row>
    <row r="44" spans="2:71" s="53" customFormat="1" ht="96" hidden="1"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78" t="s">
        <v>106</v>
      </c>
      <c r="AX44" s="78" t="s">
        <v>106</v>
      </c>
      <c r="AY44" s="78" t="s">
        <v>106</v>
      </c>
      <c r="AZ44" s="78" t="s">
        <v>106</v>
      </c>
      <c r="BA44" s="78" t="s">
        <v>106</v>
      </c>
      <c r="BB44" s="78" t="s">
        <v>106</v>
      </c>
      <c r="BC44" s="78" t="s">
        <v>106</v>
      </c>
      <c r="BD44" s="78">
        <f t="shared" si="1"/>
        <v>0</v>
      </c>
      <c r="BE44" s="78" t="str">
        <f t="shared" si="2"/>
        <v>Débil</v>
      </c>
      <c r="BF44" s="63"/>
      <c r="BG44" s="65" t="s">
        <v>106</v>
      </c>
      <c r="BH44" s="78" t="str">
        <f t="shared" si="3"/>
        <v>Casilla formulada</v>
      </c>
      <c r="BI44" s="63"/>
      <c r="BJ44" s="78" t="str">
        <f t="shared" si="4"/>
        <v/>
      </c>
      <c r="BK44" s="78" t="str">
        <f t="shared" si="5"/>
        <v/>
      </c>
      <c r="BL44" s="78" t="str">
        <f t="shared" si="6"/>
        <v>SI</v>
      </c>
      <c r="BM44" s="220"/>
      <c r="BN44" s="223"/>
      <c r="BO44" s="226"/>
      <c r="BP44" s="229"/>
      <c r="BQ44" s="211"/>
      <c r="BR44" s="211"/>
      <c r="BS44" s="214"/>
    </row>
    <row r="45" spans="2:71" s="53" customFormat="1" ht="96" hidden="1"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1"/>
        <v>0</v>
      </c>
      <c r="BE45" s="58" t="str">
        <f t="shared" si="2"/>
        <v>Débil</v>
      </c>
      <c r="BF45" s="57"/>
      <c r="BG45" s="59" t="s">
        <v>106</v>
      </c>
      <c r="BH45" s="58" t="str">
        <f t="shared" si="3"/>
        <v>Casilla formulada</v>
      </c>
      <c r="BI45" s="57"/>
      <c r="BJ45" s="58" t="str">
        <f t="shared" si="4"/>
        <v/>
      </c>
      <c r="BK45" s="58" t="str">
        <f t="shared" si="5"/>
        <v/>
      </c>
      <c r="BL45" s="58" t="str">
        <f t="shared" si="6"/>
        <v>SI</v>
      </c>
      <c r="BM45" s="220"/>
      <c r="BN45" s="223"/>
      <c r="BO45" s="226"/>
      <c r="BP45" s="229"/>
      <c r="BQ45" s="211"/>
      <c r="BR45" s="211"/>
      <c r="BS45" s="214"/>
    </row>
    <row r="46" spans="2:71" s="53" customFormat="1" ht="96" hidden="1"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78" t="s">
        <v>106</v>
      </c>
      <c r="AX46" s="78" t="s">
        <v>106</v>
      </c>
      <c r="AY46" s="78" t="s">
        <v>106</v>
      </c>
      <c r="AZ46" s="78" t="s">
        <v>106</v>
      </c>
      <c r="BA46" s="78" t="s">
        <v>106</v>
      </c>
      <c r="BB46" s="78" t="s">
        <v>106</v>
      </c>
      <c r="BC46" s="78" t="s">
        <v>106</v>
      </c>
      <c r="BD46" s="78">
        <f t="shared" si="1"/>
        <v>0</v>
      </c>
      <c r="BE46" s="78" t="str">
        <f t="shared" si="2"/>
        <v>Débil</v>
      </c>
      <c r="BF46" s="63"/>
      <c r="BG46" s="65" t="s">
        <v>106</v>
      </c>
      <c r="BH46" s="78" t="str">
        <f t="shared" si="3"/>
        <v>Casilla formulada</v>
      </c>
      <c r="BI46" s="63"/>
      <c r="BJ46" s="78" t="str">
        <f t="shared" si="4"/>
        <v/>
      </c>
      <c r="BK46" s="78" t="str">
        <f t="shared" si="5"/>
        <v/>
      </c>
      <c r="BL46" s="78" t="str">
        <f t="shared" si="6"/>
        <v>SI</v>
      </c>
      <c r="BM46" s="220"/>
      <c r="BN46" s="223"/>
      <c r="BO46" s="226"/>
      <c r="BP46" s="229"/>
      <c r="BQ46" s="211"/>
      <c r="BR46" s="211"/>
      <c r="BS46" s="214"/>
    </row>
    <row r="47" spans="2:71" s="53" customFormat="1" ht="96" hidden="1"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1"/>
        <v>0</v>
      </c>
      <c r="BE47" s="58" t="str">
        <f t="shared" si="2"/>
        <v>Débil</v>
      </c>
      <c r="BF47" s="57"/>
      <c r="BG47" s="59" t="s">
        <v>106</v>
      </c>
      <c r="BH47" s="58" t="str">
        <f t="shared" si="3"/>
        <v>Casilla formulada</v>
      </c>
      <c r="BI47" s="57"/>
      <c r="BJ47" s="58" t="str">
        <f t="shared" si="4"/>
        <v/>
      </c>
      <c r="BK47" s="58" t="str">
        <f t="shared" si="5"/>
        <v/>
      </c>
      <c r="BL47" s="58" t="str">
        <f t="shared" si="6"/>
        <v>SI</v>
      </c>
      <c r="BM47" s="220"/>
      <c r="BN47" s="223"/>
      <c r="BO47" s="226"/>
      <c r="BP47" s="229"/>
      <c r="BQ47" s="211"/>
      <c r="BR47" s="211"/>
      <c r="BS47" s="214"/>
    </row>
    <row r="48" spans="2:71" s="53" customFormat="1" ht="96" hidden="1"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78" t="s">
        <v>106</v>
      </c>
      <c r="AX48" s="78" t="s">
        <v>106</v>
      </c>
      <c r="AY48" s="78" t="s">
        <v>106</v>
      </c>
      <c r="AZ48" s="78" t="s">
        <v>106</v>
      </c>
      <c r="BA48" s="78" t="s">
        <v>106</v>
      </c>
      <c r="BB48" s="78" t="s">
        <v>106</v>
      </c>
      <c r="BC48" s="78" t="s">
        <v>106</v>
      </c>
      <c r="BD48" s="78">
        <f t="shared" si="1"/>
        <v>0</v>
      </c>
      <c r="BE48" s="78" t="str">
        <f t="shared" si="2"/>
        <v>Débil</v>
      </c>
      <c r="BF48" s="63"/>
      <c r="BG48" s="65" t="s">
        <v>106</v>
      </c>
      <c r="BH48" s="78" t="str">
        <f t="shared" si="3"/>
        <v>Casilla formulada</v>
      </c>
      <c r="BI48" s="63"/>
      <c r="BJ48" s="78" t="str">
        <f t="shared" si="4"/>
        <v/>
      </c>
      <c r="BK48" s="78" t="str">
        <f t="shared" si="5"/>
        <v/>
      </c>
      <c r="BL48" s="78" t="str">
        <f t="shared" si="6"/>
        <v>SI</v>
      </c>
      <c r="BM48" s="220"/>
      <c r="BN48" s="223"/>
      <c r="BO48" s="226"/>
      <c r="BP48" s="229"/>
      <c r="BQ48" s="211"/>
      <c r="BR48" s="211"/>
      <c r="BS48" s="214"/>
    </row>
    <row r="49" spans="2:71" s="53" customFormat="1" ht="96" hidden="1"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1"/>
        <v>0</v>
      </c>
      <c r="BE49" s="58" t="str">
        <f t="shared" si="2"/>
        <v>Débil</v>
      </c>
      <c r="BF49" s="57"/>
      <c r="BG49" s="59" t="s">
        <v>106</v>
      </c>
      <c r="BH49" s="58" t="str">
        <f t="shared" si="3"/>
        <v>Casilla formulada</v>
      </c>
      <c r="BI49" s="57"/>
      <c r="BJ49" s="58" t="str">
        <f t="shared" si="4"/>
        <v/>
      </c>
      <c r="BK49" s="58" t="str">
        <f t="shared" si="5"/>
        <v/>
      </c>
      <c r="BL49" s="58" t="str">
        <f t="shared" si="6"/>
        <v>SI</v>
      </c>
      <c r="BM49" s="220"/>
      <c r="BN49" s="223"/>
      <c r="BO49" s="226"/>
      <c r="BP49" s="229"/>
      <c r="BQ49" s="211"/>
      <c r="BR49" s="211"/>
      <c r="BS49" s="214"/>
    </row>
    <row r="50" spans="2:71" s="53" customFormat="1" ht="96" hidden="1"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78" t="s">
        <v>106</v>
      </c>
      <c r="AX50" s="78" t="s">
        <v>106</v>
      </c>
      <c r="AY50" s="78" t="s">
        <v>106</v>
      </c>
      <c r="AZ50" s="78" t="s">
        <v>106</v>
      </c>
      <c r="BA50" s="78" t="s">
        <v>106</v>
      </c>
      <c r="BB50" s="78" t="s">
        <v>106</v>
      </c>
      <c r="BC50" s="78" t="s">
        <v>106</v>
      </c>
      <c r="BD50" s="78">
        <f t="shared" si="1"/>
        <v>0</v>
      </c>
      <c r="BE50" s="78" t="str">
        <f t="shared" si="2"/>
        <v>Débil</v>
      </c>
      <c r="BF50" s="63"/>
      <c r="BG50" s="65" t="s">
        <v>106</v>
      </c>
      <c r="BH50" s="78" t="str">
        <f t="shared" si="3"/>
        <v>Casilla formulada</v>
      </c>
      <c r="BI50" s="63"/>
      <c r="BJ50" s="78" t="str">
        <f t="shared" si="4"/>
        <v/>
      </c>
      <c r="BK50" s="78" t="str">
        <f t="shared" si="5"/>
        <v/>
      </c>
      <c r="BL50" s="78" t="str">
        <f t="shared" si="6"/>
        <v>SI</v>
      </c>
      <c r="BM50" s="220"/>
      <c r="BN50" s="223"/>
      <c r="BO50" s="226"/>
      <c r="BP50" s="229"/>
      <c r="BQ50" s="211"/>
      <c r="BR50" s="211"/>
      <c r="BS50" s="214"/>
    </row>
    <row r="51" spans="2:71" s="53" customFormat="1" ht="96" hidden="1"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1"/>
        <v>0</v>
      </c>
      <c r="BE51" s="71" t="str">
        <f t="shared" si="2"/>
        <v>Débil</v>
      </c>
      <c r="BF51" s="70"/>
      <c r="BG51" s="72" t="s">
        <v>106</v>
      </c>
      <c r="BH51" s="71" t="str">
        <f t="shared" si="3"/>
        <v>Casilla formulada</v>
      </c>
      <c r="BI51" s="70"/>
      <c r="BJ51" s="71" t="str">
        <f t="shared" si="4"/>
        <v/>
      </c>
      <c r="BK51" s="71" t="str">
        <f t="shared" si="5"/>
        <v/>
      </c>
      <c r="BL51" s="71" t="str">
        <f t="shared" si="6"/>
        <v>SI</v>
      </c>
      <c r="BM51" s="221"/>
      <c r="BN51" s="224"/>
      <c r="BO51" s="227"/>
      <c r="BP51" s="230"/>
      <c r="BQ51" s="212"/>
      <c r="BR51" s="212"/>
      <c r="BS51" s="215"/>
    </row>
    <row r="52" spans="2:71" s="53" customFormat="1" ht="96" hidden="1"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166</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77" t="s">
        <v>106</v>
      </c>
      <c r="AX52" s="77" t="s">
        <v>106</v>
      </c>
      <c r="AY52" s="77" t="s">
        <v>106</v>
      </c>
      <c r="AZ52" s="77" t="s">
        <v>106</v>
      </c>
      <c r="BA52" s="77" t="s">
        <v>106</v>
      </c>
      <c r="BB52" s="77" t="s">
        <v>106</v>
      </c>
      <c r="BC52" s="77" t="s">
        <v>106</v>
      </c>
      <c r="BD52" s="77">
        <f t="shared" si="1"/>
        <v>0</v>
      </c>
      <c r="BE52" s="77" t="str">
        <f t="shared" si="2"/>
        <v>Débil</v>
      </c>
      <c r="BF52" s="50"/>
      <c r="BG52" s="52" t="s">
        <v>106</v>
      </c>
      <c r="BH52" s="77" t="str">
        <f t="shared" si="3"/>
        <v>Casilla formulada</v>
      </c>
      <c r="BI52" s="50"/>
      <c r="BJ52" s="77" t="str">
        <f t="shared" si="4"/>
        <v/>
      </c>
      <c r="BK52" s="77" t="str">
        <f t="shared" si="5"/>
        <v/>
      </c>
      <c r="BL52" s="77" t="str">
        <f t="shared" si="6"/>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hidden="1"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1"/>
        <v>0</v>
      </c>
      <c r="BE53" s="58" t="str">
        <f t="shared" si="2"/>
        <v>Débil</v>
      </c>
      <c r="BF53" s="57"/>
      <c r="BG53" s="59" t="s">
        <v>106</v>
      </c>
      <c r="BH53" s="58" t="str">
        <f t="shared" si="3"/>
        <v>Casilla formulada</v>
      </c>
      <c r="BI53" s="57"/>
      <c r="BJ53" s="58" t="str">
        <f t="shared" si="4"/>
        <v/>
      </c>
      <c r="BK53" s="58" t="str">
        <f t="shared" si="5"/>
        <v/>
      </c>
      <c r="BL53" s="58" t="str">
        <f t="shared" si="6"/>
        <v>SI</v>
      </c>
      <c r="BM53" s="220"/>
      <c r="BN53" s="223"/>
      <c r="BO53" s="226"/>
      <c r="BP53" s="229"/>
      <c r="BQ53" s="211"/>
      <c r="BR53" s="211"/>
      <c r="BS53" s="214"/>
    </row>
    <row r="54" spans="2:71" s="53" customFormat="1" ht="96" hidden="1"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78" t="s">
        <v>106</v>
      </c>
      <c r="AX54" s="78" t="s">
        <v>106</v>
      </c>
      <c r="AY54" s="78" t="s">
        <v>106</v>
      </c>
      <c r="AZ54" s="78" t="s">
        <v>106</v>
      </c>
      <c r="BA54" s="78" t="s">
        <v>106</v>
      </c>
      <c r="BB54" s="78" t="s">
        <v>106</v>
      </c>
      <c r="BC54" s="78" t="s">
        <v>106</v>
      </c>
      <c r="BD54" s="78">
        <f t="shared" si="1"/>
        <v>0</v>
      </c>
      <c r="BE54" s="78" t="str">
        <f t="shared" si="2"/>
        <v>Débil</v>
      </c>
      <c r="BF54" s="63"/>
      <c r="BG54" s="65" t="s">
        <v>106</v>
      </c>
      <c r="BH54" s="78" t="str">
        <f t="shared" si="3"/>
        <v>Casilla formulada</v>
      </c>
      <c r="BI54" s="63"/>
      <c r="BJ54" s="78" t="str">
        <f t="shared" si="4"/>
        <v/>
      </c>
      <c r="BK54" s="78" t="str">
        <f t="shared" si="5"/>
        <v/>
      </c>
      <c r="BL54" s="78" t="str">
        <f t="shared" si="6"/>
        <v>SI</v>
      </c>
      <c r="BM54" s="220"/>
      <c r="BN54" s="223"/>
      <c r="BO54" s="226"/>
      <c r="BP54" s="229"/>
      <c r="BQ54" s="211"/>
      <c r="BR54" s="211"/>
      <c r="BS54" s="214"/>
    </row>
    <row r="55" spans="2:71" s="53" customFormat="1" ht="96" hidden="1"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1"/>
        <v>0</v>
      </c>
      <c r="BE55" s="58" t="str">
        <f t="shared" si="2"/>
        <v>Débil</v>
      </c>
      <c r="BF55" s="57"/>
      <c r="BG55" s="59" t="s">
        <v>106</v>
      </c>
      <c r="BH55" s="58" t="str">
        <f t="shared" si="3"/>
        <v>Casilla formulada</v>
      </c>
      <c r="BI55" s="57"/>
      <c r="BJ55" s="58" t="str">
        <f t="shared" si="4"/>
        <v/>
      </c>
      <c r="BK55" s="58" t="str">
        <f t="shared" si="5"/>
        <v/>
      </c>
      <c r="BL55" s="58" t="str">
        <f t="shared" si="6"/>
        <v>SI</v>
      </c>
      <c r="BM55" s="220"/>
      <c r="BN55" s="223"/>
      <c r="BO55" s="226"/>
      <c r="BP55" s="229"/>
      <c r="BQ55" s="211"/>
      <c r="BR55" s="211"/>
      <c r="BS55" s="214"/>
    </row>
    <row r="56" spans="2:71" s="53" customFormat="1" ht="96" hidden="1"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78" t="s">
        <v>106</v>
      </c>
      <c r="AX56" s="78" t="s">
        <v>106</v>
      </c>
      <c r="AY56" s="78" t="s">
        <v>106</v>
      </c>
      <c r="AZ56" s="78" t="s">
        <v>106</v>
      </c>
      <c r="BA56" s="78" t="s">
        <v>106</v>
      </c>
      <c r="BB56" s="78" t="s">
        <v>106</v>
      </c>
      <c r="BC56" s="78" t="s">
        <v>106</v>
      </c>
      <c r="BD56" s="78">
        <f t="shared" si="1"/>
        <v>0</v>
      </c>
      <c r="BE56" s="78" t="str">
        <f t="shared" si="2"/>
        <v>Débil</v>
      </c>
      <c r="BF56" s="63"/>
      <c r="BG56" s="65" t="s">
        <v>106</v>
      </c>
      <c r="BH56" s="78" t="str">
        <f t="shared" si="3"/>
        <v>Casilla formulada</v>
      </c>
      <c r="BI56" s="63"/>
      <c r="BJ56" s="78" t="str">
        <f t="shared" si="4"/>
        <v/>
      </c>
      <c r="BK56" s="78" t="str">
        <f t="shared" si="5"/>
        <v/>
      </c>
      <c r="BL56" s="78" t="str">
        <f t="shared" si="6"/>
        <v>SI</v>
      </c>
      <c r="BM56" s="220"/>
      <c r="BN56" s="223"/>
      <c r="BO56" s="226"/>
      <c r="BP56" s="229"/>
      <c r="BQ56" s="211"/>
      <c r="BR56" s="211"/>
      <c r="BS56" s="214"/>
    </row>
    <row r="57" spans="2:71" s="53" customFormat="1" ht="96" hidden="1"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1"/>
        <v>0</v>
      </c>
      <c r="BE57" s="58" t="str">
        <f t="shared" si="2"/>
        <v>Débil</v>
      </c>
      <c r="BF57" s="57"/>
      <c r="BG57" s="59" t="s">
        <v>106</v>
      </c>
      <c r="BH57" s="58" t="str">
        <f t="shared" si="3"/>
        <v>Casilla formulada</v>
      </c>
      <c r="BI57" s="57"/>
      <c r="BJ57" s="58" t="str">
        <f t="shared" si="4"/>
        <v/>
      </c>
      <c r="BK57" s="58" t="str">
        <f t="shared" si="5"/>
        <v/>
      </c>
      <c r="BL57" s="58" t="str">
        <f t="shared" si="6"/>
        <v>SI</v>
      </c>
      <c r="BM57" s="220"/>
      <c r="BN57" s="223"/>
      <c r="BO57" s="226"/>
      <c r="BP57" s="229"/>
      <c r="BQ57" s="211"/>
      <c r="BR57" s="211"/>
      <c r="BS57" s="214"/>
    </row>
    <row r="58" spans="2:71" s="53" customFormat="1" ht="96" hidden="1"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78" t="s">
        <v>106</v>
      </c>
      <c r="AX58" s="78" t="s">
        <v>106</v>
      </c>
      <c r="AY58" s="78" t="s">
        <v>106</v>
      </c>
      <c r="AZ58" s="78" t="s">
        <v>106</v>
      </c>
      <c r="BA58" s="78" t="s">
        <v>106</v>
      </c>
      <c r="BB58" s="78" t="s">
        <v>106</v>
      </c>
      <c r="BC58" s="78" t="s">
        <v>106</v>
      </c>
      <c r="BD58" s="78">
        <f t="shared" si="1"/>
        <v>0</v>
      </c>
      <c r="BE58" s="78" t="str">
        <f t="shared" si="2"/>
        <v>Débil</v>
      </c>
      <c r="BF58" s="63"/>
      <c r="BG58" s="65" t="s">
        <v>106</v>
      </c>
      <c r="BH58" s="78" t="str">
        <f t="shared" si="3"/>
        <v>Casilla formulada</v>
      </c>
      <c r="BI58" s="63"/>
      <c r="BJ58" s="78" t="str">
        <f t="shared" si="4"/>
        <v/>
      </c>
      <c r="BK58" s="78" t="str">
        <f t="shared" si="5"/>
        <v/>
      </c>
      <c r="BL58" s="78" t="str">
        <f t="shared" si="6"/>
        <v>SI</v>
      </c>
      <c r="BM58" s="220"/>
      <c r="BN58" s="223"/>
      <c r="BO58" s="226"/>
      <c r="BP58" s="229"/>
      <c r="BQ58" s="211"/>
      <c r="BR58" s="211"/>
      <c r="BS58" s="214"/>
    </row>
    <row r="59" spans="2:71" s="53" customFormat="1" ht="96" hidden="1"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1"/>
        <v>0</v>
      </c>
      <c r="BE59" s="58" t="str">
        <f t="shared" si="2"/>
        <v>Débil</v>
      </c>
      <c r="BF59" s="57"/>
      <c r="BG59" s="59" t="s">
        <v>106</v>
      </c>
      <c r="BH59" s="58" t="str">
        <f t="shared" si="3"/>
        <v>Casilla formulada</v>
      </c>
      <c r="BI59" s="57"/>
      <c r="BJ59" s="58" t="str">
        <f t="shared" si="4"/>
        <v/>
      </c>
      <c r="BK59" s="58" t="str">
        <f t="shared" si="5"/>
        <v/>
      </c>
      <c r="BL59" s="58" t="str">
        <f t="shared" si="6"/>
        <v>SI</v>
      </c>
      <c r="BM59" s="220"/>
      <c r="BN59" s="223"/>
      <c r="BO59" s="226"/>
      <c r="BP59" s="229"/>
      <c r="BQ59" s="211"/>
      <c r="BR59" s="211"/>
      <c r="BS59" s="214"/>
    </row>
    <row r="60" spans="2:71" s="53" customFormat="1" ht="96" hidden="1"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78" t="s">
        <v>106</v>
      </c>
      <c r="AX60" s="78" t="s">
        <v>106</v>
      </c>
      <c r="AY60" s="78" t="s">
        <v>106</v>
      </c>
      <c r="AZ60" s="78" t="s">
        <v>106</v>
      </c>
      <c r="BA60" s="78" t="s">
        <v>106</v>
      </c>
      <c r="BB60" s="78" t="s">
        <v>106</v>
      </c>
      <c r="BC60" s="78" t="s">
        <v>106</v>
      </c>
      <c r="BD60" s="78">
        <f t="shared" si="1"/>
        <v>0</v>
      </c>
      <c r="BE60" s="78" t="str">
        <f t="shared" si="2"/>
        <v>Débil</v>
      </c>
      <c r="BF60" s="63"/>
      <c r="BG60" s="65" t="s">
        <v>106</v>
      </c>
      <c r="BH60" s="78" t="str">
        <f t="shared" si="3"/>
        <v>Casilla formulada</v>
      </c>
      <c r="BI60" s="63"/>
      <c r="BJ60" s="78" t="str">
        <f t="shared" si="4"/>
        <v/>
      </c>
      <c r="BK60" s="78" t="str">
        <f t="shared" si="5"/>
        <v/>
      </c>
      <c r="BL60" s="78" t="str">
        <f t="shared" si="6"/>
        <v>SI</v>
      </c>
      <c r="BM60" s="220"/>
      <c r="BN60" s="223"/>
      <c r="BO60" s="226"/>
      <c r="BP60" s="229"/>
      <c r="BQ60" s="211"/>
      <c r="BR60" s="211"/>
      <c r="BS60" s="214"/>
    </row>
    <row r="61" spans="2:71" s="53" customFormat="1" ht="96" hidden="1"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1"/>
        <v>0</v>
      </c>
      <c r="BE61" s="71" t="str">
        <f t="shared" si="2"/>
        <v>Débil</v>
      </c>
      <c r="BF61" s="70"/>
      <c r="BG61" s="72" t="s">
        <v>106</v>
      </c>
      <c r="BH61" s="71" t="str">
        <f t="shared" si="3"/>
        <v>Casilla formulada</v>
      </c>
      <c r="BI61" s="70"/>
      <c r="BJ61" s="71" t="str">
        <f t="shared" si="4"/>
        <v/>
      </c>
      <c r="BK61" s="71" t="str">
        <f t="shared" si="5"/>
        <v/>
      </c>
      <c r="BL61" s="71" t="str">
        <f t="shared" si="6"/>
        <v>SI</v>
      </c>
      <c r="BM61" s="221"/>
      <c r="BN61" s="224"/>
      <c r="BO61" s="227"/>
      <c r="BP61" s="230"/>
      <c r="BQ61" s="212"/>
      <c r="BR61" s="212"/>
      <c r="BS61" s="215"/>
    </row>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625" priority="23" operator="containsText" text="Si es Riesgo de Corrupción">
      <formula>NOT(ISERROR(SEARCH("Si es Riesgo de Corrupción",J12)))</formula>
    </cfRule>
    <cfRule type="containsText" dxfId="624" priority="24" operator="containsText" text="No es Riesgo de Corrupción">
      <formula>NOT(ISERROR(SEARCH("No es Riesgo de Corrupción",J12)))</formula>
    </cfRule>
  </conditionalFormatting>
  <conditionalFormatting sqref="L12:M21">
    <cfRule type="containsText" dxfId="623" priority="22" operator="containsText" text="Espacio para describir ">
      <formula>NOT(ISERROR(SEARCH("Espacio para describir ",L12)))</formula>
    </cfRule>
  </conditionalFormatting>
  <conditionalFormatting sqref="Q12:AI61 AQ12:AQ61 AV12:BC61 BG12:BG61 BO12:BO61 N12:N61">
    <cfRule type="containsText" dxfId="622" priority="21" operator="containsText" text="Escoger un dato de la lista desplegable">
      <formula>NOT(ISERROR(SEARCH("Escoger un dato de la lista desplegable",N12)))</formula>
    </cfRule>
  </conditionalFormatting>
  <conditionalFormatting sqref="AO12:AO61">
    <cfRule type="containsText" dxfId="621" priority="20" operator="containsText" text="REDACTAR CONTROL">
      <formula>NOT(ISERROR(SEARCH("REDACTAR CONTROL",AO12)))</formula>
    </cfRule>
  </conditionalFormatting>
  <conditionalFormatting sqref="AL12 BR12">
    <cfRule type="containsText" dxfId="620" priority="17" operator="containsText" text="Extremo">
      <formula>NOT(ISERROR(SEARCH("Extremo",AL12)))</formula>
    </cfRule>
    <cfRule type="containsText" dxfId="619" priority="18" operator="containsText" text="Alto">
      <formula>NOT(ISERROR(SEARCH("Alto",AL12)))</formula>
    </cfRule>
    <cfRule type="containsText" dxfId="618" priority="19" operator="containsText" text="Moderado">
      <formula>NOT(ISERROR(SEARCH("Moderado",AL12)))</formula>
    </cfRule>
  </conditionalFormatting>
  <conditionalFormatting sqref="L22:M31">
    <cfRule type="containsText" dxfId="617" priority="16" operator="containsText" text="Espacio para describir ">
      <formula>NOT(ISERROR(SEARCH("Espacio para describir ",L22)))</formula>
    </cfRule>
  </conditionalFormatting>
  <conditionalFormatting sqref="AL22 BR22">
    <cfRule type="containsText" dxfId="616" priority="13" operator="containsText" text="Extremo">
      <formula>NOT(ISERROR(SEARCH("Extremo",AL22)))</formula>
    </cfRule>
    <cfRule type="containsText" dxfId="615" priority="14" operator="containsText" text="Alto">
      <formula>NOT(ISERROR(SEARCH("Alto",AL22)))</formula>
    </cfRule>
    <cfRule type="containsText" dxfId="614" priority="15" operator="containsText" text="Moderado">
      <formula>NOT(ISERROR(SEARCH("Moderado",AL22)))</formula>
    </cfRule>
  </conditionalFormatting>
  <conditionalFormatting sqref="L32:M41">
    <cfRule type="containsText" dxfId="613" priority="12" operator="containsText" text="Espacio para describir ">
      <formula>NOT(ISERROR(SEARCH("Espacio para describir ",L32)))</formula>
    </cfRule>
  </conditionalFormatting>
  <conditionalFormatting sqref="AL32 BR32">
    <cfRule type="containsText" dxfId="612" priority="9" operator="containsText" text="Extremo">
      <formula>NOT(ISERROR(SEARCH("Extremo",AL32)))</formula>
    </cfRule>
    <cfRule type="containsText" dxfId="611" priority="10" operator="containsText" text="Alto">
      <formula>NOT(ISERROR(SEARCH("Alto",AL32)))</formula>
    </cfRule>
    <cfRule type="containsText" dxfId="610" priority="11" operator="containsText" text="Moderado">
      <formula>NOT(ISERROR(SEARCH("Moderado",AL32)))</formula>
    </cfRule>
  </conditionalFormatting>
  <conditionalFormatting sqref="L42:M51">
    <cfRule type="containsText" dxfId="609" priority="8" operator="containsText" text="Espacio para describir ">
      <formula>NOT(ISERROR(SEARCH("Espacio para describir ",L42)))</formula>
    </cfRule>
  </conditionalFormatting>
  <conditionalFormatting sqref="AL42 BR42">
    <cfRule type="containsText" dxfId="608" priority="5" operator="containsText" text="Extremo">
      <formula>NOT(ISERROR(SEARCH("Extremo",AL42)))</formula>
    </cfRule>
    <cfRule type="containsText" dxfId="607" priority="6" operator="containsText" text="Alto">
      <formula>NOT(ISERROR(SEARCH("Alto",AL42)))</formula>
    </cfRule>
    <cfRule type="containsText" dxfId="606" priority="7" operator="containsText" text="Moderado">
      <formula>NOT(ISERROR(SEARCH("Moderado",AL42)))</formula>
    </cfRule>
  </conditionalFormatting>
  <conditionalFormatting sqref="L52:M61">
    <cfRule type="containsText" dxfId="605" priority="4" operator="containsText" text="Espacio para describir ">
      <formula>NOT(ISERROR(SEARCH("Espacio para describir ",L52)))</formula>
    </cfRule>
  </conditionalFormatting>
  <conditionalFormatting sqref="AL52 BR52">
    <cfRule type="containsText" dxfId="604" priority="1" operator="containsText" text="Extremo">
      <formula>NOT(ISERROR(SEARCH("Extremo",AL52)))</formula>
    </cfRule>
    <cfRule type="containsText" dxfId="603" priority="2" operator="containsText" text="Alto">
      <formula>NOT(ISERROR(SEARCH("Alto",AL52)))</formula>
    </cfRule>
    <cfRule type="containsText" dxfId="602"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8397D587-2B94-4DCB-950B-9AB0A9CFEADF}"/>
    <dataValidation allowBlank="1" showInputMessage="1" showErrorMessage="1" prompt="¿Se deja evidencia o rastro de la ejecución del control, que permita a cualquier tercero con la evidencia, llegar a la misma conclusión?." sqref="BC11" xr:uid="{A17EE80B-ABE1-4340-8C59-F4A4FBE06A1E}"/>
    <dataValidation allowBlank="1" showInputMessage="1" showErrorMessage="1" prompt="¿Las observaciones, desviaciones o diferencias identificadas como resultados de la ejecución del control son investigadas y resueltas de manera oportuna?" sqref="BB11" xr:uid="{5228B787-EB24-4D14-AC50-BD6878EC9A9D}"/>
    <dataValidation allowBlank="1" showInputMessage="1" showErrorMessage="1" prompt="¿La fuente de información que se utiliza en el desarrollo del control es información confiable que permita mitigar el riesgo?." sqref="BA11" xr:uid="{3278900D-19E3-4A42-BAA6-DCD71442A3A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45FFCE9D-3D22-483E-9EFB-F5737214DB31}"/>
    <dataValidation allowBlank="1" showInputMessage="1" showErrorMessage="1" prompt="¿La oportunidad en que se ejecuta el control ayuda a prevenir la mitigación del riesgo o a detectar la materialización del riesgo de manera oportuna?" sqref="AY11" xr:uid="{E55046DC-2BC9-42F8-97B4-8F7E43FFFA20}"/>
    <dataValidation allowBlank="1" showInputMessage="1" showErrorMessage="1" prompt="El responsable tiene autoridad y adecuada segregación de funciones en la ejecución del control?" sqref="AX11" xr:uid="{F67A3D00-94A8-441B-B51A-4A2FD471500C}"/>
    <dataValidation allowBlank="1" showInputMessage="1" showErrorMessage="1" prompt="¿Existen un responsable asignado a la ejecución del control?" sqref="AW11" xr:uid="{7EB75F67-3732-4BE9-A856-89E7A3AAADC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95C78F01-B6EF-489E-8A18-95242C437E19}"/>
    <dataValidation type="list" allowBlank="1" showInputMessage="1" showErrorMessage="1" prompt="¿Genera Impacto ambiental?" sqref="AI12:AI61" xr:uid="{EEB7D09F-6F61-47DC-8A49-6C9D49779C9D}">
      <formula1>"SI,NO,Escoger un dato de la lista desplegable"</formula1>
    </dataValidation>
    <dataValidation allowBlank="1" showInputMessage="1" showErrorMessage="1" prompt="¿Genera Impacto ambiental?" sqref="AI11" xr:uid="{646569FE-244C-4C78-B530-623A073AA083}"/>
    <dataValidation type="list" allowBlank="1" showInputMessage="1" showErrorMessage="1" prompt="¿Afectar la imagen nacional?" sqref="AH12:AH61" xr:uid="{1C8ADDCF-5044-4BD4-A232-428ECF9048AD}">
      <formula1>"SI,NO,Escoger un dato de la lista desplegable"</formula1>
    </dataValidation>
    <dataValidation allowBlank="1" showInputMessage="1" showErrorMessage="1" prompt="¿Afectar la imagen nacional?" sqref="AH11" xr:uid="{EC4CE168-C257-4636-AA20-F168CD47FC38}"/>
    <dataValidation type="list" allowBlank="1" showInputMessage="1" showErrorMessage="1" prompt="¿Afectar la imagen regional?" sqref="AG12:AG61" xr:uid="{B0E816B0-0E3D-469D-9890-ED9736A62E57}">
      <formula1>"SI,NO,Escoger un dato de la lista desplegable"</formula1>
    </dataValidation>
    <dataValidation allowBlank="1" showInputMessage="1" showErrorMessage="1" prompt="¿Afectar la imagen regional?" sqref="AG11" xr:uid="{13CFA3F1-127B-4C65-9264-B8F1851BA2BC}"/>
    <dataValidation type="list" allowBlank="1" showInputMessage="1" showErrorMessage="1" prompt="¿Ocasionar lesiones físicas o pérdida de vidas humanas?_x000a_NOTA: si esta respuesta es afirmativa, el impacto sera considerado como catastrófico." sqref="AF12:AF61" xr:uid="{9972D1D8-6FFE-4E81-9831-296ECCBCA60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E51942B-4EE6-4BBF-9D96-304C9E25352D}"/>
    <dataValidation type="list" allowBlank="1" showInputMessage="1" showErrorMessage="1" prompt="¿Generar pérdida de credibilidad del sector?" sqref="AE12:AE61" xr:uid="{4C4CD66E-7E8E-442A-AC51-E633535E0F49}">
      <formula1>"SI,NO,Escoger un dato de la lista desplegable"</formula1>
    </dataValidation>
    <dataValidation allowBlank="1" showInputMessage="1" showErrorMessage="1" prompt="¿Generar pérdida de credibilidad del sector?" sqref="AE11" xr:uid="{79395B1C-963F-4168-9D57-532E8BDBF524}"/>
    <dataValidation type="list" allowBlank="1" showInputMessage="1" showErrorMessage="1" prompt="¿Dar lugar a procesos penales?" sqref="AD12:AD61" xr:uid="{412EF2FA-6919-4107-BB0C-22E631DBE090}">
      <formula1>"SI,NO,Escoger un dato de la lista desplegable"</formula1>
    </dataValidation>
    <dataValidation allowBlank="1" showInputMessage="1" showErrorMessage="1" prompt="¿Dar lugar a procesos penales?" sqref="AD11" xr:uid="{B7AC1D11-A97E-424A-A0F6-F0ECF43DE1D2}"/>
    <dataValidation type="list" allowBlank="1" showInputMessage="1" showErrorMessage="1" prompt="¿Dar lugar a procesos fiscales?" sqref="AC12:AC61" xr:uid="{050EC412-AA32-448C-B531-826C27E04225}">
      <formula1>"SI,NO,Escoger un dato de la lista desplegable"</formula1>
    </dataValidation>
    <dataValidation allowBlank="1" showInputMessage="1" showErrorMessage="1" prompt="¿Dar lugar a procesos fiscales?" sqref="AC11" xr:uid="{FFF2FC1B-37C7-4DC9-82E9-A9D85FB90FC4}"/>
    <dataValidation type="list" allowBlank="1" showInputMessage="1" showErrorMessage="1" prompt="¿Dar lugar a procesos disciplinarios?" sqref="AB12:AB61" xr:uid="{FFA4C159-97DA-465C-8592-8DB1861CE1E0}">
      <formula1>"SI,NO,Escoger un dato de la lista desplegable"</formula1>
    </dataValidation>
    <dataValidation allowBlank="1" showInputMessage="1" showErrorMessage="1" prompt="¿Dar lugar a procesos disciplinarios?" sqref="AB11" xr:uid="{3297B936-BF94-4BC6-9F6F-F674287BFB7D}"/>
    <dataValidation type="list" allowBlank="1" showInputMessage="1" showErrorMessage="1" prompt="¿Dar lugar a procesos sancionatorios?" sqref="AA12:AA61" xr:uid="{ACC4A4AD-DC51-496F-90B5-B3333441EF09}">
      <formula1>"SI,NO,Escoger un dato de la lista desplegable"</formula1>
    </dataValidation>
    <dataValidation allowBlank="1" showInputMessage="1" showErrorMessage="1" prompt="¿Dar lugar a procesos sancionatorios?" sqref="AA11" xr:uid="{2F198C27-F97E-4C16-82D0-F69D1FC3E05F}"/>
    <dataValidation type="list" allowBlank="1" showInputMessage="1" showErrorMessage="1" prompt="¿Generar intervención de los órganos de control, de la Fiscalía, u otro ente?" sqref="Z12:Z61" xr:uid="{68248EDD-81FD-4E54-BFC1-F68305CFDC94}">
      <formula1>"SI,NO,Escoger un dato de la lista desplegable"</formula1>
    </dataValidation>
    <dataValidation allowBlank="1" showInputMessage="1" showErrorMessage="1" prompt="¿Generar intervención de los órganos de control, de la Fiscalía, u otro ente?" sqref="Z11" xr:uid="{67D14EB0-725A-45E4-BCC7-F52115832FDA}"/>
    <dataValidation type="list" allowBlank="1" showInputMessage="1" showErrorMessage="1" prompt="¿Generar pérdida de información de la Entidad?" sqref="Y12:Y61" xr:uid="{6CD2FAED-6E5E-42CA-A60E-1AAFF48F39B2}">
      <formula1>"SI,NO,Escoger un dato de la lista desplegable"</formula1>
    </dataValidation>
    <dataValidation allowBlank="1" showInputMessage="1" showErrorMessage="1" prompt="¿Generar pérdida de información de la Entidad?" sqref="Y11" xr:uid="{46F74855-6611-4151-911A-0FF9690733AE}"/>
    <dataValidation type="list" allowBlank="1" showInputMessage="1" showErrorMessage="1" prompt="¿Dar lugar al detrimento de calidad de vida de la comunidad por la pérdida del bien o servicios o los recursos públicos?" sqref="X12:X61" xr:uid="{B1AC18B5-00A8-4C60-9A33-E51A58746DF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40FF3ADA-FD72-495B-94D5-3D5F291C31A2}"/>
    <dataValidation type="list" allowBlank="1" showInputMessage="1" showErrorMessage="1" prompt="¿Afectar la generación de los productos o la prestación de servicios?" sqref="W12:W61" xr:uid="{26B2C7B5-0B0B-4118-ADFE-6955A6D91286}">
      <formula1>"SI,NO,Escoger un dato de la lista desplegable"</formula1>
    </dataValidation>
    <dataValidation allowBlank="1" showInputMessage="1" showErrorMessage="1" prompt="¿Afectar la generación de los productos o la prestación de servicios?" sqref="W11" xr:uid="{76407D0C-92E5-48CA-97C1-D6214250C214}"/>
    <dataValidation type="list" allowBlank="1" showInputMessage="1" showErrorMessage="1" prompt="¿Generar pérdida de recursos económicos?" sqref="V12:V61" xr:uid="{C23EFEB2-D412-4975-8E74-68B2F66993DA}">
      <formula1>"SI,NO,Escoger un dato de la lista desplegable"</formula1>
    </dataValidation>
    <dataValidation allowBlank="1" showInputMessage="1" showErrorMessage="1" prompt="¿Generar pérdida de recursos económicos?" sqref="V11" xr:uid="{B93A8368-C969-4DFB-8689-A221AB4183B3}"/>
    <dataValidation type="list" allowBlank="1" showInputMessage="1" showErrorMessage="1" prompt="¿Generar pérdida de confianza de la Entidad, afectando su reputación?" sqref="U12:U61" xr:uid="{0215C600-7111-401D-9EDC-71192A6D4CB9}">
      <formula1>"SI,NO,Escoger un dato de la lista desplegable"</formula1>
    </dataValidation>
    <dataValidation allowBlank="1" showInputMessage="1" showErrorMessage="1" prompt="¿Generar pérdida de confianza de la Entidad, afectando su reputación?" sqref="U11" xr:uid="{FFD82D06-62F4-4471-AAA1-08212CDCD88C}"/>
    <dataValidation type="list" allowBlank="1" showInputMessage="1" showErrorMessage="1" prompt="¿Afectar el cumplimiento de la misión del sector al que pertenece la Entidad?" sqref="T12:T61" xr:uid="{537EF19D-08CD-4372-B6FC-31985E2D3EC0}">
      <formula1>"SI,NO,Escoger un dato de la lista desplegable"</formula1>
    </dataValidation>
    <dataValidation allowBlank="1" showInputMessage="1" showErrorMessage="1" prompt="¿Afectar el cumplimiento de la misión del sector al que pertenece la Entidad?" sqref="T11" xr:uid="{804AABF4-3EA5-402B-B27E-99A32D1541B4}"/>
    <dataValidation type="list" allowBlank="1" showInputMessage="1" showErrorMessage="1" prompt="¿Afectar el cumplimiento de misión de la Entidad?" sqref="S12:S61" xr:uid="{CBD86B0F-3898-4227-802B-4526A5745B5F}">
      <formula1>"SI,NO,Escoger un dato de la lista desplegable"</formula1>
    </dataValidation>
    <dataValidation allowBlank="1" showInputMessage="1" showErrorMessage="1" prompt="¿Afectar el cumplimiento de misión de la Entidad?" sqref="S11" xr:uid="{9E9F492C-B1C1-4CBF-843E-EEADA3955E37}"/>
    <dataValidation type="list" allowBlank="1" showInputMessage="1" showErrorMessage="1" prompt="¿Afectar el cumplimiento de metas y objetivos de la dependencia?" sqref="R12:R61" xr:uid="{92E0A5C2-7485-4292-9404-9B56A953E506}">
      <formula1>"SI,NO,Escoger un dato de la lista desplegable"</formula1>
    </dataValidation>
    <dataValidation allowBlank="1" showInputMessage="1" showErrorMessage="1" prompt="¿Afectar el cumplimiento de metas y objetivos de la dependencia?" sqref="R11" xr:uid="{2EBFCE82-F751-439F-A41C-946838D188FB}"/>
    <dataValidation type="list" allowBlank="1" showInputMessage="1" showErrorMessage="1" prompt="¿Afectar al grupo de funcionarios del proceso?" sqref="Q12:Q61" xr:uid="{748DA7E7-3F35-4DB3-B76C-083D5FCCBC58}">
      <formula1>"SI,NO,Escoger un dato de la lista desplegable"</formula1>
    </dataValidation>
    <dataValidation allowBlank="1" showInputMessage="1" showErrorMessage="1" prompt="¿Afectar al grupo de funcionarios del proceso?" sqref="Q11" xr:uid="{04C89C74-1695-4B4E-9B17-6AC1F707F289}"/>
    <dataValidation allowBlank="1" showInputMessage="1" showErrorMessage="1" prompt="Son los efectos ocasionados por la ocurrencia de un riesgo que afecta los objetivos o procesos de la entidad. Pueden ser una pérdida, un daño, un perjuicio, un detrimento." sqref="M9:M11" xr:uid="{AC435625-EAC1-41E2-B4B7-294BEDF474E4}"/>
    <dataValidation type="list" allowBlank="1" showInputMessage="1" showErrorMessage="1" sqref="BG12:BG61" xr:uid="{5E66798B-A591-48B3-958D-CC42DBAC2B1B}">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D67F3956-69FA-4D80-97D5-DD530CCAC15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692DD132-6F40-4548-8520-08F2BFC28234}">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0386696-14E1-48A5-8D75-098043485FE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8D99CCC-EF72-4F3F-8F03-E648D28E02F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78B89C3-43B7-44BA-8D2F-84963266359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D2E6707-22C6-424B-BCCC-393EAC66A07C}">
      <formula1>"Adecuado,Inadecuado,Escoger un dato de la lista desplegable"</formula1>
    </dataValidation>
    <dataValidation type="list" allowBlank="1" showInputMessage="1" showErrorMessage="1" prompt="¿Existen un responsable asignado a la ejecución del control?" sqref="AW12:AW61" xr:uid="{8ED54612-010C-4A0E-8EB8-CCADD207C388}">
      <formula1>"Asignado,No Asignado,Escoger un dato de la lista desplegable"</formula1>
    </dataValidation>
    <dataValidation type="list" allowBlank="1" showInputMessage="1" showErrorMessage="1" sqref="AV12:AV61" xr:uid="{B07CD1C5-FF94-4ED1-B725-54D814D903DD}">
      <formula1>"Escoger un dato de la lista desplegable,Preventivo,Detectivo"</formula1>
    </dataValidation>
    <dataValidation type="list" allowBlank="1" showInputMessage="1" showErrorMessage="1" sqref="AQ12:AQ61" xr:uid="{E9F1E247-5772-4A74-9EA7-52B6590DD807}">
      <formula1>"Escoger un dato de la lista desplegable,Por Tramite, Diario, Semanal, Quincenal, Mensual, Bimestral, Trimestral, Semestral,Anual"</formula1>
    </dataValidation>
    <dataValidation type="list" allowBlank="1" showInputMessage="1" showErrorMessage="1" sqref="F12:I61" xr:uid="{4F20AF36-259E-42D5-9128-1CBAA21D8FB6}">
      <formula1>"SI,NO,Escoger un dato de la lista desplegable"</formula1>
    </dataValidation>
    <dataValidation type="list" allowBlank="1" showInputMessage="1" showErrorMessage="1" sqref="N12:N61" xr:uid="{F6682F23-BA70-4558-814F-6BFC5C36E8ED}">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1364EA1-EF05-4747-82CE-20972562DDF3}">
          <x14:formula1>
            <xm:f>DATOS!$J$15:$J$19</xm:f>
          </x14:formula1>
          <xm:sqref>AM12:AM61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DE01-306E-40EC-8E08-112DB5F0330F}">
  <sheetPr codeName="Hoja11">
    <tabColor rgb="FF61997D"/>
    <pageSetUpPr fitToPage="1"/>
  </sheetPr>
  <dimension ref="B2:BS81"/>
  <sheetViews>
    <sheetView zoomScale="55" zoomScaleNormal="55" workbookViewId="0">
      <selection activeCell="J32" sqref="J32:J4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105.7109375" style="73" customWidth="1"/>
    <col min="42" max="42" width="22.42578125" style="73" customWidth="1"/>
    <col min="43" max="43" width="16.7109375" style="73" customWidth="1"/>
    <col min="44" max="44" width="26.42578125" style="73" customWidth="1"/>
    <col min="45" max="45" width="64.28515625" style="73" customWidth="1"/>
    <col min="46" max="46" width="22.42578125" style="73" customWidth="1"/>
    <col min="47" max="47" width="35.5703125" style="73" customWidth="1"/>
    <col min="48"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457" t="s">
        <v>63</v>
      </c>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9"/>
      <c r="AN8" s="313" t="s">
        <v>345</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460"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461"/>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167</v>
      </c>
      <c r="K10" s="301"/>
      <c r="L10" s="301"/>
      <c r="M10" s="304"/>
      <c r="N10" s="460"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468"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462"/>
      <c r="O11" s="463"/>
      <c r="P11" s="463"/>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467"/>
      <c r="AK11" s="467"/>
      <c r="AL11" s="467"/>
      <c r="AM11" s="469"/>
      <c r="AN11" s="286"/>
      <c r="AO11" s="274"/>
      <c r="AP11" s="274"/>
      <c r="AQ11" s="274"/>
      <c r="AR11" s="274"/>
      <c r="AS11" s="274"/>
      <c r="AT11" s="274"/>
      <c r="AU11" s="274"/>
      <c r="AV11" s="274"/>
      <c r="AW11" s="79" t="s">
        <v>101</v>
      </c>
      <c r="AX11" s="79" t="s">
        <v>102</v>
      </c>
      <c r="AY11" s="79">
        <v>2</v>
      </c>
      <c r="AZ11" s="79">
        <v>3</v>
      </c>
      <c r="BA11" s="79">
        <v>4</v>
      </c>
      <c r="BB11" s="79">
        <v>5</v>
      </c>
      <c r="BC11" s="79">
        <v>6</v>
      </c>
      <c r="BD11" s="268"/>
      <c r="BE11" s="269"/>
      <c r="BF11" s="271"/>
      <c r="BG11" s="268"/>
      <c r="BH11" s="269"/>
      <c r="BI11" s="271"/>
      <c r="BJ11" s="268"/>
      <c r="BK11" s="269"/>
      <c r="BL11" s="273"/>
      <c r="BM11" s="275"/>
      <c r="BN11" s="277"/>
      <c r="BO11" s="259" t="s">
        <v>96</v>
      </c>
      <c r="BP11" s="260"/>
      <c r="BQ11" s="80" t="s">
        <v>98</v>
      </c>
      <c r="BR11" s="80" t="s">
        <v>103</v>
      </c>
      <c r="BS11" s="293"/>
    </row>
    <row r="12" spans="2:71" s="53" customFormat="1" ht="409.15" customHeight="1" x14ac:dyDescent="0.25">
      <c r="B12" s="248">
        <v>1</v>
      </c>
      <c r="C12" s="251" t="s">
        <v>275</v>
      </c>
      <c r="D12" s="241" t="s">
        <v>276</v>
      </c>
      <c r="E12" s="241" t="s">
        <v>277</v>
      </c>
      <c r="F12" s="241" t="s">
        <v>153</v>
      </c>
      <c r="G12" s="241" t="s">
        <v>153</v>
      </c>
      <c r="H12" s="241" t="s">
        <v>153</v>
      </c>
      <c r="I12" s="241" t="s">
        <v>153</v>
      </c>
      <c r="J12" s="241" t="str">
        <f>IF(AND((F12="SI"),(G12="SI"),(H12="SI"),(I12="SI")),"Si es Riesgo de Corrupción","No es Riesgo de Corrupción")</f>
        <v>Si es Riesgo de Corrupción</v>
      </c>
      <c r="K12" s="47">
        <v>1</v>
      </c>
      <c r="L12" s="48" t="s">
        <v>278</v>
      </c>
      <c r="M12" s="243" t="s">
        <v>279</v>
      </c>
      <c r="N12" s="464">
        <v>2</v>
      </c>
      <c r="O12" s="235" t="str">
        <f>IF(N12=1,"Rara vez",IF(N12=2,"Improbable",IF(N12=3,"Posible",IF(N12=4,"Probable",IF(N12=5,"Casi seguro","Definir el nivel de probabilidad")))))</f>
        <v>Improbable</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34" t="s">
        <v>153</v>
      </c>
      <c r="R12" s="234" t="s">
        <v>153</v>
      </c>
      <c r="S12" s="234" t="s">
        <v>155</v>
      </c>
      <c r="T12" s="234" t="s">
        <v>153</v>
      </c>
      <c r="U12" s="234" t="s">
        <v>153</v>
      </c>
      <c r="V12" s="234" t="s">
        <v>153</v>
      </c>
      <c r="W12" s="234" t="s">
        <v>153</v>
      </c>
      <c r="X12" s="234" t="s">
        <v>155</v>
      </c>
      <c r="Y12" s="234" t="s">
        <v>153</v>
      </c>
      <c r="Z12" s="234" t="s">
        <v>153</v>
      </c>
      <c r="AA12" s="234" t="s">
        <v>153</v>
      </c>
      <c r="AB12" s="234" t="s">
        <v>153</v>
      </c>
      <c r="AC12" s="234" t="s">
        <v>153</v>
      </c>
      <c r="AD12" s="234" t="s">
        <v>153</v>
      </c>
      <c r="AE12" s="234" t="s">
        <v>153</v>
      </c>
      <c r="AF12" s="234" t="s">
        <v>155</v>
      </c>
      <c r="AG12" s="234" t="s">
        <v>153</v>
      </c>
      <c r="AH12" s="234" t="s">
        <v>153</v>
      </c>
      <c r="AI12" s="234" t="s">
        <v>155</v>
      </c>
      <c r="AJ12" s="234">
        <f t="shared" ref="AJ12:AJ22" si="0">IF(AF12="SI","Impacto Catastrófico por lesoines o perdida de vidas humanas",(COUNTIF(Q12:AE21,"SI")+COUNTIF(AG12:AI21,"SI")))</f>
        <v>15</v>
      </c>
      <c r="AK12" s="234" t="str">
        <f>IF(AJ12=0,"",IF(AND(AJ12&gt;0,AJ12&lt;=5),"Moderado",IF(AND(AJ12&gt;5,AJ12&lt;=11),"Mayor","Catastrófico")))</f>
        <v>Catastrófico</v>
      </c>
      <c r="AL12" s="234" t="str">
        <f>IF(AND(O12="Rara Vez",AK12="Moderado"),"Moderado",IF(AND(O12="Rara Vez",AK12="Mayor"),"Alto",IF(AND(O12="Improbable",AK12="Moderado"),"Moderado",IF(AND(O12="Improbable",AK12="Mayor"),"Alto",IF(AND(O12="Posible",AK12="Moderado"),"Alto",IF(AND(O12="Probable",AK12="Moderado"),"Alto","Extremo"))))))</f>
        <v>Extremo</v>
      </c>
      <c r="AM12" s="216" t="s">
        <v>151</v>
      </c>
      <c r="AN12" s="49">
        <v>1</v>
      </c>
      <c r="AO12" s="50" t="s">
        <v>324</v>
      </c>
      <c r="AP12" s="50" t="s">
        <v>280</v>
      </c>
      <c r="AQ12" s="50" t="s">
        <v>168</v>
      </c>
      <c r="AR12" s="50" t="s">
        <v>281</v>
      </c>
      <c r="AS12" s="50" t="s">
        <v>325</v>
      </c>
      <c r="AT12" s="50" t="s">
        <v>170</v>
      </c>
      <c r="AU12" s="50" t="s">
        <v>282</v>
      </c>
      <c r="AV12" s="50" t="s">
        <v>157</v>
      </c>
      <c r="AW12" s="81" t="s">
        <v>158</v>
      </c>
      <c r="AX12" s="81" t="s">
        <v>159</v>
      </c>
      <c r="AY12" s="81" t="s">
        <v>283</v>
      </c>
      <c r="AZ12" s="81" t="s">
        <v>161</v>
      </c>
      <c r="BA12" s="81" t="s">
        <v>162</v>
      </c>
      <c r="BB12" s="81" t="s">
        <v>163</v>
      </c>
      <c r="BC12" s="81" t="s">
        <v>169</v>
      </c>
      <c r="BD12" s="81">
        <f t="shared" ref="BD12:BD71" si="1">IF(AW12="Asignado",15,0)+IF(AX12="Adecuado",15,0)+IF(AY12="Oportuna",15,0)+IF(AZ12="Prevenir",15,IF(AZ12="Detectar",10,0))+IF(BA12="Confiable",15,0)+IF(BB12="Se investigan y resuelven oportunamente",15,0)+IF(BC12="Completa",10,IF(BC12="Incompleta",5,0))</f>
        <v>85</v>
      </c>
      <c r="BE12" s="81" t="str">
        <f t="shared" ref="BE12:BE71" si="2">IF(BD12&lt;=85,"Débil",IF(AND(BD12&gt;=86,BD12&lt;=94),"Moderado","Fuerte"))</f>
        <v>Débil</v>
      </c>
      <c r="BF12" s="50"/>
      <c r="BG12" s="52" t="s">
        <v>165</v>
      </c>
      <c r="BH12" s="81" t="str">
        <f t="shared" ref="BH12:BH71" si="3">IF(BG12="Débil","No se ejecuta",IF(BG12="Moderado","Algunas veces se ejecuta",IF(BG12="FUERTE","Siempre se ejecuta","Casilla formulada")))</f>
        <v>Siempre se ejecuta</v>
      </c>
      <c r="BI12" s="50"/>
      <c r="BJ12" s="81" t="str">
        <f t="shared" ref="BJ12:BJ7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DÉBIL</v>
      </c>
      <c r="BK12" s="81">
        <f t="shared" ref="BK12:BK71" si="5">IF(BJ12="DÉBIL",0,IF(BJ12="MODERADO",50,IF(BJ12="FUERTE",100,"")))</f>
        <v>0</v>
      </c>
      <c r="BL12" s="81" t="str">
        <f t="shared" ref="BL12:BL71" si="6">IF(AND(BG12="Fuerte",BE12="Fuerte"),"NO","SI")</f>
        <v>SI</v>
      </c>
      <c r="BM12" s="219" t="str">
        <f>IF(AVERAGE(BK12:BK21)=100,"FUERTE",IF(AND(AVERAGE(BK12:BK21)&lt;=99,AVERAGE(BK12:BK21)&gt;=50),"MODERADA",IF(AVERAGE(BK12:BK21)&lt;50,"DÉBIL",0)))</f>
        <v>DÉBIL</v>
      </c>
      <c r="BN12" s="222" t="str">
        <f>IFERROR(IF(BM12="DÉBIL","NO DISMINUYE",IF(AVERAGEIF(AV12:AV21,"Preventivo",BK12:BK21)&gt;=50,"DIRECTAMENTE","NO DISMINUYE")),"NO DISMINUYE")</f>
        <v>NO DISMINUYE</v>
      </c>
      <c r="BO12" s="470">
        <f>IF(N12=1,1,IF(AND(N12=2,BM12="FUERTE",BN12="DIRECTAMENTE"),N12-1,IF(AND(N12&gt;2,BM12="FUERTE",BN12="DIRECTAMENTE"),N12-2,IF(AND(N12&gt;=2,BM12="MODERADA",BN12="DIRECTAMENTE"),N12-1,N12))))</f>
        <v>2</v>
      </c>
      <c r="BP12" s="228" t="str">
        <f>IF(BO12=1,"Rara vez",IF(BO12=2,"Improbable",IF(BO12=3,"Posible",IF(BO12=4,"Probable",IF(BO12=5,"Casi Seguro",0)))))</f>
        <v>Improbable</v>
      </c>
      <c r="BQ12" s="210" t="str">
        <f>AK12</f>
        <v>Catastrófico</v>
      </c>
      <c r="BR12" s="210" t="str">
        <f>IF(AND(BP12="Rara Vez",BQ12="Moderado"),"Moderado",IF(AND(BP12="Rara Vez",BQ12="Mayor"),"Alto",IF(AND(BP12="Improbable",BQ12="Moderado"),"Moderado",IF(AND(BP12="Improbable",BQ12="Mayor"),"Alto",IF(AND(BP12="Posible",BQ12="Moderado"),"Alto",IF(AND(BP12="Probable",BQ12="Moderado"),"Alto","Extremo"))))))</f>
        <v>Extremo</v>
      </c>
      <c r="BS12" s="213" t="s">
        <v>284</v>
      </c>
    </row>
    <row r="13" spans="2:71" s="53" customFormat="1" ht="6" customHeight="1" x14ac:dyDescent="0.25">
      <c r="B13" s="249"/>
      <c r="C13" s="252"/>
      <c r="D13" s="241"/>
      <c r="E13" s="241"/>
      <c r="F13" s="241"/>
      <c r="G13" s="241"/>
      <c r="H13" s="241"/>
      <c r="I13" s="241"/>
      <c r="J13" s="241"/>
      <c r="K13" s="54">
        <v>2</v>
      </c>
      <c r="L13" s="55" t="s">
        <v>107</v>
      </c>
      <c r="M13" s="243"/>
      <c r="N13" s="465"/>
      <c r="O13" s="236"/>
      <c r="P13" s="229"/>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7"/>
      <c r="AN13" s="56">
        <v>2</v>
      </c>
      <c r="AO13" s="57" t="s">
        <v>109</v>
      </c>
      <c r="AP13" s="57"/>
      <c r="AQ13" s="57" t="s">
        <v>106</v>
      </c>
      <c r="AR13" s="57"/>
      <c r="AS13" s="57"/>
      <c r="AT13" s="57"/>
      <c r="AU13" s="57"/>
      <c r="AV13" s="57" t="s">
        <v>106</v>
      </c>
      <c r="AW13" s="58" t="s">
        <v>106</v>
      </c>
      <c r="AX13" s="58" t="s">
        <v>106</v>
      </c>
      <c r="AY13" s="58" t="s">
        <v>106</v>
      </c>
      <c r="AZ13" s="58" t="s">
        <v>106</v>
      </c>
      <c r="BA13" s="58" t="s">
        <v>106</v>
      </c>
      <c r="BB13" s="58" t="s">
        <v>106</v>
      </c>
      <c r="BC13" s="58" t="s">
        <v>106</v>
      </c>
      <c r="BD13" s="58">
        <f t="shared" si="1"/>
        <v>0</v>
      </c>
      <c r="BE13" s="58" t="str">
        <f t="shared" si="2"/>
        <v>Débil</v>
      </c>
      <c r="BF13" s="57"/>
      <c r="BG13" s="59" t="s">
        <v>106</v>
      </c>
      <c r="BH13" s="58" t="str">
        <f t="shared" si="3"/>
        <v>Casilla formulada</v>
      </c>
      <c r="BI13" s="57"/>
      <c r="BJ13" s="58" t="str">
        <f t="shared" si="4"/>
        <v/>
      </c>
      <c r="BK13" s="58" t="str">
        <f t="shared" si="5"/>
        <v/>
      </c>
      <c r="BL13" s="58" t="str">
        <f t="shared" si="6"/>
        <v>SI</v>
      </c>
      <c r="BM13" s="220"/>
      <c r="BN13" s="223"/>
      <c r="BO13" s="471"/>
      <c r="BP13" s="229"/>
      <c r="BQ13" s="211"/>
      <c r="BR13" s="211"/>
      <c r="BS13" s="214"/>
    </row>
    <row r="14" spans="2:71" s="53" customFormat="1" ht="6" customHeight="1" x14ac:dyDescent="0.25">
      <c r="B14" s="249"/>
      <c r="C14" s="252"/>
      <c r="D14" s="241"/>
      <c r="E14" s="241"/>
      <c r="F14" s="241"/>
      <c r="G14" s="241"/>
      <c r="H14" s="241"/>
      <c r="I14" s="241"/>
      <c r="J14" s="241"/>
      <c r="K14" s="60">
        <v>3</v>
      </c>
      <c r="L14" s="61" t="s">
        <v>107</v>
      </c>
      <c r="M14" s="243"/>
      <c r="N14" s="465"/>
      <c r="O14" s="236"/>
      <c r="P14" s="229"/>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7"/>
      <c r="AN14" s="62">
        <v>3</v>
      </c>
      <c r="AO14" s="63" t="s">
        <v>109</v>
      </c>
      <c r="AP14" s="63"/>
      <c r="AQ14" s="63" t="s">
        <v>106</v>
      </c>
      <c r="AR14" s="63"/>
      <c r="AS14" s="63"/>
      <c r="AT14" s="63"/>
      <c r="AU14" s="63"/>
      <c r="AV14" s="63" t="s">
        <v>106</v>
      </c>
      <c r="AW14" s="82" t="s">
        <v>106</v>
      </c>
      <c r="AX14" s="82" t="s">
        <v>106</v>
      </c>
      <c r="AY14" s="82" t="s">
        <v>106</v>
      </c>
      <c r="AZ14" s="82" t="s">
        <v>106</v>
      </c>
      <c r="BA14" s="82" t="s">
        <v>106</v>
      </c>
      <c r="BB14" s="82" t="s">
        <v>106</v>
      </c>
      <c r="BC14" s="82" t="s">
        <v>106</v>
      </c>
      <c r="BD14" s="82">
        <f t="shared" si="1"/>
        <v>0</v>
      </c>
      <c r="BE14" s="82" t="str">
        <f t="shared" si="2"/>
        <v>Débil</v>
      </c>
      <c r="BF14" s="63"/>
      <c r="BG14" s="65" t="s">
        <v>106</v>
      </c>
      <c r="BH14" s="82" t="str">
        <f t="shared" si="3"/>
        <v>Casilla formulada</v>
      </c>
      <c r="BI14" s="63"/>
      <c r="BJ14" s="82" t="str">
        <f t="shared" si="4"/>
        <v/>
      </c>
      <c r="BK14" s="82" t="str">
        <f t="shared" si="5"/>
        <v/>
      </c>
      <c r="BL14" s="82" t="str">
        <f t="shared" si="6"/>
        <v>SI</v>
      </c>
      <c r="BM14" s="220"/>
      <c r="BN14" s="223"/>
      <c r="BO14" s="471"/>
      <c r="BP14" s="229"/>
      <c r="BQ14" s="211"/>
      <c r="BR14" s="211"/>
      <c r="BS14" s="214"/>
    </row>
    <row r="15" spans="2:71" s="53" customFormat="1" ht="6" customHeight="1" x14ac:dyDescent="0.25">
      <c r="B15" s="249"/>
      <c r="C15" s="252"/>
      <c r="D15" s="241"/>
      <c r="E15" s="241"/>
      <c r="F15" s="241"/>
      <c r="G15" s="241"/>
      <c r="H15" s="241"/>
      <c r="I15" s="241"/>
      <c r="J15" s="241"/>
      <c r="K15" s="54">
        <v>4</v>
      </c>
      <c r="L15" s="55" t="s">
        <v>107</v>
      </c>
      <c r="M15" s="243"/>
      <c r="N15" s="465"/>
      <c r="O15" s="236"/>
      <c r="P15" s="229"/>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1"/>
        <v>0</v>
      </c>
      <c r="BE15" s="58" t="str">
        <f t="shared" si="2"/>
        <v>Débil</v>
      </c>
      <c r="BF15" s="57"/>
      <c r="BG15" s="59" t="s">
        <v>106</v>
      </c>
      <c r="BH15" s="58" t="str">
        <f t="shared" si="3"/>
        <v>Casilla formulada</v>
      </c>
      <c r="BI15" s="57"/>
      <c r="BJ15" s="58" t="str">
        <f t="shared" si="4"/>
        <v/>
      </c>
      <c r="BK15" s="58" t="str">
        <f t="shared" si="5"/>
        <v/>
      </c>
      <c r="BL15" s="58" t="str">
        <f t="shared" si="6"/>
        <v>SI</v>
      </c>
      <c r="BM15" s="220"/>
      <c r="BN15" s="223"/>
      <c r="BO15" s="471"/>
      <c r="BP15" s="229"/>
      <c r="BQ15" s="211"/>
      <c r="BR15" s="211"/>
      <c r="BS15" s="214"/>
    </row>
    <row r="16" spans="2:71" s="53" customFormat="1" ht="6" customHeight="1" x14ac:dyDescent="0.25">
      <c r="B16" s="249"/>
      <c r="C16" s="252"/>
      <c r="D16" s="241"/>
      <c r="E16" s="241"/>
      <c r="F16" s="241"/>
      <c r="G16" s="241"/>
      <c r="H16" s="241"/>
      <c r="I16" s="241"/>
      <c r="J16" s="241"/>
      <c r="K16" s="60">
        <v>5</v>
      </c>
      <c r="L16" s="61" t="s">
        <v>107</v>
      </c>
      <c r="M16" s="243"/>
      <c r="N16" s="465"/>
      <c r="O16" s="236"/>
      <c r="P16" s="229"/>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7"/>
      <c r="AN16" s="62">
        <v>5</v>
      </c>
      <c r="AO16" s="63" t="s">
        <v>109</v>
      </c>
      <c r="AP16" s="63"/>
      <c r="AQ16" s="63" t="s">
        <v>106</v>
      </c>
      <c r="AR16" s="63"/>
      <c r="AS16" s="63"/>
      <c r="AT16" s="63"/>
      <c r="AU16" s="63"/>
      <c r="AV16" s="63" t="s">
        <v>106</v>
      </c>
      <c r="AW16" s="82" t="s">
        <v>106</v>
      </c>
      <c r="AX16" s="82" t="s">
        <v>106</v>
      </c>
      <c r="AY16" s="82" t="s">
        <v>106</v>
      </c>
      <c r="AZ16" s="82" t="s">
        <v>106</v>
      </c>
      <c r="BA16" s="82" t="s">
        <v>106</v>
      </c>
      <c r="BB16" s="82" t="s">
        <v>106</v>
      </c>
      <c r="BC16" s="82" t="s">
        <v>106</v>
      </c>
      <c r="BD16" s="82">
        <f t="shared" si="1"/>
        <v>0</v>
      </c>
      <c r="BE16" s="82" t="str">
        <f t="shared" si="2"/>
        <v>Débil</v>
      </c>
      <c r="BF16" s="63"/>
      <c r="BG16" s="65" t="s">
        <v>106</v>
      </c>
      <c r="BH16" s="82" t="str">
        <f t="shared" si="3"/>
        <v>Casilla formulada</v>
      </c>
      <c r="BI16" s="63"/>
      <c r="BJ16" s="82" t="str">
        <f t="shared" si="4"/>
        <v/>
      </c>
      <c r="BK16" s="82" t="str">
        <f t="shared" si="5"/>
        <v/>
      </c>
      <c r="BL16" s="82" t="str">
        <f t="shared" si="6"/>
        <v>SI</v>
      </c>
      <c r="BM16" s="220"/>
      <c r="BN16" s="223"/>
      <c r="BO16" s="471"/>
      <c r="BP16" s="229"/>
      <c r="BQ16" s="211"/>
      <c r="BR16" s="211"/>
      <c r="BS16" s="214"/>
    </row>
    <row r="17" spans="2:71" s="53" customFormat="1" ht="6" customHeight="1" x14ac:dyDescent="0.25">
      <c r="B17" s="249"/>
      <c r="C17" s="252"/>
      <c r="D17" s="241"/>
      <c r="E17" s="241"/>
      <c r="F17" s="241"/>
      <c r="G17" s="241"/>
      <c r="H17" s="241"/>
      <c r="I17" s="241"/>
      <c r="J17" s="241"/>
      <c r="K17" s="54">
        <v>6</v>
      </c>
      <c r="L17" s="55" t="s">
        <v>107</v>
      </c>
      <c r="M17" s="243"/>
      <c r="N17" s="465"/>
      <c r="O17" s="236"/>
      <c r="P17" s="229"/>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1"/>
        <v>0</v>
      </c>
      <c r="BE17" s="58" t="str">
        <f t="shared" si="2"/>
        <v>Débil</v>
      </c>
      <c r="BF17" s="57"/>
      <c r="BG17" s="59" t="s">
        <v>106</v>
      </c>
      <c r="BH17" s="58" t="str">
        <f t="shared" si="3"/>
        <v>Casilla formulada</v>
      </c>
      <c r="BI17" s="57"/>
      <c r="BJ17" s="58" t="str">
        <f t="shared" si="4"/>
        <v/>
      </c>
      <c r="BK17" s="58" t="str">
        <f t="shared" si="5"/>
        <v/>
      </c>
      <c r="BL17" s="58" t="str">
        <f t="shared" si="6"/>
        <v>SI</v>
      </c>
      <c r="BM17" s="220"/>
      <c r="BN17" s="223"/>
      <c r="BO17" s="471"/>
      <c r="BP17" s="229"/>
      <c r="BQ17" s="211"/>
      <c r="BR17" s="211"/>
      <c r="BS17" s="214"/>
    </row>
    <row r="18" spans="2:71" s="53" customFormat="1" ht="6" customHeight="1" x14ac:dyDescent="0.25">
      <c r="B18" s="249"/>
      <c r="C18" s="252"/>
      <c r="D18" s="241"/>
      <c r="E18" s="241"/>
      <c r="F18" s="241"/>
      <c r="G18" s="241"/>
      <c r="H18" s="241"/>
      <c r="I18" s="241"/>
      <c r="J18" s="241"/>
      <c r="K18" s="60">
        <v>7</v>
      </c>
      <c r="L18" s="61" t="s">
        <v>107</v>
      </c>
      <c r="M18" s="243"/>
      <c r="N18" s="465"/>
      <c r="O18" s="236"/>
      <c r="P18" s="229"/>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7"/>
      <c r="AN18" s="62">
        <v>7</v>
      </c>
      <c r="AO18" s="63" t="s">
        <v>109</v>
      </c>
      <c r="AP18" s="63"/>
      <c r="AQ18" s="63" t="s">
        <v>106</v>
      </c>
      <c r="AR18" s="63"/>
      <c r="AS18" s="63"/>
      <c r="AT18" s="63"/>
      <c r="AU18" s="63"/>
      <c r="AV18" s="63" t="s">
        <v>106</v>
      </c>
      <c r="AW18" s="82" t="s">
        <v>106</v>
      </c>
      <c r="AX18" s="82" t="s">
        <v>106</v>
      </c>
      <c r="AY18" s="82" t="s">
        <v>106</v>
      </c>
      <c r="AZ18" s="82" t="s">
        <v>106</v>
      </c>
      <c r="BA18" s="82" t="s">
        <v>106</v>
      </c>
      <c r="BB18" s="82" t="s">
        <v>106</v>
      </c>
      <c r="BC18" s="82" t="s">
        <v>106</v>
      </c>
      <c r="BD18" s="82">
        <f t="shared" si="1"/>
        <v>0</v>
      </c>
      <c r="BE18" s="82" t="str">
        <f t="shared" si="2"/>
        <v>Débil</v>
      </c>
      <c r="BF18" s="63"/>
      <c r="BG18" s="65" t="s">
        <v>106</v>
      </c>
      <c r="BH18" s="82" t="str">
        <f t="shared" si="3"/>
        <v>Casilla formulada</v>
      </c>
      <c r="BI18" s="63"/>
      <c r="BJ18" s="82" t="str">
        <f t="shared" si="4"/>
        <v/>
      </c>
      <c r="BK18" s="82" t="str">
        <f t="shared" si="5"/>
        <v/>
      </c>
      <c r="BL18" s="82" t="str">
        <f t="shared" si="6"/>
        <v>SI</v>
      </c>
      <c r="BM18" s="220"/>
      <c r="BN18" s="223"/>
      <c r="BO18" s="471"/>
      <c r="BP18" s="229"/>
      <c r="BQ18" s="211"/>
      <c r="BR18" s="211"/>
      <c r="BS18" s="214"/>
    </row>
    <row r="19" spans="2:71" s="53" customFormat="1" ht="6" customHeight="1" x14ac:dyDescent="0.25">
      <c r="B19" s="249"/>
      <c r="C19" s="252"/>
      <c r="D19" s="241"/>
      <c r="E19" s="241"/>
      <c r="F19" s="241"/>
      <c r="G19" s="241"/>
      <c r="H19" s="241"/>
      <c r="I19" s="241"/>
      <c r="J19" s="241"/>
      <c r="K19" s="54">
        <v>8</v>
      </c>
      <c r="L19" s="55" t="s">
        <v>107</v>
      </c>
      <c r="M19" s="243"/>
      <c r="N19" s="465"/>
      <c r="O19" s="236"/>
      <c r="P19" s="229"/>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1"/>
        <v>0</v>
      </c>
      <c r="BE19" s="58" t="str">
        <f t="shared" si="2"/>
        <v>Débil</v>
      </c>
      <c r="BF19" s="57"/>
      <c r="BG19" s="59" t="s">
        <v>106</v>
      </c>
      <c r="BH19" s="58" t="str">
        <f t="shared" si="3"/>
        <v>Casilla formulada</v>
      </c>
      <c r="BI19" s="57"/>
      <c r="BJ19" s="58" t="str">
        <f t="shared" si="4"/>
        <v/>
      </c>
      <c r="BK19" s="58" t="str">
        <f t="shared" si="5"/>
        <v/>
      </c>
      <c r="BL19" s="58" t="str">
        <f t="shared" si="6"/>
        <v>SI</v>
      </c>
      <c r="BM19" s="220"/>
      <c r="BN19" s="223"/>
      <c r="BO19" s="471"/>
      <c r="BP19" s="229"/>
      <c r="BQ19" s="211"/>
      <c r="BR19" s="211"/>
      <c r="BS19" s="214"/>
    </row>
    <row r="20" spans="2:71" s="53" customFormat="1" ht="6" customHeight="1" x14ac:dyDescent="0.25">
      <c r="B20" s="249"/>
      <c r="C20" s="252"/>
      <c r="D20" s="241"/>
      <c r="E20" s="241"/>
      <c r="F20" s="241"/>
      <c r="G20" s="241"/>
      <c r="H20" s="241"/>
      <c r="I20" s="241"/>
      <c r="J20" s="241"/>
      <c r="K20" s="60">
        <v>9</v>
      </c>
      <c r="L20" s="66" t="s">
        <v>107</v>
      </c>
      <c r="M20" s="243"/>
      <c r="N20" s="465"/>
      <c r="O20" s="236"/>
      <c r="P20" s="229"/>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7"/>
      <c r="AN20" s="62">
        <v>9</v>
      </c>
      <c r="AO20" s="63" t="s">
        <v>109</v>
      </c>
      <c r="AP20" s="63"/>
      <c r="AQ20" s="63" t="s">
        <v>106</v>
      </c>
      <c r="AR20" s="63"/>
      <c r="AS20" s="63"/>
      <c r="AT20" s="63"/>
      <c r="AU20" s="63"/>
      <c r="AV20" s="63" t="s">
        <v>106</v>
      </c>
      <c r="AW20" s="82" t="s">
        <v>106</v>
      </c>
      <c r="AX20" s="82" t="s">
        <v>106</v>
      </c>
      <c r="AY20" s="82" t="s">
        <v>106</v>
      </c>
      <c r="AZ20" s="82" t="s">
        <v>106</v>
      </c>
      <c r="BA20" s="82" t="s">
        <v>106</v>
      </c>
      <c r="BB20" s="82" t="s">
        <v>106</v>
      </c>
      <c r="BC20" s="82" t="s">
        <v>106</v>
      </c>
      <c r="BD20" s="82">
        <f t="shared" si="1"/>
        <v>0</v>
      </c>
      <c r="BE20" s="82" t="str">
        <f t="shared" si="2"/>
        <v>Débil</v>
      </c>
      <c r="BF20" s="63"/>
      <c r="BG20" s="65" t="s">
        <v>106</v>
      </c>
      <c r="BH20" s="82" t="str">
        <f t="shared" si="3"/>
        <v>Casilla formulada</v>
      </c>
      <c r="BI20" s="63"/>
      <c r="BJ20" s="82" t="str">
        <f t="shared" si="4"/>
        <v/>
      </c>
      <c r="BK20" s="82" t="str">
        <f t="shared" si="5"/>
        <v/>
      </c>
      <c r="BL20" s="82" t="str">
        <f t="shared" si="6"/>
        <v>SI</v>
      </c>
      <c r="BM20" s="220"/>
      <c r="BN20" s="223"/>
      <c r="BO20" s="471"/>
      <c r="BP20" s="229"/>
      <c r="BQ20" s="211"/>
      <c r="BR20" s="211"/>
      <c r="BS20" s="214"/>
    </row>
    <row r="21" spans="2:71" s="53" customFormat="1" ht="6" customHeight="1" thickBot="1" x14ac:dyDescent="0.3">
      <c r="B21" s="250"/>
      <c r="C21" s="253"/>
      <c r="D21" s="242"/>
      <c r="E21" s="242"/>
      <c r="F21" s="242"/>
      <c r="G21" s="242"/>
      <c r="H21" s="242"/>
      <c r="I21" s="242"/>
      <c r="J21" s="242"/>
      <c r="K21" s="67">
        <v>10</v>
      </c>
      <c r="L21" s="68" t="s">
        <v>107</v>
      </c>
      <c r="M21" s="244"/>
      <c r="N21" s="466"/>
      <c r="O21" s="237"/>
      <c r="P21" s="230"/>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1"/>
        <v>0</v>
      </c>
      <c r="BE21" s="71" t="str">
        <f t="shared" si="2"/>
        <v>Débil</v>
      </c>
      <c r="BF21" s="70"/>
      <c r="BG21" s="72" t="s">
        <v>106</v>
      </c>
      <c r="BH21" s="71" t="str">
        <f t="shared" si="3"/>
        <v>Casilla formulada</v>
      </c>
      <c r="BI21" s="70"/>
      <c r="BJ21" s="71" t="str">
        <f t="shared" si="4"/>
        <v/>
      </c>
      <c r="BK21" s="71" t="str">
        <f t="shared" si="5"/>
        <v/>
      </c>
      <c r="BL21" s="71" t="str">
        <f t="shared" si="6"/>
        <v>SI</v>
      </c>
      <c r="BM21" s="221"/>
      <c r="BN21" s="224"/>
      <c r="BO21" s="472"/>
      <c r="BP21" s="230"/>
      <c r="BQ21" s="212"/>
      <c r="BR21" s="212"/>
      <c r="BS21" s="215"/>
    </row>
    <row r="22" spans="2:71" s="53" customFormat="1" ht="283.14999999999998" customHeight="1" x14ac:dyDescent="0.25">
      <c r="B22" s="248">
        <v>2</v>
      </c>
      <c r="C22" s="251" t="s">
        <v>275</v>
      </c>
      <c r="D22" s="241" t="s">
        <v>276</v>
      </c>
      <c r="E22" s="241" t="s">
        <v>285</v>
      </c>
      <c r="F22" s="241" t="s">
        <v>153</v>
      </c>
      <c r="G22" s="241" t="s">
        <v>153</v>
      </c>
      <c r="H22" s="241" t="s">
        <v>153</v>
      </c>
      <c r="I22" s="241" t="s">
        <v>153</v>
      </c>
      <c r="J22" s="241" t="str">
        <f>IF(AND((F22="SI"),(G22="SI"),(H22="SI"),(I22="SI")),"Si es Riesgo de Corrupción","No es Riesgo de Corrupción")</f>
        <v>Si es Riesgo de Corrupción</v>
      </c>
      <c r="K22" s="47">
        <v>1</v>
      </c>
      <c r="L22" s="48" t="s">
        <v>286</v>
      </c>
      <c r="M22" s="243" t="s">
        <v>290</v>
      </c>
      <c r="N22" s="464">
        <v>1</v>
      </c>
      <c r="O22" s="235" t="str">
        <f>IF(N22=1,"Rara vez",IF(N22=2,"Improbable",IF(N22=3,"Posible",IF(N22=4,"Probable",IF(N22=5,"Casi seguro","Definir el nivel de probabilidad")))))</f>
        <v>Rara vez</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22" s="234" t="s">
        <v>153</v>
      </c>
      <c r="R22" s="234" t="s">
        <v>153</v>
      </c>
      <c r="S22" s="234" t="s">
        <v>155</v>
      </c>
      <c r="T22" s="234" t="s">
        <v>153</v>
      </c>
      <c r="U22" s="234" t="s">
        <v>153</v>
      </c>
      <c r="V22" s="234" t="s">
        <v>153</v>
      </c>
      <c r="W22" s="234" t="s">
        <v>153</v>
      </c>
      <c r="X22" s="234" t="s">
        <v>155</v>
      </c>
      <c r="Y22" s="234" t="s">
        <v>153</v>
      </c>
      <c r="Z22" s="234" t="s">
        <v>153</v>
      </c>
      <c r="AA22" s="234" t="s">
        <v>153</v>
      </c>
      <c r="AB22" s="234" t="s">
        <v>153</v>
      </c>
      <c r="AC22" s="234" t="s">
        <v>153</v>
      </c>
      <c r="AD22" s="234" t="s">
        <v>153</v>
      </c>
      <c r="AE22" s="234" t="s">
        <v>153</v>
      </c>
      <c r="AF22" s="234" t="s">
        <v>155</v>
      </c>
      <c r="AG22" s="234" t="s">
        <v>153</v>
      </c>
      <c r="AH22" s="234" t="s">
        <v>153</v>
      </c>
      <c r="AI22" s="234" t="s">
        <v>155</v>
      </c>
      <c r="AJ22" s="234">
        <f t="shared" si="0"/>
        <v>15</v>
      </c>
      <c r="AK22" s="234" t="str">
        <f>IF(AJ22=0,"",IF(AND(AJ22&gt;0,AJ22&lt;=5),"Moderado",IF(AND(AJ22&gt;5,AJ22&lt;=11),"Mayor","Catastrófico")))</f>
        <v>Catastrófico</v>
      </c>
      <c r="AL22" s="234" t="str">
        <f>IF(AND(O22="Rara Vez",AK22="Moderado"),"Moderado",IF(AND(O22="Rara Vez",AK22="Mayor"),"Alto",IF(AND(O22="Improbable",AK22="Moderado"),"Moderado",IF(AND(O22="Improbable",AK22="Mayor"),"Alto",IF(AND(O22="Posible",AK22="Moderado"),"Alto",IF(AND(O22="Probable",AK22="Moderado"),"Alto","Extremo"))))))</f>
        <v>Extremo</v>
      </c>
      <c r="AM22" s="216" t="s">
        <v>151</v>
      </c>
      <c r="AN22" s="49">
        <v>1</v>
      </c>
      <c r="AO22" s="50" t="s">
        <v>326</v>
      </c>
      <c r="AP22" s="50" t="s">
        <v>291</v>
      </c>
      <c r="AQ22" s="50" t="s">
        <v>168</v>
      </c>
      <c r="AR22" s="50" t="s">
        <v>292</v>
      </c>
      <c r="AS22" s="50" t="s">
        <v>327</v>
      </c>
      <c r="AT22" s="50" t="s">
        <v>170</v>
      </c>
      <c r="AU22" s="50" t="s">
        <v>293</v>
      </c>
      <c r="AV22" s="50" t="s">
        <v>157</v>
      </c>
      <c r="AW22" s="81" t="s">
        <v>158</v>
      </c>
      <c r="AX22" s="81" t="s">
        <v>159</v>
      </c>
      <c r="AY22" s="81" t="s">
        <v>160</v>
      </c>
      <c r="AZ22" s="81" t="s">
        <v>161</v>
      </c>
      <c r="BA22" s="81" t="s">
        <v>162</v>
      </c>
      <c r="BB22" s="81" t="s">
        <v>163</v>
      </c>
      <c r="BC22" s="81" t="s">
        <v>169</v>
      </c>
      <c r="BD22" s="81">
        <f t="shared" si="1"/>
        <v>100</v>
      </c>
      <c r="BE22" s="81" t="str">
        <f t="shared" si="2"/>
        <v>Fuerte</v>
      </c>
      <c r="BF22" s="50"/>
      <c r="BG22" s="52" t="s">
        <v>165</v>
      </c>
      <c r="BH22" s="81" t="str">
        <f t="shared" si="3"/>
        <v>Siempre se ejecuta</v>
      </c>
      <c r="BI22" s="50"/>
      <c r="BJ22" s="81" t="str">
        <f t="shared" si="4"/>
        <v>FUERTE</v>
      </c>
      <c r="BK22" s="81">
        <f t="shared" si="5"/>
        <v>100</v>
      </c>
      <c r="BL22" s="81" t="str">
        <f t="shared" si="6"/>
        <v>NO</v>
      </c>
      <c r="BM22" s="219" t="str">
        <f>IF(AVERAGE(BK22:BK31)=100,"FUERTE",IF(AND(AVERAGE(BK22:BK31)&lt;=99,AVERAGE(BK22:BK31)&gt;=50),"MODERADA",IF(AVERAGE(BK22:BK31)&lt;50,"DÉBIL",0)))</f>
        <v>FUERTE</v>
      </c>
      <c r="BN22" s="222" t="str">
        <f>IFERROR(IF(BM22="DÉBIL","NO DISMINUYE",IF(AVERAGEIF(AV22:AV31,"Preventivo",BK22:BK31)&gt;=50,"DIRECTAMENTE","NO DISMINUYE")),"NO DISMINUYE")</f>
        <v>DIRECTAMENTE</v>
      </c>
      <c r="BO22" s="470">
        <f>IF(N22=1,1,IF(AND(N22=2,BM22="FUERTE",BN22="DIRECTAMENTE"),N22-1,IF(AND(N22&gt;2,BM22="FUERTE",BN22="DIRECTAMENTE"),N22-2,IF(AND(N22&gt;=2,BM22="MODERADA",BN22="DIRECTAMENTE"),N22-1,N22))))</f>
        <v>1</v>
      </c>
      <c r="BP22" s="228" t="str">
        <f>IF(BO22=1,"Rara vez",IF(BO22=2,"Improbable",IF(BO22=3,"Posible",IF(BO22=4,"Probable",IF(BO22=5,"Casi Seguro",0)))))</f>
        <v>Rara vez</v>
      </c>
      <c r="BQ22" s="210" t="str">
        <f>AK22</f>
        <v>Catastrófico</v>
      </c>
      <c r="BR22" s="210" t="str">
        <f>IF(AND(BP22="Rara Vez",BQ22="Moderado"),"Moderado",IF(AND(BP22="Rara Vez",BQ22="Mayor"),"Alto",IF(AND(BP22="Improbable",BQ22="Moderado"),"Moderado",IF(AND(BP22="Improbable",BQ22="Mayor"),"Alto",IF(AND(BP22="Posible",BQ22="Moderado"),"Alto",IF(AND(BP22="Probable",BQ22="Moderado"),"Alto","Extremo"))))))</f>
        <v>Extremo</v>
      </c>
      <c r="BS22" s="213" t="s">
        <v>328</v>
      </c>
    </row>
    <row r="23" spans="2:71" s="53" customFormat="1" ht="255" x14ac:dyDescent="0.25">
      <c r="B23" s="249"/>
      <c r="C23" s="252"/>
      <c r="D23" s="241"/>
      <c r="E23" s="241"/>
      <c r="F23" s="241"/>
      <c r="G23" s="241"/>
      <c r="H23" s="241"/>
      <c r="I23" s="241"/>
      <c r="J23" s="241"/>
      <c r="K23" s="54">
        <v>2</v>
      </c>
      <c r="L23" s="55" t="s">
        <v>287</v>
      </c>
      <c r="M23" s="243"/>
      <c r="N23" s="465"/>
      <c r="O23" s="236"/>
      <c r="P23" s="229"/>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7"/>
      <c r="AN23" s="56">
        <v>2</v>
      </c>
      <c r="AO23" s="57" t="s">
        <v>351</v>
      </c>
      <c r="AP23" s="57" t="s">
        <v>255</v>
      </c>
      <c r="AQ23" s="57" t="s">
        <v>168</v>
      </c>
      <c r="AR23" s="57" t="s">
        <v>294</v>
      </c>
      <c r="AS23" s="57" t="s">
        <v>352</v>
      </c>
      <c r="AT23" s="57" t="s">
        <v>353</v>
      </c>
      <c r="AU23" s="57" t="s">
        <v>350</v>
      </c>
      <c r="AV23" s="57" t="s">
        <v>157</v>
      </c>
      <c r="AW23" s="58" t="s">
        <v>158</v>
      </c>
      <c r="AX23" s="58" t="s">
        <v>159</v>
      </c>
      <c r="AY23" s="58" t="s">
        <v>160</v>
      </c>
      <c r="AZ23" s="58" t="s">
        <v>161</v>
      </c>
      <c r="BA23" s="58" t="s">
        <v>162</v>
      </c>
      <c r="BB23" s="58" t="s">
        <v>163</v>
      </c>
      <c r="BC23" s="58" t="s">
        <v>169</v>
      </c>
      <c r="BD23" s="58">
        <f t="shared" si="1"/>
        <v>100</v>
      </c>
      <c r="BE23" s="58" t="str">
        <f t="shared" si="2"/>
        <v>Fuerte</v>
      </c>
      <c r="BF23" s="57"/>
      <c r="BG23" s="59" t="s">
        <v>165</v>
      </c>
      <c r="BH23" s="58" t="str">
        <f t="shared" si="3"/>
        <v>Siempre se ejecuta</v>
      </c>
      <c r="BI23" s="57"/>
      <c r="BJ23" s="58" t="str">
        <f t="shared" si="4"/>
        <v>FUERTE</v>
      </c>
      <c r="BK23" s="58">
        <f t="shared" si="5"/>
        <v>100</v>
      </c>
      <c r="BL23" s="58" t="str">
        <f t="shared" si="6"/>
        <v>NO</v>
      </c>
      <c r="BM23" s="220"/>
      <c r="BN23" s="223"/>
      <c r="BO23" s="471"/>
      <c r="BP23" s="229"/>
      <c r="BQ23" s="211"/>
      <c r="BR23" s="211"/>
      <c r="BS23" s="214"/>
    </row>
    <row r="24" spans="2:71" s="53" customFormat="1" ht="242.25" x14ac:dyDescent="0.25">
      <c r="B24" s="249"/>
      <c r="C24" s="252"/>
      <c r="D24" s="241"/>
      <c r="E24" s="241"/>
      <c r="F24" s="241"/>
      <c r="G24" s="241"/>
      <c r="H24" s="241"/>
      <c r="I24" s="241"/>
      <c r="J24" s="241"/>
      <c r="K24" s="60">
        <v>3</v>
      </c>
      <c r="L24" s="61" t="s">
        <v>287</v>
      </c>
      <c r="M24" s="243"/>
      <c r="N24" s="465"/>
      <c r="O24" s="236"/>
      <c r="P24" s="229"/>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7"/>
      <c r="AN24" s="62">
        <v>3</v>
      </c>
      <c r="AO24" s="63" t="s">
        <v>329</v>
      </c>
      <c r="AP24" s="63" t="s">
        <v>295</v>
      </c>
      <c r="AQ24" s="63" t="s">
        <v>168</v>
      </c>
      <c r="AR24" s="63" t="s">
        <v>296</v>
      </c>
      <c r="AS24" s="63" t="s">
        <v>330</v>
      </c>
      <c r="AT24" s="63" t="s">
        <v>170</v>
      </c>
      <c r="AU24" s="63" t="s">
        <v>297</v>
      </c>
      <c r="AV24" s="63" t="s">
        <v>157</v>
      </c>
      <c r="AW24" s="82" t="s">
        <v>158</v>
      </c>
      <c r="AX24" s="82" t="s">
        <v>159</v>
      </c>
      <c r="AY24" s="82" t="s">
        <v>160</v>
      </c>
      <c r="AZ24" s="82" t="s">
        <v>161</v>
      </c>
      <c r="BA24" s="82" t="s">
        <v>162</v>
      </c>
      <c r="BB24" s="82" t="s">
        <v>163</v>
      </c>
      <c r="BC24" s="82" t="s">
        <v>169</v>
      </c>
      <c r="BD24" s="82">
        <f t="shared" si="1"/>
        <v>100</v>
      </c>
      <c r="BE24" s="82" t="str">
        <f t="shared" si="2"/>
        <v>Fuerte</v>
      </c>
      <c r="BF24" s="63"/>
      <c r="BG24" s="65" t="s">
        <v>165</v>
      </c>
      <c r="BH24" s="82" t="str">
        <f t="shared" si="3"/>
        <v>Siempre se ejecuta</v>
      </c>
      <c r="BI24" s="63"/>
      <c r="BJ24" s="82" t="str">
        <f t="shared" si="4"/>
        <v>FUERTE</v>
      </c>
      <c r="BK24" s="82">
        <f t="shared" si="5"/>
        <v>100</v>
      </c>
      <c r="BL24" s="82" t="str">
        <f t="shared" si="6"/>
        <v>NO</v>
      </c>
      <c r="BM24" s="220"/>
      <c r="BN24" s="223"/>
      <c r="BO24" s="471"/>
      <c r="BP24" s="229"/>
      <c r="BQ24" s="211"/>
      <c r="BR24" s="211"/>
      <c r="BS24" s="214"/>
    </row>
    <row r="25" spans="2:71" s="53" customFormat="1" ht="229.5" x14ac:dyDescent="0.25">
      <c r="B25" s="249"/>
      <c r="C25" s="252"/>
      <c r="D25" s="241"/>
      <c r="E25" s="241"/>
      <c r="F25" s="241"/>
      <c r="G25" s="241"/>
      <c r="H25" s="241"/>
      <c r="I25" s="241"/>
      <c r="J25" s="241"/>
      <c r="K25" s="54">
        <v>4</v>
      </c>
      <c r="L25" s="55" t="s">
        <v>287</v>
      </c>
      <c r="M25" s="243"/>
      <c r="N25" s="465"/>
      <c r="O25" s="236"/>
      <c r="P25" s="229"/>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7"/>
      <c r="AN25" s="56">
        <v>4</v>
      </c>
      <c r="AO25" s="57" t="s">
        <v>307</v>
      </c>
      <c r="AP25" s="57" t="s">
        <v>261</v>
      </c>
      <c r="AQ25" s="57" t="s">
        <v>168</v>
      </c>
      <c r="AR25" s="57" t="s">
        <v>298</v>
      </c>
      <c r="AS25" s="57" t="s">
        <v>299</v>
      </c>
      <c r="AT25" s="57" t="s">
        <v>170</v>
      </c>
      <c r="AU25" s="57" t="s">
        <v>300</v>
      </c>
      <c r="AV25" s="57" t="s">
        <v>157</v>
      </c>
      <c r="AW25" s="58" t="s">
        <v>158</v>
      </c>
      <c r="AX25" s="58" t="s">
        <v>159</v>
      </c>
      <c r="AY25" s="58" t="s">
        <v>160</v>
      </c>
      <c r="AZ25" s="58" t="s">
        <v>161</v>
      </c>
      <c r="BA25" s="58" t="s">
        <v>162</v>
      </c>
      <c r="BB25" s="58" t="s">
        <v>163</v>
      </c>
      <c r="BC25" s="58" t="s">
        <v>169</v>
      </c>
      <c r="BD25" s="58">
        <f t="shared" si="1"/>
        <v>100</v>
      </c>
      <c r="BE25" s="58" t="str">
        <f t="shared" si="2"/>
        <v>Fuerte</v>
      </c>
      <c r="BF25" s="57"/>
      <c r="BG25" s="59" t="s">
        <v>165</v>
      </c>
      <c r="BH25" s="58" t="str">
        <f t="shared" si="3"/>
        <v>Siempre se ejecuta</v>
      </c>
      <c r="BI25" s="57"/>
      <c r="BJ25" s="58" t="str">
        <f t="shared" si="4"/>
        <v>FUERTE</v>
      </c>
      <c r="BK25" s="58">
        <f t="shared" si="5"/>
        <v>100</v>
      </c>
      <c r="BL25" s="58" t="str">
        <f t="shared" si="6"/>
        <v>NO</v>
      </c>
      <c r="BM25" s="220"/>
      <c r="BN25" s="223"/>
      <c r="BO25" s="471"/>
      <c r="BP25" s="229"/>
      <c r="BQ25" s="211"/>
      <c r="BR25" s="211"/>
      <c r="BS25" s="214"/>
    </row>
    <row r="26" spans="2:71" s="53" customFormat="1" ht="216.75" x14ac:dyDescent="0.25">
      <c r="B26" s="249"/>
      <c r="C26" s="252"/>
      <c r="D26" s="241"/>
      <c r="E26" s="241"/>
      <c r="F26" s="241"/>
      <c r="G26" s="241"/>
      <c r="H26" s="241"/>
      <c r="I26" s="241"/>
      <c r="J26" s="241"/>
      <c r="K26" s="60">
        <v>5</v>
      </c>
      <c r="L26" s="61" t="s">
        <v>288</v>
      </c>
      <c r="M26" s="243"/>
      <c r="N26" s="465"/>
      <c r="O26" s="236"/>
      <c r="P26" s="229"/>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7"/>
      <c r="AN26" s="62">
        <v>5</v>
      </c>
      <c r="AO26" s="63" t="s">
        <v>331</v>
      </c>
      <c r="AP26" s="63" t="s">
        <v>301</v>
      </c>
      <c r="AQ26" s="63" t="s">
        <v>168</v>
      </c>
      <c r="AR26" s="63" t="s">
        <v>332</v>
      </c>
      <c r="AS26" s="63" t="s">
        <v>333</v>
      </c>
      <c r="AT26" s="63" t="s">
        <v>302</v>
      </c>
      <c r="AU26" s="63" t="s">
        <v>303</v>
      </c>
      <c r="AV26" s="63" t="s">
        <v>157</v>
      </c>
      <c r="AW26" s="82" t="s">
        <v>158</v>
      </c>
      <c r="AX26" s="82" t="s">
        <v>159</v>
      </c>
      <c r="AY26" s="82" t="s">
        <v>160</v>
      </c>
      <c r="AZ26" s="82" t="s">
        <v>161</v>
      </c>
      <c r="BA26" s="82" t="s">
        <v>162</v>
      </c>
      <c r="BB26" s="82" t="s">
        <v>163</v>
      </c>
      <c r="BC26" s="82" t="s">
        <v>169</v>
      </c>
      <c r="BD26" s="82">
        <f t="shared" si="1"/>
        <v>100</v>
      </c>
      <c r="BE26" s="82" t="str">
        <f t="shared" si="2"/>
        <v>Fuerte</v>
      </c>
      <c r="BF26" s="63"/>
      <c r="BG26" s="65" t="s">
        <v>165</v>
      </c>
      <c r="BH26" s="82" t="str">
        <f t="shared" si="3"/>
        <v>Siempre se ejecuta</v>
      </c>
      <c r="BI26" s="63"/>
      <c r="BJ26" s="82" t="str">
        <f t="shared" si="4"/>
        <v>FUERTE</v>
      </c>
      <c r="BK26" s="82">
        <f t="shared" si="5"/>
        <v>100</v>
      </c>
      <c r="BL26" s="82" t="str">
        <f t="shared" si="6"/>
        <v>NO</v>
      </c>
      <c r="BM26" s="220"/>
      <c r="BN26" s="223"/>
      <c r="BO26" s="471"/>
      <c r="BP26" s="229"/>
      <c r="BQ26" s="211"/>
      <c r="BR26" s="211"/>
      <c r="BS26" s="214"/>
    </row>
    <row r="27" spans="2:71" s="53" customFormat="1" ht="242.25" x14ac:dyDescent="0.25">
      <c r="B27" s="249"/>
      <c r="C27" s="252"/>
      <c r="D27" s="241"/>
      <c r="E27" s="241"/>
      <c r="F27" s="241"/>
      <c r="G27" s="241"/>
      <c r="H27" s="241"/>
      <c r="I27" s="241"/>
      <c r="J27" s="241"/>
      <c r="K27" s="54">
        <v>6</v>
      </c>
      <c r="L27" s="55" t="s">
        <v>289</v>
      </c>
      <c r="M27" s="243"/>
      <c r="N27" s="465"/>
      <c r="O27" s="236"/>
      <c r="P27" s="229"/>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7"/>
      <c r="AN27" s="56">
        <v>6</v>
      </c>
      <c r="AO27" s="57" t="s">
        <v>334</v>
      </c>
      <c r="AP27" s="57" t="s">
        <v>304</v>
      </c>
      <c r="AQ27" s="57" t="s">
        <v>172</v>
      </c>
      <c r="AR27" s="57" t="s">
        <v>305</v>
      </c>
      <c r="AS27" s="57" t="s">
        <v>335</v>
      </c>
      <c r="AT27" s="57" t="s">
        <v>306</v>
      </c>
      <c r="AU27" s="57" t="s">
        <v>336</v>
      </c>
      <c r="AV27" s="57" t="s">
        <v>157</v>
      </c>
      <c r="AW27" s="58" t="s">
        <v>158</v>
      </c>
      <c r="AX27" s="58" t="s">
        <v>159</v>
      </c>
      <c r="AY27" s="58" t="s">
        <v>160</v>
      </c>
      <c r="AZ27" s="58" t="s">
        <v>161</v>
      </c>
      <c r="BA27" s="58" t="s">
        <v>162</v>
      </c>
      <c r="BB27" s="58" t="s">
        <v>163</v>
      </c>
      <c r="BC27" s="58" t="s">
        <v>169</v>
      </c>
      <c r="BD27" s="58">
        <f t="shared" si="1"/>
        <v>100</v>
      </c>
      <c r="BE27" s="58" t="str">
        <f t="shared" si="2"/>
        <v>Fuerte</v>
      </c>
      <c r="BF27" s="57"/>
      <c r="BG27" s="59" t="s">
        <v>165</v>
      </c>
      <c r="BH27" s="58" t="str">
        <f t="shared" si="3"/>
        <v>Siempre se ejecuta</v>
      </c>
      <c r="BI27" s="57"/>
      <c r="BJ27" s="58" t="str">
        <f t="shared" si="4"/>
        <v>FUERTE</v>
      </c>
      <c r="BK27" s="58">
        <f t="shared" si="5"/>
        <v>100</v>
      </c>
      <c r="BL27" s="58" t="str">
        <f t="shared" si="6"/>
        <v>NO</v>
      </c>
      <c r="BM27" s="220"/>
      <c r="BN27" s="223"/>
      <c r="BO27" s="471"/>
      <c r="BP27" s="229"/>
      <c r="BQ27" s="211"/>
      <c r="BR27" s="211"/>
      <c r="BS27" s="214"/>
    </row>
    <row r="28" spans="2:71" s="53" customFormat="1" ht="6" customHeight="1" x14ac:dyDescent="0.25">
      <c r="B28" s="249"/>
      <c r="C28" s="252"/>
      <c r="D28" s="241"/>
      <c r="E28" s="241"/>
      <c r="F28" s="241"/>
      <c r="G28" s="241"/>
      <c r="H28" s="241"/>
      <c r="I28" s="241"/>
      <c r="J28" s="241"/>
      <c r="K28" s="60">
        <v>7</v>
      </c>
      <c r="L28" s="61" t="s">
        <v>107</v>
      </c>
      <c r="M28" s="243"/>
      <c r="N28" s="465"/>
      <c r="O28" s="236"/>
      <c r="P28" s="229"/>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7"/>
      <c r="AN28" s="62">
        <v>7</v>
      </c>
      <c r="AO28" s="63" t="s">
        <v>109</v>
      </c>
      <c r="AP28" s="63"/>
      <c r="AQ28" s="63" t="s">
        <v>106</v>
      </c>
      <c r="AR28" s="63"/>
      <c r="AS28" s="63"/>
      <c r="AT28" s="63"/>
      <c r="AU28" s="63"/>
      <c r="AV28" s="63" t="s">
        <v>106</v>
      </c>
      <c r="AW28" s="82" t="s">
        <v>106</v>
      </c>
      <c r="AX28" s="82" t="s">
        <v>106</v>
      </c>
      <c r="AY28" s="82" t="s">
        <v>106</v>
      </c>
      <c r="AZ28" s="82" t="s">
        <v>106</v>
      </c>
      <c r="BA28" s="82" t="s">
        <v>106</v>
      </c>
      <c r="BB28" s="82" t="s">
        <v>106</v>
      </c>
      <c r="BC28" s="82" t="s">
        <v>106</v>
      </c>
      <c r="BD28" s="82">
        <f t="shared" si="1"/>
        <v>0</v>
      </c>
      <c r="BE28" s="82" t="str">
        <f t="shared" si="2"/>
        <v>Débil</v>
      </c>
      <c r="BF28" s="63"/>
      <c r="BG28" s="65" t="s">
        <v>106</v>
      </c>
      <c r="BH28" s="82" t="str">
        <f t="shared" si="3"/>
        <v>Casilla formulada</v>
      </c>
      <c r="BI28" s="63"/>
      <c r="BJ28" s="82" t="str">
        <f t="shared" si="4"/>
        <v/>
      </c>
      <c r="BK28" s="82" t="str">
        <f t="shared" si="5"/>
        <v/>
      </c>
      <c r="BL28" s="82" t="str">
        <f t="shared" si="6"/>
        <v>SI</v>
      </c>
      <c r="BM28" s="220"/>
      <c r="BN28" s="223"/>
      <c r="BO28" s="471"/>
      <c r="BP28" s="229"/>
      <c r="BQ28" s="211"/>
      <c r="BR28" s="211"/>
      <c r="BS28" s="214"/>
    </row>
    <row r="29" spans="2:71" s="53" customFormat="1" ht="6" customHeight="1" x14ac:dyDescent="0.25">
      <c r="B29" s="249"/>
      <c r="C29" s="252"/>
      <c r="D29" s="241"/>
      <c r="E29" s="241"/>
      <c r="F29" s="241"/>
      <c r="G29" s="241"/>
      <c r="H29" s="241"/>
      <c r="I29" s="241"/>
      <c r="J29" s="241"/>
      <c r="K29" s="54">
        <v>8</v>
      </c>
      <c r="L29" s="55" t="s">
        <v>107</v>
      </c>
      <c r="M29" s="243"/>
      <c r="N29" s="465"/>
      <c r="O29" s="236"/>
      <c r="P29" s="229"/>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1"/>
        <v>0</v>
      </c>
      <c r="BE29" s="58" t="str">
        <f t="shared" si="2"/>
        <v>Débil</v>
      </c>
      <c r="BF29" s="57"/>
      <c r="BG29" s="59" t="s">
        <v>106</v>
      </c>
      <c r="BH29" s="58" t="str">
        <f t="shared" si="3"/>
        <v>Casilla formulada</v>
      </c>
      <c r="BI29" s="57"/>
      <c r="BJ29" s="58" t="str">
        <f t="shared" si="4"/>
        <v/>
      </c>
      <c r="BK29" s="58" t="str">
        <f t="shared" si="5"/>
        <v/>
      </c>
      <c r="BL29" s="58" t="str">
        <f t="shared" si="6"/>
        <v>SI</v>
      </c>
      <c r="BM29" s="220"/>
      <c r="BN29" s="223"/>
      <c r="BO29" s="471"/>
      <c r="BP29" s="229"/>
      <c r="BQ29" s="211"/>
      <c r="BR29" s="211"/>
      <c r="BS29" s="214"/>
    </row>
    <row r="30" spans="2:71" s="53" customFormat="1" ht="6" customHeight="1" x14ac:dyDescent="0.25">
      <c r="B30" s="249"/>
      <c r="C30" s="252"/>
      <c r="D30" s="241"/>
      <c r="E30" s="241"/>
      <c r="F30" s="241"/>
      <c r="G30" s="241"/>
      <c r="H30" s="241"/>
      <c r="I30" s="241"/>
      <c r="J30" s="241"/>
      <c r="K30" s="60">
        <v>9</v>
      </c>
      <c r="L30" s="66" t="s">
        <v>107</v>
      </c>
      <c r="M30" s="243"/>
      <c r="N30" s="465"/>
      <c r="O30" s="236"/>
      <c r="P30" s="229"/>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7"/>
      <c r="AN30" s="62">
        <v>9</v>
      </c>
      <c r="AO30" s="63" t="s">
        <v>109</v>
      </c>
      <c r="AP30" s="63"/>
      <c r="AQ30" s="63" t="s">
        <v>106</v>
      </c>
      <c r="AR30" s="63"/>
      <c r="AS30" s="63"/>
      <c r="AT30" s="63"/>
      <c r="AU30" s="63"/>
      <c r="AV30" s="63" t="s">
        <v>106</v>
      </c>
      <c r="AW30" s="82" t="s">
        <v>106</v>
      </c>
      <c r="AX30" s="82" t="s">
        <v>106</v>
      </c>
      <c r="AY30" s="82" t="s">
        <v>106</v>
      </c>
      <c r="AZ30" s="82" t="s">
        <v>106</v>
      </c>
      <c r="BA30" s="82" t="s">
        <v>106</v>
      </c>
      <c r="BB30" s="82" t="s">
        <v>106</v>
      </c>
      <c r="BC30" s="82" t="s">
        <v>106</v>
      </c>
      <c r="BD30" s="82">
        <f t="shared" si="1"/>
        <v>0</v>
      </c>
      <c r="BE30" s="82" t="str">
        <f t="shared" si="2"/>
        <v>Débil</v>
      </c>
      <c r="BF30" s="63"/>
      <c r="BG30" s="65" t="s">
        <v>106</v>
      </c>
      <c r="BH30" s="82" t="str">
        <f t="shared" si="3"/>
        <v>Casilla formulada</v>
      </c>
      <c r="BI30" s="63"/>
      <c r="BJ30" s="82" t="str">
        <f t="shared" si="4"/>
        <v/>
      </c>
      <c r="BK30" s="82" t="str">
        <f t="shared" si="5"/>
        <v/>
      </c>
      <c r="BL30" s="82" t="str">
        <f t="shared" si="6"/>
        <v>SI</v>
      </c>
      <c r="BM30" s="220"/>
      <c r="BN30" s="223"/>
      <c r="BO30" s="471"/>
      <c r="BP30" s="229"/>
      <c r="BQ30" s="211"/>
      <c r="BR30" s="211"/>
      <c r="BS30" s="214"/>
    </row>
    <row r="31" spans="2:71" s="53" customFormat="1" ht="6" customHeight="1" thickBot="1" x14ac:dyDescent="0.3">
      <c r="B31" s="250"/>
      <c r="C31" s="253"/>
      <c r="D31" s="242"/>
      <c r="E31" s="242"/>
      <c r="F31" s="242"/>
      <c r="G31" s="242"/>
      <c r="H31" s="242"/>
      <c r="I31" s="242"/>
      <c r="J31" s="242"/>
      <c r="K31" s="67">
        <v>10</v>
      </c>
      <c r="L31" s="68" t="s">
        <v>107</v>
      </c>
      <c r="M31" s="244"/>
      <c r="N31" s="466"/>
      <c r="O31" s="237"/>
      <c r="P31" s="230"/>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1"/>
        <v>0</v>
      </c>
      <c r="BE31" s="71" t="str">
        <f t="shared" si="2"/>
        <v>Débil</v>
      </c>
      <c r="BF31" s="70"/>
      <c r="BG31" s="72" t="s">
        <v>106</v>
      </c>
      <c r="BH31" s="71" t="str">
        <f t="shared" si="3"/>
        <v>Casilla formulada</v>
      </c>
      <c r="BI31" s="70"/>
      <c r="BJ31" s="71" t="str">
        <f t="shared" si="4"/>
        <v/>
      </c>
      <c r="BK31" s="71" t="str">
        <f t="shared" si="5"/>
        <v/>
      </c>
      <c r="BL31" s="71" t="str">
        <f t="shared" si="6"/>
        <v>SI</v>
      </c>
      <c r="BM31" s="221"/>
      <c r="BN31" s="224"/>
      <c r="BO31" s="472"/>
      <c r="BP31" s="230"/>
      <c r="BQ31" s="212"/>
      <c r="BR31" s="212"/>
      <c r="BS31" s="215"/>
    </row>
    <row r="32" spans="2:71" s="53" customFormat="1" ht="259.89999999999998" customHeight="1" x14ac:dyDescent="0.25">
      <c r="B32" s="248">
        <v>3</v>
      </c>
      <c r="C32" s="251" t="s">
        <v>275</v>
      </c>
      <c r="D32" s="241" t="s">
        <v>276</v>
      </c>
      <c r="E32" s="241" t="s">
        <v>308</v>
      </c>
      <c r="F32" s="241" t="s">
        <v>153</v>
      </c>
      <c r="G32" s="241" t="s">
        <v>153</v>
      </c>
      <c r="H32" s="241" t="s">
        <v>153</v>
      </c>
      <c r="I32" s="241" t="s">
        <v>153</v>
      </c>
      <c r="J32" s="241" t="str">
        <f>IF(AND((F32="SI"),(G32="SI"),(H32="SI"),(I32="SI")),"Si es Riesgo de Corrupción","No es Riesgo de Corrupción")</f>
        <v>Si es Riesgo de Corrupción</v>
      </c>
      <c r="K32" s="47">
        <v>1</v>
      </c>
      <c r="L32" s="48" t="s">
        <v>309</v>
      </c>
      <c r="M32" s="243" t="s">
        <v>310</v>
      </c>
      <c r="N32" s="464">
        <v>1</v>
      </c>
      <c r="O32" s="235" t="str">
        <f>IF(N32=1,"Rara vez",IF(N32=2,"Improbable",IF(N32=3,"Posible",IF(N32=4,"Probable",IF(N32=5,"Casi seguro","Definir el nivel de probabilidad")))))</f>
        <v>Rara vez</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2" s="234" t="s">
        <v>153</v>
      </c>
      <c r="R32" s="234" t="s">
        <v>153</v>
      </c>
      <c r="S32" s="234" t="s">
        <v>155</v>
      </c>
      <c r="T32" s="234" t="s">
        <v>153</v>
      </c>
      <c r="U32" s="234" t="s">
        <v>153</v>
      </c>
      <c r="V32" s="234" t="s">
        <v>153</v>
      </c>
      <c r="W32" s="234" t="s">
        <v>153</v>
      </c>
      <c r="X32" s="234" t="s">
        <v>155</v>
      </c>
      <c r="Y32" s="234" t="s">
        <v>153</v>
      </c>
      <c r="Z32" s="234" t="s">
        <v>153</v>
      </c>
      <c r="AA32" s="234" t="s">
        <v>153</v>
      </c>
      <c r="AB32" s="234" t="s">
        <v>153</v>
      </c>
      <c r="AC32" s="234" t="s">
        <v>153</v>
      </c>
      <c r="AD32" s="234" t="s">
        <v>153</v>
      </c>
      <c r="AE32" s="234" t="s">
        <v>153</v>
      </c>
      <c r="AF32" s="234" t="s">
        <v>155</v>
      </c>
      <c r="AG32" s="234" t="s">
        <v>153</v>
      </c>
      <c r="AH32" s="234" t="s">
        <v>153</v>
      </c>
      <c r="AI32" s="234" t="s">
        <v>155</v>
      </c>
      <c r="AJ32" s="234">
        <f>IF(AF32="SI","Impacto Catastrófico por lesoines o perdida de vidas humanas",(COUNTIF(Q32:AE41,"SI")+COUNTIF(AG32:AI41,"SI")))</f>
        <v>15</v>
      </c>
      <c r="AK32" s="234" t="str">
        <f>IF(AJ32=0,"",IF(AND(AJ32&gt;0,AJ32&lt;=5),"Moderado",IF(AND(AJ32&gt;5,AJ32&lt;=11),"Mayor","Catastrófico")))</f>
        <v>Catastrófico</v>
      </c>
      <c r="AL32" s="234" t="str">
        <f>IF(AND(O32="Rara Vez",AK32="Moderado"),"Moderado",IF(AND(O32="Rara Vez",AK32="Mayor"),"Alto",IF(AND(O32="Improbable",AK32="Moderado"),"Moderado",IF(AND(O32="Improbable",AK32="Mayor"),"Alto",IF(AND(O32="Posible",AK32="Moderado"),"Alto",IF(AND(O32="Probable",AK32="Moderado"),"Alto","Extremo"))))))</f>
        <v>Extremo</v>
      </c>
      <c r="AM32" s="216" t="s">
        <v>151</v>
      </c>
      <c r="AN32" s="49">
        <v>1</v>
      </c>
      <c r="AO32" s="50" t="s">
        <v>337</v>
      </c>
      <c r="AP32" s="50" t="s">
        <v>311</v>
      </c>
      <c r="AQ32" s="50" t="s">
        <v>168</v>
      </c>
      <c r="AR32" s="50" t="s">
        <v>312</v>
      </c>
      <c r="AS32" s="50" t="s">
        <v>338</v>
      </c>
      <c r="AT32" s="50" t="s">
        <v>170</v>
      </c>
      <c r="AU32" s="50" t="s">
        <v>339</v>
      </c>
      <c r="AV32" s="50" t="s">
        <v>157</v>
      </c>
      <c r="AW32" s="81" t="s">
        <v>158</v>
      </c>
      <c r="AX32" s="81" t="s">
        <v>159</v>
      </c>
      <c r="AY32" s="81" t="s">
        <v>160</v>
      </c>
      <c r="AZ32" s="81" t="s">
        <v>161</v>
      </c>
      <c r="BA32" s="81" t="s">
        <v>162</v>
      </c>
      <c r="BB32" s="81" t="s">
        <v>163</v>
      </c>
      <c r="BC32" s="81" t="s">
        <v>164</v>
      </c>
      <c r="BD32" s="81">
        <f t="shared" si="1"/>
        <v>95</v>
      </c>
      <c r="BE32" s="81" t="str">
        <f t="shared" si="2"/>
        <v>Fuerte</v>
      </c>
      <c r="BF32" s="50"/>
      <c r="BG32" s="52" t="s">
        <v>165</v>
      </c>
      <c r="BH32" s="81" t="str">
        <f t="shared" si="3"/>
        <v>Siempre se ejecuta</v>
      </c>
      <c r="BI32" s="50"/>
      <c r="BJ32" s="81" t="str">
        <f t="shared" si="4"/>
        <v>FUERTE</v>
      </c>
      <c r="BK32" s="81">
        <f t="shared" si="5"/>
        <v>100</v>
      </c>
      <c r="BL32" s="81" t="str">
        <f t="shared" si="6"/>
        <v>NO</v>
      </c>
      <c r="BM32" s="219" t="str">
        <f>IF(AVERAGE(BK32:BK41)=100,"FUERTE",IF(AND(AVERAGE(BK32:BK41)&lt;=99,AVERAGE(BK32:BK41)&gt;=50),"MODERADA",IF(AVERAGE(BK32:BK41)&lt;50,"DÉBIL",0)))</f>
        <v>FUERTE</v>
      </c>
      <c r="BN32" s="222" t="str">
        <f>IFERROR(IF(BM32="DÉBIL","NO DISMINUYE",IF(AVERAGEIF(AV32:AV41,"Preventivo",BK32:BK41)&gt;=50,"DIRECTAMENTE","NO DISMINUYE")),"NO DISMINUYE")</f>
        <v>DIRECTAMENTE</v>
      </c>
      <c r="BO32" s="470">
        <f>IF(N32=1,1,IF(AND(N32=2,BM32="FUERTE",BN32="DIRECTAMENTE"),N32-1,IF(AND(N32&gt;2,BM32="FUERTE",BN32="DIRECTAMENTE"),N32-2,IF(AND(N32&gt;=2,BM32="MODERADA",BN32="DIRECTAMENTE"),N32-1,N32))))</f>
        <v>1</v>
      </c>
      <c r="BP32" s="228" t="str">
        <f>IF(BO32=1,"Rara vez",IF(BO32=2,"Improbable",IF(BO32=3,"Posible",IF(BO32=4,"Probable",IF(BO32=5,"Casi Seguro",0)))))</f>
        <v>Rara vez</v>
      </c>
      <c r="BQ32" s="210" t="str">
        <f>AK32</f>
        <v>Catastrófico</v>
      </c>
      <c r="BR32" s="210" t="str">
        <f>IF(AND(BP32="Rara Vez",BQ32="Moderado"),"Moderado",IF(AND(BP32="Rara Vez",BQ32="Mayor"),"Alto",IF(AND(BP32="Improbable",BQ32="Moderado"),"Moderado",IF(AND(BP32="Improbable",BQ32="Mayor"),"Alto",IF(AND(BP32="Posible",BQ32="Moderado"),"Alto",IF(AND(BP32="Probable",BQ32="Moderado"),"Alto","Extremo"))))))</f>
        <v>Extremo</v>
      </c>
      <c r="BS32" s="213" t="s">
        <v>340</v>
      </c>
    </row>
    <row r="33" spans="2:71" s="53" customFormat="1" ht="6" customHeight="1" x14ac:dyDescent="0.25">
      <c r="B33" s="249"/>
      <c r="C33" s="252"/>
      <c r="D33" s="241"/>
      <c r="E33" s="241"/>
      <c r="F33" s="241"/>
      <c r="G33" s="241"/>
      <c r="H33" s="241"/>
      <c r="I33" s="241"/>
      <c r="J33" s="241"/>
      <c r="K33" s="54">
        <v>2</v>
      </c>
      <c r="L33" s="55" t="s">
        <v>107</v>
      </c>
      <c r="M33" s="243"/>
      <c r="N33" s="465"/>
      <c r="O33" s="236"/>
      <c r="P33" s="229"/>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1"/>
        <v>0</v>
      </c>
      <c r="BE33" s="58" t="str">
        <f t="shared" si="2"/>
        <v>Débil</v>
      </c>
      <c r="BF33" s="57"/>
      <c r="BG33" s="59" t="s">
        <v>106</v>
      </c>
      <c r="BH33" s="58" t="str">
        <f t="shared" si="3"/>
        <v>Casilla formulada</v>
      </c>
      <c r="BI33" s="57"/>
      <c r="BJ33" s="58" t="str">
        <f t="shared" si="4"/>
        <v/>
      </c>
      <c r="BK33" s="58" t="str">
        <f t="shared" si="5"/>
        <v/>
      </c>
      <c r="BL33" s="58" t="str">
        <f t="shared" si="6"/>
        <v>SI</v>
      </c>
      <c r="BM33" s="220"/>
      <c r="BN33" s="223"/>
      <c r="BO33" s="471"/>
      <c r="BP33" s="229"/>
      <c r="BQ33" s="211"/>
      <c r="BR33" s="211"/>
      <c r="BS33" s="214"/>
    </row>
    <row r="34" spans="2:71" s="53" customFormat="1" ht="6" customHeight="1" x14ac:dyDescent="0.25">
      <c r="B34" s="249"/>
      <c r="C34" s="252"/>
      <c r="D34" s="241"/>
      <c r="E34" s="241"/>
      <c r="F34" s="241"/>
      <c r="G34" s="241"/>
      <c r="H34" s="241"/>
      <c r="I34" s="241"/>
      <c r="J34" s="241"/>
      <c r="K34" s="60">
        <v>3</v>
      </c>
      <c r="L34" s="61" t="s">
        <v>107</v>
      </c>
      <c r="M34" s="243"/>
      <c r="N34" s="465"/>
      <c r="O34" s="236"/>
      <c r="P34" s="229"/>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7"/>
      <c r="AN34" s="62">
        <v>3</v>
      </c>
      <c r="AO34" s="63" t="s">
        <v>109</v>
      </c>
      <c r="AP34" s="63"/>
      <c r="AQ34" s="63" t="s">
        <v>106</v>
      </c>
      <c r="AR34" s="63"/>
      <c r="AS34" s="63"/>
      <c r="AT34" s="63"/>
      <c r="AU34" s="63"/>
      <c r="AV34" s="63" t="s">
        <v>106</v>
      </c>
      <c r="AW34" s="82" t="s">
        <v>106</v>
      </c>
      <c r="AX34" s="82" t="s">
        <v>106</v>
      </c>
      <c r="AY34" s="82" t="s">
        <v>106</v>
      </c>
      <c r="AZ34" s="82" t="s">
        <v>106</v>
      </c>
      <c r="BA34" s="82" t="s">
        <v>106</v>
      </c>
      <c r="BB34" s="82" t="s">
        <v>106</v>
      </c>
      <c r="BC34" s="82" t="s">
        <v>106</v>
      </c>
      <c r="BD34" s="82">
        <f t="shared" si="1"/>
        <v>0</v>
      </c>
      <c r="BE34" s="82" t="str">
        <f t="shared" si="2"/>
        <v>Débil</v>
      </c>
      <c r="BF34" s="63"/>
      <c r="BG34" s="65" t="s">
        <v>106</v>
      </c>
      <c r="BH34" s="82" t="str">
        <f t="shared" si="3"/>
        <v>Casilla formulada</v>
      </c>
      <c r="BI34" s="63"/>
      <c r="BJ34" s="82" t="str">
        <f t="shared" si="4"/>
        <v/>
      </c>
      <c r="BK34" s="82" t="str">
        <f t="shared" si="5"/>
        <v/>
      </c>
      <c r="BL34" s="82" t="str">
        <f t="shared" si="6"/>
        <v>SI</v>
      </c>
      <c r="BM34" s="220"/>
      <c r="BN34" s="223"/>
      <c r="BO34" s="471"/>
      <c r="BP34" s="229"/>
      <c r="BQ34" s="211"/>
      <c r="BR34" s="211"/>
      <c r="BS34" s="214"/>
    </row>
    <row r="35" spans="2:71" s="53" customFormat="1" ht="6" customHeight="1" x14ac:dyDescent="0.25">
      <c r="B35" s="249"/>
      <c r="C35" s="252"/>
      <c r="D35" s="241"/>
      <c r="E35" s="241"/>
      <c r="F35" s="241"/>
      <c r="G35" s="241"/>
      <c r="H35" s="241"/>
      <c r="I35" s="241"/>
      <c r="J35" s="241"/>
      <c r="K35" s="54">
        <v>4</v>
      </c>
      <c r="L35" s="55" t="s">
        <v>107</v>
      </c>
      <c r="M35" s="243"/>
      <c r="N35" s="465"/>
      <c r="O35" s="236"/>
      <c r="P35" s="229"/>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1"/>
        <v>0</v>
      </c>
      <c r="BE35" s="58" t="str">
        <f t="shared" si="2"/>
        <v>Débil</v>
      </c>
      <c r="BF35" s="57"/>
      <c r="BG35" s="59" t="s">
        <v>106</v>
      </c>
      <c r="BH35" s="58" t="str">
        <f t="shared" si="3"/>
        <v>Casilla formulada</v>
      </c>
      <c r="BI35" s="57"/>
      <c r="BJ35" s="58" t="str">
        <f t="shared" si="4"/>
        <v/>
      </c>
      <c r="BK35" s="58" t="str">
        <f t="shared" si="5"/>
        <v/>
      </c>
      <c r="BL35" s="58" t="str">
        <f t="shared" si="6"/>
        <v>SI</v>
      </c>
      <c r="BM35" s="220"/>
      <c r="BN35" s="223"/>
      <c r="BO35" s="471"/>
      <c r="BP35" s="229"/>
      <c r="BQ35" s="211"/>
      <c r="BR35" s="211"/>
      <c r="BS35" s="214"/>
    </row>
    <row r="36" spans="2:71" s="53" customFormat="1" ht="6" customHeight="1" x14ac:dyDescent="0.25">
      <c r="B36" s="249"/>
      <c r="C36" s="252"/>
      <c r="D36" s="241"/>
      <c r="E36" s="241"/>
      <c r="F36" s="241"/>
      <c r="G36" s="241"/>
      <c r="H36" s="241"/>
      <c r="I36" s="241"/>
      <c r="J36" s="241"/>
      <c r="K36" s="60">
        <v>5</v>
      </c>
      <c r="L36" s="61" t="s">
        <v>107</v>
      </c>
      <c r="M36" s="243"/>
      <c r="N36" s="465"/>
      <c r="O36" s="236"/>
      <c r="P36" s="229"/>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7"/>
      <c r="AN36" s="62">
        <v>5</v>
      </c>
      <c r="AO36" s="63" t="s">
        <v>109</v>
      </c>
      <c r="AP36" s="63"/>
      <c r="AQ36" s="63" t="s">
        <v>106</v>
      </c>
      <c r="AR36" s="63"/>
      <c r="AS36" s="63"/>
      <c r="AT36" s="63"/>
      <c r="AU36" s="63"/>
      <c r="AV36" s="63" t="s">
        <v>106</v>
      </c>
      <c r="AW36" s="82" t="s">
        <v>106</v>
      </c>
      <c r="AX36" s="82" t="s">
        <v>106</v>
      </c>
      <c r="AY36" s="82" t="s">
        <v>106</v>
      </c>
      <c r="AZ36" s="82" t="s">
        <v>106</v>
      </c>
      <c r="BA36" s="82" t="s">
        <v>106</v>
      </c>
      <c r="BB36" s="82" t="s">
        <v>106</v>
      </c>
      <c r="BC36" s="82" t="s">
        <v>106</v>
      </c>
      <c r="BD36" s="82">
        <f t="shared" si="1"/>
        <v>0</v>
      </c>
      <c r="BE36" s="82" t="str">
        <f t="shared" si="2"/>
        <v>Débil</v>
      </c>
      <c r="BF36" s="63"/>
      <c r="BG36" s="65" t="s">
        <v>106</v>
      </c>
      <c r="BH36" s="82" t="str">
        <f t="shared" si="3"/>
        <v>Casilla formulada</v>
      </c>
      <c r="BI36" s="63"/>
      <c r="BJ36" s="82" t="str">
        <f t="shared" si="4"/>
        <v/>
      </c>
      <c r="BK36" s="82" t="str">
        <f t="shared" si="5"/>
        <v/>
      </c>
      <c r="BL36" s="82" t="str">
        <f t="shared" si="6"/>
        <v>SI</v>
      </c>
      <c r="BM36" s="220"/>
      <c r="BN36" s="223"/>
      <c r="BO36" s="471"/>
      <c r="BP36" s="229"/>
      <c r="BQ36" s="211"/>
      <c r="BR36" s="211"/>
      <c r="BS36" s="214"/>
    </row>
    <row r="37" spans="2:71" s="53" customFormat="1" ht="6" customHeight="1" x14ac:dyDescent="0.25">
      <c r="B37" s="249"/>
      <c r="C37" s="252"/>
      <c r="D37" s="241"/>
      <c r="E37" s="241"/>
      <c r="F37" s="241"/>
      <c r="G37" s="241"/>
      <c r="H37" s="241"/>
      <c r="I37" s="241"/>
      <c r="J37" s="241"/>
      <c r="K37" s="54">
        <v>6</v>
      </c>
      <c r="L37" s="55" t="s">
        <v>107</v>
      </c>
      <c r="M37" s="243"/>
      <c r="N37" s="465"/>
      <c r="O37" s="236"/>
      <c r="P37" s="229"/>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1"/>
        <v>0</v>
      </c>
      <c r="BE37" s="58" t="str">
        <f t="shared" si="2"/>
        <v>Débil</v>
      </c>
      <c r="BF37" s="57"/>
      <c r="BG37" s="59" t="s">
        <v>106</v>
      </c>
      <c r="BH37" s="58" t="str">
        <f t="shared" si="3"/>
        <v>Casilla formulada</v>
      </c>
      <c r="BI37" s="57"/>
      <c r="BJ37" s="58" t="str">
        <f t="shared" si="4"/>
        <v/>
      </c>
      <c r="BK37" s="58" t="str">
        <f t="shared" si="5"/>
        <v/>
      </c>
      <c r="BL37" s="58" t="str">
        <f t="shared" si="6"/>
        <v>SI</v>
      </c>
      <c r="BM37" s="220"/>
      <c r="BN37" s="223"/>
      <c r="BO37" s="471"/>
      <c r="BP37" s="229"/>
      <c r="BQ37" s="211"/>
      <c r="BR37" s="211"/>
      <c r="BS37" s="214"/>
    </row>
    <row r="38" spans="2:71" s="53" customFormat="1" ht="6" customHeight="1" x14ac:dyDescent="0.25">
      <c r="B38" s="249"/>
      <c r="C38" s="252"/>
      <c r="D38" s="241"/>
      <c r="E38" s="241"/>
      <c r="F38" s="241"/>
      <c r="G38" s="241"/>
      <c r="H38" s="241"/>
      <c r="I38" s="241"/>
      <c r="J38" s="241"/>
      <c r="K38" s="60">
        <v>7</v>
      </c>
      <c r="L38" s="61" t="s">
        <v>107</v>
      </c>
      <c r="M38" s="243"/>
      <c r="N38" s="465"/>
      <c r="O38" s="236"/>
      <c r="P38" s="229"/>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7"/>
      <c r="AN38" s="62">
        <v>7</v>
      </c>
      <c r="AO38" s="63" t="s">
        <v>109</v>
      </c>
      <c r="AP38" s="63"/>
      <c r="AQ38" s="63" t="s">
        <v>106</v>
      </c>
      <c r="AR38" s="63"/>
      <c r="AS38" s="63"/>
      <c r="AT38" s="63"/>
      <c r="AU38" s="63"/>
      <c r="AV38" s="63" t="s">
        <v>106</v>
      </c>
      <c r="AW38" s="82" t="s">
        <v>106</v>
      </c>
      <c r="AX38" s="82" t="s">
        <v>106</v>
      </c>
      <c r="AY38" s="82" t="s">
        <v>106</v>
      </c>
      <c r="AZ38" s="82" t="s">
        <v>106</v>
      </c>
      <c r="BA38" s="82" t="s">
        <v>106</v>
      </c>
      <c r="BB38" s="82" t="s">
        <v>106</v>
      </c>
      <c r="BC38" s="82" t="s">
        <v>106</v>
      </c>
      <c r="BD38" s="82">
        <f t="shared" si="1"/>
        <v>0</v>
      </c>
      <c r="BE38" s="82" t="str">
        <f t="shared" si="2"/>
        <v>Débil</v>
      </c>
      <c r="BF38" s="63"/>
      <c r="BG38" s="65" t="s">
        <v>106</v>
      </c>
      <c r="BH38" s="82" t="str">
        <f t="shared" si="3"/>
        <v>Casilla formulada</v>
      </c>
      <c r="BI38" s="63"/>
      <c r="BJ38" s="82" t="str">
        <f t="shared" si="4"/>
        <v/>
      </c>
      <c r="BK38" s="82" t="str">
        <f t="shared" si="5"/>
        <v/>
      </c>
      <c r="BL38" s="82" t="str">
        <f t="shared" si="6"/>
        <v>SI</v>
      </c>
      <c r="BM38" s="220"/>
      <c r="BN38" s="223"/>
      <c r="BO38" s="471"/>
      <c r="BP38" s="229"/>
      <c r="BQ38" s="211"/>
      <c r="BR38" s="211"/>
      <c r="BS38" s="214"/>
    </row>
    <row r="39" spans="2:71" s="53" customFormat="1" ht="6" customHeight="1" x14ac:dyDescent="0.25">
      <c r="B39" s="249"/>
      <c r="C39" s="252"/>
      <c r="D39" s="241"/>
      <c r="E39" s="241"/>
      <c r="F39" s="241"/>
      <c r="G39" s="241"/>
      <c r="H39" s="241"/>
      <c r="I39" s="241"/>
      <c r="J39" s="241"/>
      <c r="K39" s="54">
        <v>8</v>
      </c>
      <c r="L39" s="55" t="s">
        <v>107</v>
      </c>
      <c r="M39" s="243"/>
      <c r="N39" s="465"/>
      <c r="O39" s="236"/>
      <c r="P39" s="229"/>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1"/>
        <v>0</v>
      </c>
      <c r="BE39" s="58" t="str">
        <f t="shared" si="2"/>
        <v>Débil</v>
      </c>
      <c r="BF39" s="57"/>
      <c r="BG39" s="59" t="s">
        <v>106</v>
      </c>
      <c r="BH39" s="58" t="str">
        <f t="shared" si="3"/>
        <v>Casilla formulada</v>
      </c>
      <c r="BI39" s="57"/>
      <c r="BJ39" s="58" t="str">
        <f t="shared" si="4"/>
        <v/>
      </c>
      <c r="BK39" s="58" t="str">
        <f t="shared" si="5"/>
        <v/>
      </c>
      <c r="BL39" s="58" t="str">
        <f t="shared" si="6"/>
        <v>SI</v>
      </c>
      <c r="BM39" s="220"/>
      <c r="BN39" s="223"/>
      <c r="BO39" s="471"/>
      <c r="BP39" s="229"/>
      <c r="BQ39" s="211"/>
      <c r="BR39" s="211"/>
      <c r="BS39" s="214"/>
    </row>
    <row r="40" spans="2:71" s="53" customFormat="1" ht="6" customHeight="1" x14ac:dyDescent="0.25">
      <c r="B40" s="249"/>
      <c r="C40" s="252"/>
      <c r="D40" s="241"/>
      <c r="E40" s="241"/>
      <c r="F40" s="241"/>
      <c r="G40" s="241"/>
      <c r="H40" s="241"/>
      <c r="I40" s="241"/>
      <c r="J40" s="241"/>
      <c r="K40" s="60">
        <v>9</v>
      </c>
      <c r="L40" s="66" t="s">
        <v>107</v>
      </c>
      <c r="M40" s="243"/>
      <c r="N40" s="465"/>
      <c r="O40" s="236"/>
      <c r="P40" s="229"/>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7"/>
      <c r="AN40" s="62">
        <v>9</v>
      </c>
      <c r="AO40" s="63" t="s">
        <v>109</v>
      </c>
      <c r="AP40" s="63"/>
      <c r="AQ40" s="63" t="s">
        <v>106</v>
      </c>
      <c r="AR40" s="63"/>
      <c r="AS40" s="63"/>
      <c r="AT40" s="63"/>
      <c r="AU40" s="63"/>
      <c r="AV40" s="63" t="s">
        <v>106</v>
      </c>
      <c r="AW40" s="82" t="s">
        <v>106</v>
      </c>
      <c r="AX40" s="82" t="s">
        <v>106</v>
      </c>
      <c r="AY40" s="82" t="s">
        <v>106</v>
      </c>
      <c r="AZ40" s="82" t="s">
        <v>106</v>
      </c>
      <c r="BA40" s="82" t="s">
        <v>106</v>
      </c>
      <c r="BB40" s="82" t="s">
        <v>106</v>
      </c>
      <c r="BC40" s="82" t="s">
        <v>106</v>
      </c>
      <c r="BD40" s="82">
        <f t="shared" si="1"/>
        <v>0</v>
      </c>
      <c r="BE40" s="82" t="str">
        <f t="shared" si="2"/>
        <v>Débil</v>
      </c>
      <c r="BF40" s="63"/>
      <c r="BG40" s="65" t="s">
        <v>106</v>
      </c>
      <c r="BH40" s="82" t="str">
        <f t="shared" si="3"/>
        <v>Casilla formulada</v>
      </c>
      <c r="BI40" s="63"/>
      <c r="BJ40" s="82" t="str">
        <f t="shared" si="4"/>
        <v/>
      </c>
      <c r="BK40" s="82" t="str">
        <f t="shared" si="5"/>
        <v/>
      </c>
      <c r="BL40" s="82" t="str">
        <f t="shared" si="6"/>
        <v>SI</v>
      </c>
      <c r="BM40" s="220"/>
      <c r="BN40" s="223"/>
      <c r="BO40" s="471"/>
      <c r="BP40" s="229"/>
      <c r="BQ40" s="211"/>
      <c r="BR40" s="211"/>
      <c r="BS40" s="214"/>
    </row>
    <row r="41" spans="2:71" s="53" customFormat="1" ht="6" customHeight="1" thickBot="1" x14ac:dyDescent="0.3">
      <c r="B41" s="250"/>
      <c r="C41" s="253"/>
      <c r="D41" s="242"/>
      <c r="E41" s="242"/>
      <c r="F41" s="242"/>
      <c r="G41" s="242"/>
      <c r="H41" s="242"/>
      <c r="I41" s="242"/>
      <c r="J41" s="242"/>
      <c r="K41" s="67">
        <v>10</v>
      </c>
      <c r="L41" s="68" t="s">
        <v>107</v>
      </c>
      <c r="M41" s="244"/>
      <c r="N41" s="466"/>
      <c r="O41" s="237"/>
      <c r="P41" s="230"/>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1"/>
        <v>0</v>
      </c>
      <c r="BE41" s="71" t="str">
        <f t="shared" si="2"/>
        <v>Débil</v>
      </c>
      <c r="BF41" s="70"/>
      <c r="BG41" s="72" t="s">
        <v>106</v>
      </c>
      <c r="BH41" s="71" t="str">
        <f t="shared" si="3"/>
        <v>Casilla formulada</v>
      </c>
      <c r="BI41" s="70"/>
      <c r="BJ41" s="71" t="str">
        <f t="shared" si="4"/>
        <v/>
      </c>
      <c r="BK41" s="71" t="str">
        <f t="shared" si="5"/>
        <v/>
      </c>
      <c r="BL41" s="71" t="str">
        <f t="shared" si="6"/>
        <v>SI</v>
      </c>
      <c r="BM41" s="221"/>
      <c r="BN41" s="224"/>
      <c r="BO41" s="472"/>
      <c r="BP41" s="230"/>
      <c r="BQ41" s="212"/>
      <c r="BR41" s="212"/>
      <c r="BS41" s="215"/>
    </row>
    <row r="42" spans="2:71" s="53" customFormat="1" ht="206.45" customHeight="1" x14ac:dyDescent="0.25">
      <c r="B42" s="248">
        <v>4</v>
      </c>
      <c r="C42" s="251" t="s">
        <v>275</v>
      </c>
      <c r="D42" s="241" t="s">
        <v>276</v>
      </c>
      <c r="E42" s="241" t="s">
        <v>313</v>
      </c>
      <c r="F42" s="241" t="s">
        <v>153</v>
      </c>
      <c r="G42" s="241" t="s">
        <v>153</v>
      </c>
      <c r="H42" s="241" t="s">
        <v>153</v>
      </c>
      <c r="I42" s="241" t="s">
        <v>153</v>
      </c>
      <c r="J42" s="241" t="str">
        <f>IF(AND((F42="SI"),(G42="SI"),(H42="SI"),(I42="SI")),"Si es Riesgo de Corrupción","No es Riesgo de Corrupción")</f>
        <v>Si es Riesgo de Corrupción</v>
      </c>
      <c r="K42" s="47">
        <v>1</v>
      </c>
      <c r="L42" s="48" t="s">
        <v>341</v>
      </c>
      <c r="M42" s="243" t="s">
        <v>314</v>
      </c>
      <c r="N42" s="464">
        <v>1</v>
      </c>
      <c r="O42" s="235" t="str">
        <f>IF(N42=1,"Rara vez",IF(N42=2,"Improbable",IF(N42=3,"Posible",IF(N42=4,"Probable",IF(N42=5,"Casi seguro","Definir el nivel de probabilidad")))))</f>
        <v>Rara vez</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42" s="234" t="s">
        <v>153</v>
      </c>
      <c r="R42" s="234" t="s">
        <v>153</v>
      </c>
      <c r="S42" s="234" t="s">
        <v>155</v>
      </c>
      <c r="T42" s="234" t="s">
        <v>153</v>
      </c>
      <c r="U42" s="234" t="s">
        <v>153</v>
      </c>
      <c r="V42" s="234" t="s">
        <v>153</v>
      </c>
      <c r="W42" s="234" t="s">
        <v>153</v>
      </c>
      <c r="X42" s="234" t="s">
        <v>153</v>
      </c>
      <c r="Y42" s="234" t="s">
        <v>155</v>
      </c>
      <c r="Z42" s="234" t="s">
        <v>153</v>
      </c>
      <c r="AA42" s="234" t="s">
        <v>153</v>
      </c>
      <c r="AB42" s="234" t="s">
        <v>153</v>
      </c>
      <c r="AC42" s="234" t="s">
        <v>153</v>
      </c>
      <c r="AD42" s="234" t="s">
        <v>153</v>
      </c>
      <c r="AE42" s="234" t="s">
        <v>153</v>
      </c>
      <c r="AF42" s="234" t="s">
        <v>155</v>
      </c>
      <c r="AG42" s="234" t="s">
        <v>153</v>
      </c>
      <c r="AH42" s="234" t="s">
        <v>153</v>
      </c>
      <c r="AI42" s="234" t="s">
        <v>155</v>
      </c>
      <c r="AJ42" s="234">
        <f>IF(AF42="SI","Impacto Catastrófico por lesoines o perdida de vidas humanas",(COUNTIF(Q42:AE51,"SI")+COUNTIF(AG42:AI51,"SI")))</f>
        <v>15</v>
      </c>
      <c r="AK42" s="234" t="str">
        <f>IF(AJ42=0,"",IF(AND(AJ42&gt;0,AJ42&lt;=5),"Moderado",IF(AND(AJ42&gt;5,AJ42&lt;=11),"Mayor","Catastrófico")))</f>
        <v>Catastrófico</v>
      </c>
      <c r="AL42" s="234" t="str">
        <f>IF(AND(O42="Rara Vez",AK42="Moderado"),"Moderado",IF(AND(O42="Rara Vez",AK42="Mayor"),"Alto",IF(AND(O42="Improbable",AK42="Moderado"),"Moderado",IF(AND(O42="Improbable",AK42="Mayor"),"Alto",IF(AND(O42="Posible",AK42="Moderado"),"Alto",IF(AND(O42="Probable",AK42="Moderado"),"Alto","Extremo"))))))</f>
        <v>Extremo</v>
      </c>
      <c r="AM42" s="216" t="s">
        <v>151</v>
      </c>
      <c r="AN42" s="49">
        <v>1</v>
      </c>
      <c r="AO42" s="50" t="s">
        <v>342</v>
      </c>
      <c r="AP42" s="50" t="s">
        <v>315</v>
      </c>
      <c r="AQ42" s="50" t="s">
        <v>171</v>
      </c>
      <c r="AR42" s="50" t="s">
        <v>316</v>
      </c>
      <c r="AS42" s="50" t="s">
        <v>317</v>
      </c>
      <c r="AT42" s="50" t="s">
        <v>318</v>
      </c>
      <c r="AU42" s="50" t="s">
        <v>319</v>
      </c>
      <c r="AV42" s="50" t="s">
        <v>157</v>
      </c>
      <c r="AW42" s="81" t="s">
        <v>158</v>
      </c>
      <c r="AX42" s="81" t="s">
        <v>159</v>
      </c>
      <c r="AY42" s="81" t="s">
        <v>160</v>
      </c>
      <c r="AZ42" s="81" t="s">
        <v>161</v>
      </c>
      <c r="BA42" s="81" t="s">
        <v>162</v>
      </c>
      <c r="BB42" s="81" t="s">
        <v>163</v>
      </c>
      <c r="BC42" s="81" t="s">
        <v>169</v>
      </c>
      <c r="BD42" s="81">
        <f t="shared" si="1"/>
        <v>100</v>
      </c>
      <c r="BE42" s="81" t="str">
        <f t="shared" si="2"/>
        <v>Fuerte</v>
      </c>
      <c r="BF42" s="50"/>
      <c r="BG42" s="52" t="s">
        <v>165</v>
      </c>
      <c r="BH42" s="81" t="str">
        <f t="shared" si="3"/>
        <v>Siempre se ejecuta</v>
      </c>
      <c r="BI42" s="50"/>
      <c r="BJ42" s="81" t="str">
        <f t="shared" si="4"/>
        <v>FUERTE</v>
      </c>
      <c r="BK42" s="81">
        <f t="shared" si="5"/>
        <v>100</v>
      </c>
      <c r="BL42" s="81" t="str">
        <f t="shared" si="6"/>
        <v>NO</v>
      </c>
      <c r="BM42" s="219" t="str">
        <f>IF(AVERAGE(BK42:BK51)=100,"FUERTE",IF(AND(AVERAGE(BK42:BK51)&lt;=99,AVERAGE(BK42:BK51)&gt;=50),"MODERADA",IF(AVERAGE(BK42:BK51)&lt;50,"DÉBIL",0)))</f>
        <v>FUERTE</v>
      </c>
      <c r="BN42" s="222" t="str">
        <f>IFERROR(IF(BM42="DÉBIL","NO DISMINUYE",IF(AVERAGEIF(AV42:AV51,"Preventivo",BK42:BK51)&gt;=50,"DIRECTAMENTE","NO DISMINUYE")),"NO DISMINUYE")</f>
        <v>DIRECTAMENTE</v>
      </c>
      <c r="BO42" s="470">
        <f>IF(N42=1,1,IF(AND(N42=2,BM42="FUERTE",BN42="DIRECTAMENTE"),N42-1,IF(AND(N42&gt;2,BM42="FUERTE",BN42="DIRECTAMENTE"),N42-2,IF(AND(N42&gt;=2,BM42="MODERADA",BN42="DIRECTAMENTE"),N42-1,N42))))</f>
        <v>1</v>
      </c>
      <c r="BP42" s="228" t="str">
        <f>IF(BO42=1,"Rara vez",IF(BO42=2,"Improbable",IF(BO42=3,"Posible",IF(BO42=4,"Probable",IF(BO42=5,"Casi Seguro",0)))))</f>
        <v>Rara vez</v>
      </c>
      <c r="BQ42" s="210" t="str">
        <f>AK42</f>
        <v>Catastrófico</v>
      </c>
      <c r="BR42" s="210" t="str">
        <f>IF(AND(BP42="Rara Vez",BQ42="Moderado"),"Moderado",IF(AND(BP42="Rara Vez",BQ42="Mayor"),"Alto",IF(AND(BP42="Improbable",BQ42="Moderado"),"Moderado",IF(AND(BP42="Improbable",BQ42="Mayor"),"Alto",IF(AND(BP42="Posible",BQ42="Moderado"),"Alto",IF(AND(BP42="Probable",BQ42="Moderado"),"Alto","Extremo"))))))</f>
        <v>Extremo</v>
      </c>
      <c r="BS42" s="213"/>
    </row>
    <row r="43" spans="2:71" s="53" customFormat="1" ht="6" customHeight="1" x14ac:dyDescent="0.25">
      <c r="B43" s="249"/>
      <c r="C43" s="252"/>
      <c r="D43" s="241"/>
      <c r="E43" s="241"/>
      <c r="F43" s="241"/>
      <c r="G43" s="241"/>
      <c r="H43" s="241"/>
      <c r="I43" s="241"/>
      <c r="J43" s="241"/>
      <c r="K43" s="54">
        <v>2</v>
      </c>
      <c r="L43" s="55" t="s">
        <v>107</v>
      </c>
      <c r="M43" s="243"/>
      <c r="N43" s="465"/>
      <c r="O43" s="236"/>
      <c r="P43" s="229"/>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1"/>
        <v>0</v>
      </c>
      <c r="BE43" s="58" t="str">
        <f t="shared" si="2"/>
        <v>Débil</v>
      </c>
      <c r="BF43" s="57"/>
      <c r="BG43" s="59" t="s">
        <v>106</v>
      </c>
      <c r="BH43" s="58" t="str">
        <f t="shared" si="3"/>
        <v>Casilla formulada</v>
      </c>
      <c r="BI43" s="57"/>
      <c r="BJ43" s="58" t="str">
        <f t="shared" si="4"/>
        <v/>
      </c>
      <c r="BK43" s="58" t="str">
        <f t="shared" si="5"/>
        <v/>
      </c>
      <c r="BL43" s="58" t="str">
        <f t="shared" si="6"/>
        <v>SI</v>
      </c>
      <c r="BM43" s="220"/>
      <c r="BN43" s="223"/>
      <c r="BO43" s="471"/>
      <c r="BP43" s="229"/>
      <c r="BQ43" s="211"/>
      <c r="BR43" s="211"/>
      <c r="BS43" s="214"/>
    </row>
    <row r="44" spans="2:71" s="53" customFormat="1" ht="6" customHeight="1" x14ac:dyDescent="0.25">
      <c r="B44" s="249"/>
      <c r="C44" s="252"/>
      <c r="D44" s="241"/>
      <c r="E44" s="241"/>
      <c r="F44" s="241"/>
      <c r="G44" s="241"/>
      <c r="H44" s="241"/>
      <c r="I44" s="241"/>
      <c r="J44" s="241"/>
      <c r="K44" s="60">
        <v>3</v>
      </c>
      <c r="L44" s="61" t="s">
        <v>107</v>
      </c>
      <c r="M44" s="243"/>
      <c r="N44" s="465"/>
      <c r="O44" s="236"/>
      <c r="P44" s="229"/>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7"/>
      <c r="AN44" s="62">
        <v>3</v>
      </c>
      <c r="AO44" s="63" t="s">
        <v>109</v>
      </c>
      <c r="AP44" s="63"/>
      <c r="AQ44" s="63" t="s">
        <v>106</v>
      </c>
      <c r="AR44" s="63"/>
      <c r="AS44" s="63"/>
      <c r="AT44" s="63"/>
      <c r="AU44" s="63"/>
      <c r="AV44" s="63" t="s">
        <v>106</v>
      </c>
      <c r="AW44" s="82" t="s">
        <v>106</v>
      </c>
      <c r="AX44" s="82" t="s">
        <v>106</v>
      </c>
      <c r="AY44" s="82" t="s">
        <v>106</v>
      </c>
      <c r="AZ44" s="82" t="s">
        <v>106</v>
      </c>
      <c r="BA44" s="82" t="s">
        <v>106</v>
      </c>
      <c r="BB44" s="82" t="s">
        <v>106</v>
      </c>
      <c r="BC44" s="82" t="s">
        <v>106</v>
      </c>
      <c r="BD44" s="82">
        <f t="shared" si="1"/>
        <v>0</v>
      </c>
      <c r="BE44" s="82" t="str">
        <f t="shared" si="2"/>
        <v>Débil</v>
      </c>
      <c r="BF44" s="63"/>
      <c r="BG44" s="65" t="s">
        <v>106</v>
      </c>
      <c r="BH44" s="82" t="str">
        <f t="shared" si="3"/>
        <v>Casilla formulada</v>
      </c>
      <c r="BI44" s="63"/>
      <c r="BJ44" s="82" t="str">
        <f t="shared" si="4"/>
        <v/>
      </c>
      <c r="BK44" s="82" t="str">
        <f t="shared" si="5"/>
        <v/>
      </c>
      <c r="BL44" s="82" t="str">
        <f t="shared" si="6"/>
        <v>SI</v>
      </c>
      <c r="BM44" s="220"/>
      <c r="BN44" s="223"/>
      <c r="BO44" s="471"/>
      <c r="BP44" s="229"/>
      <c r="BQ44" s="211"/>
      <c r="BR44" s="211"/>
      <c r="BS44" s="214"/>
    </row>
    <row r="45" spans="2:71" s="53" customFormat="1" ht="6" customHeight="1" x14ac:dyDescent="0.25">
      <c r="B45" s="249"/>
      <c r="C45" s="252"/>
      <c r="D45" s="241"/>
      <c r="E45" s="241"/>
      <c r="F45" s="241"/>
      <c r="G45" s="241"/>
      <c r="H45" s="241"/>
      <c r="I45" s="241"/>
      <c r="J45" s="241"/>
      <c r="K45" s="54">
        <v>4</v>
      </c>
      <c r="L45" s="55" t="s">
        <v>107</v>
      </c>
      <c r="M45" s="243"/>
      <c r="N45" s="465"/>
      <c r="O45" s="236"/>
      <c r="P45" s="229"/>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1"/>
        <v>0</v>
      </c>
      <c r="BE45" s="58" t="str">
        <f t="shared" si="2"/>
        <v>Débil</v>
      </c>
      <c r="BF45" s="57"/>
      <c r="BG45" s="59" t="s">
        <v>106</v>
      </c>
      <c r="BH45" s="58" t="str">
        <f t="shared" si="3"/>
        <v>Casilla formulada</v>
      </c>
      <c r="BI45" s="57"/>
      <c r="BJ45" s="58" t="str">
        <f t="shared" si="4"/>
        <v/>
      </c>
      <c r="BK45" s="58" t="str">
        <f t="shared" si="5"/>
        <v/>
      </c>
      <c r="BL45" s="58" t="str">
        <f t="shared" si="6"/>
        <v>SI</v>
      </c>
      <c r="BM45" s="220"/>
      <c r="BN45" s="223"/>
      <c r="BO45" s="471"/>
      <c r="BP45" s="229"/>
      <c r="BQ45" s="211"/>
      <c r="BR45" s="211"/>
      <c r="BS45" s="214"/>
    </row>
    <row r="46" spans="2:71" s="53" customFormat="1" ht="6" customHeight="1" x14ac:dyDescent="0.25">
      <c r="B46" s="249"/>
      <c r="C46" s="252"/>
      <c r="D46" s="241"/>
      <c r="E46" s="241"/>
      <c r="F46" s="241"/>
      <c r="G46" s="241"/>
      <c r="H46" s="241"/>
      <c r="I46" s="241"/>
      <c r="J46" s="241"/>
      <c r="K46" s="60">
        <v>5</v>
      </c>
      <c r="L46" s="61" t="s">
        <v>107</v>
      </c>
      <c r="M46" s="243"/>
      <c r="N46" s="465"/>
      <c r="O46" s="236"/>
      <c r="P46" s="229"/>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7"/>
      <c r="AN46" s="62">
        <v>5</v>
      </c>
      <c r="AO46" s="63" t="s">
        <v>109</v>
      </c>
      <c r="AP46" s="63"/>
      <c r="AQ46" s="63" t="s">
        <v>106</v>
      </c>
      <c r="AR46" s="63"/>
      <c r="AS46" s="63"/>
      <c r="AT46" s="63"/>
      <c r="AU46" s="63"/>
      <c r="AV46" s="63" t="s">
        <v>106</v>
      </c>
      <c r="AW46" s="82" t="s">
        <v>106</v>
      </c>
      <c r="AX46" s="82" t="s">
        <v>106</v>
      </c>
      <c r="AY46" s="82" t="s">
        <v>106</v>
      </c>
      <c r="AZ46" s="82" t="s">
        <v>106</v>
      </c>
      <c r="BA46" s="82" t="s">
        <v>106</v>
      </c>
      <c r="BB46" s="82" t="s">
        <v>106</v>
      </c>
      <c r="BC46" s="82" t="s">
        <v>106</v>
      </c>
      <c r="BD46" s="82">
        <f t="shared" si="1"/>
        <v>0</v>
      </c>
      <c r="BE46" s="82" t="str">
        <f t="shared" si="2"/>
        <v>Débil</v>
      </c>
      <c r="BF46" s="63"/>
      <c r="BG46" s="65" t="s">
        <v>106</v>
      </c>
      <c r="BH46" s="82" t="str">
        <f t="shared" si="3"/>
        <v>Casilla formulada</v>
      </c>
      <c r="BI46" s="63"/>
      <c r="BJ46" s="82" t="str">
        <f t="shared" si="4"/>
        <v/>
      </c>
      <c r="BK46" s="82" t="str">
        <f t="shared" si="5"/>
        <v/>
      </c>
      <c r="BL46" s="82" t="str">
        <f t="shared" si="6"/>
        <v>SI</v>
      </c>
      <c r="BM46" s="220"/>
      <c r="BN46" s="223"/>
      <c r="BO46" s="471"/>
      <c r="BP46" s="229"/>
      <c r="BQ46" s="211"/>
      <c r="BR46" s="211"/>
      <c r="BS46" s="214"/>
    </row>
    <row r="47" spans="2:71" s="53" customFormat="1" ht="6" customHeight="1" x14ac:dyDescent="0.25">
      <c r="B47" s="249"/>
      <c r="C47" s="252"/>
      <c r="D47" s="241"/>
      <c r="E47" s="241"/>
      <c r="F47" s="241"/>
      <c r="G47" s="241"/>
      <c r="H47" s="241"/>
      <c r="I47" s="241"/>
      <c r="J47" s="241"/>
      <c r="K47" s="54">
        <v>6</v>
      </c>
      <c r="L47" s="55" t="s">
        <v>107</v>
      </c>
      <c r="M47" s="243"/>
      <c r="N47" s="465"/>
      <c r="O47" s="236"/>
      <c r="P47" s="229"/>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1"/>
        <v>0</v>
      </c>
      <c r="BE47" s="58" t="str">
        <f t="shared" si="2"/>
        <v>Débil</v>
      </c>
      <c r="BF47" s="57"/>
      <c r="BG47" s="59" t="s">
        <v>106</v>
      </c>
      <c r="BH47" s="58" t="str">
        <f t="shared" si="3"/>
        <v>Casilla formulada</v>
      </c>
      <c r="BI47" s="57"/>
      <c r="BJ47" s="58" t="str">
        <f t="shared" si="4"/>
        <v/>
      </c>
      <c r="BK47" s="58" t="str">
        <f t="shared" si="5"/>
        <v/>
      </c>
      <c r="BL47" s="58" t="str">
        <f t="shared" si="6"/>
        <v>SI</v>
      </c>
      <c r="BM47" s="220"/>
      <c r="BN47" s="223"/>
      <c r="BO47" s="471"/>
      <c r="BP47" s="229"/>
      <c r="BQ47" s="211"/>
      <c r="BR47" s="211"/>
      <c r="BS47" s="214"/>
    </row>
    <row r="48" spans="2:71" s="53" customFormat="1" ht="6" customHeight="1" x14ac:dyDescent="0.25">
      <c r="B48" s="249"/>
      <c r="C48" s="252"/>
      <c r="D48" s="241"/>
      <c r="E48" s="241"/>
      <c r="F48" s="241"/>
      <c r="G48" s="241"/>
      <c r="H48" s="241"/>
      <c r="I48" s="241"/>
      <c r="J48" s="241"/>
      <c r="K48" s="60">
        <v>7</v>
      </c>
      <c r="L48" s="61" t="s">
        <v>107</v>
      </c>
      <c r="M48" s="243"/>
      <c r="N48" s="465"/>
      <c r="O48" s="236"/>
      <c r="P48" s="229"/>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7"/>
      <c r="AN48" s="62">
        <v>7</v>
      </c>
      <c r="AO48" s="63" t="s">
        <v>109</v>
      </c>
      <c r="AP48" s="63"/>
      <c r="AQ48" s="63" t="s">
        <v>106</v>
      </c>
      <c r="AR48" s="63"/>
      <c r="AS48" s="63"/>
      <c r="AT48" s="63"/>
      <c r="AU48" s="63"/>
      <c r="AV48" s="63" t="s">
        <v>106</v>
      </c>
      <c r="AW48" s="82" t="s">
        <v>106</v>
      </c>
      <c r="AX48" s="82" t="s">
        <v>106</v>
      </c>
      <c r="AY48" s="82" t="s">
        <v>106</v>
      </c>
      <c r="AZ48" s="82" t="s">
        <v>106</v>
      </c>
      <c r="BA48" s="82" t="s">
        <v>106</v>
      </c>
      <c r="BB48" s="82" t="s">
        <v>106</v>
      </c>
      <c r="BC48" s="82" t="s">
        <v>106</v>
      </c>
      <c r="BD48" s="82">
        <f t="shared" si="1"/>
        <v>0</v>
      </c>
      <c r="BE48" s="82" t="str">
        <f t="shared" si="2"/>
        <v>Débil</v>
      </c>
      <c r="BF48" s="63"/>
      <c r="BG48" s="65" t="s">
        <v>106</v>
      </c>
      <c r="BH48" s="82" t="str">
        <f t="shared" si="3"/>
        <v>Casilla formulada</v>
      </c>
      <c r="BI48" s="63"/>
      <c r="BJ48" s="82" t="str">
        <f t="shared" si="4"/>
        <v/>
      </c>
      <c r="BK48" s="82" t="str">
        <f t="shared" si="5"/>
        <v/>
      </c>
      <c r="BL48" s="82" t="str">
        <f t="shared" si="6"/>
        <v>SI</v>
      </c>
      <c r="BM48" s="220"/>
      <c r="BN48" s="223"/>
      <c r="BO48" s="471"/>
      <c r="BP48" s="229"/>
      <c r="BQ48" s="211"/>
      <c r="BR48" s="211"/>
      <c r="BS48" s="214"/>
    </row>
    <row r="49" spans="2:71" s="53" customFormat="1" ht="6" customHeight="1" x14ac:dyDescent="0.25">
      <c r="B49" s="249"/>
      <c r="C49" s="252"/>
      <c r="D49" s="241"/>
      <c r="E49" s="241"/>
      <c r="F49" s="241"/>
      <c r="G49" s="241"/>
      <c r="H49" s="241"/>
      <c r="I49" s="241"/>
      <c r="J49" s="241"/>
      <c r="K49" s="54">
        <v>8</v>
      </c>
      <c r="L49" s="55" t="s">
        <v>107</v>
      </c>
      <c r="M49" s="243"/>
      <c r="N49" s="465"/>
      <c r="O49" s="236"/>
      <c r="P49" s="229"/>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1"/>
        <v>0</v>
      </c>
      <c r="BE49" s="58" t="str">
        <f t="shared" si="2"/>
        <v>Débil</v>
      </c>
      <c r="BF49" s="57"/>
      <c r="BG49" s="59" t="s">
        <v>106</v>
      </c>
      <c r="BH49" s="58" t="str">
        <f t="shared" si="3"/>
        <v>Casilla formulada</v>
      </c>
      <c r="BI49" s="57"/>
      <c r="BJ49" s="58" t="str">
        <f t="shared" si="4"/>
        <v/>
      </c>
      <c r="BK49" s="58" t="str">
        <f t="shared" si="5"/>
        <v/>
      </c>
      <c r="BL49" s="58" t="str">
        <f t="shared" si="6"/>
        <v>SI</v>
      </c>
      <c r="BM49" s="220"/>
      <c r="BN49" s="223"/>
      <c r="BO49" s="471"/>
      <c r="BP49" s="229"/>
      <c r="BQ49" s="211"/>
      <c r="BR49" s="211"/>
      <c r="BS49" s="214"/>
    </row>
    <row r="50" spans="2:71" s="53" customFormat="1" ht="6" customHeight="1" x14ac:dyDescent="0.25">
      <c r="B50" s="249"/>
      <c r="C50" s="252"/>
      <c r="D50" s="241"/>
      <c r="E50" s="241"/>
      <c r="F50" s="241"/>
      <c r="G50" s="241"/>
      <c r="H50" s="241"/>
      <c r="I50" s="241"/>
      <c r="J50" s="241"/>
      <c r="K50" s="60">
        <v>9</v>
      </c>
      <c r="L50" s="66" t="s">
        <v>107</v>
      </c>
      <c r="M50" s="243"/>
      <c r="N50" s="465"/>
      <c r="O50" s="236"/>
      <c r="P50" s="229"/>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7"/>
      <c r="AN50" s="62">
        <v>9</v>
      </c>
      <c r="AO50" s="63" t="s">
        <v>109</v>
      </c>
      <c r="AP50" s="63"/>
      <c r="AQ50" s="63" t="s">
        <v>106</v>
      </c>
      <c r="AR50" s="63"/>
      <c r="AS50" s="63"/>
      <c r="AT50" s="63"/>
      <c r="AU50" s="63"/>
      <c r="AV50" s="63" t="s">
        <v>106</v>
      </c>
      <c r="AW50" s="82" t="s">
        <v>106</v>
      </c>
      <c r="AX50" s="82" t="s">
        <v>106</v>
      </c>
      <c r="AY50" s="82" t="s">
        <v>106</v>
      </c>
      <c r="AZ50" s="82" t="s">
        <v>106</v>
      </c>
      <c r="BA50" s="82" t="s">
        <v>106</v>
      </c>
      <c r="BB50" s="82" t="s">
        <v>106</v>
      </c>
      <c r="BC50" s="82" t="s">
        <v>106</v>
      </c>
      <c r="BD50" s="82">
        <f t="shared" si="1"/>
        <v>0</v>
      </c>
      <c r="BE50" s="82" t="str">
        <f t="shared" si="2"/>
        <v>Débil</v>
      </c>
      <c r="BF50" s="63"/>
      <c r="BG50" s="65" t="s">
        <v>106</v>
      </c>
      <c r="BH50" s="82" t="str">
        <f t="shared" si="3"/>
        <v>Casilla formulada</v>
      </c>
      <c r="BI50" s="63"/>
      <c r="BJ50" s="82" t="str">
        <f t="shared" si="4"/>
        <v/>
      </c>
      <c r="BK50" s="82" t="str">
        <f t="shared" si="5"/>
        <v/>
      </c>
      <c r="BL50" s="82" t="str">
        <f t="shared" si="6"/>
        <v>SI</v>
      </c>
      <c r="BM50" s="220"/>
      <c r="BN50" s="223"/>
      <c r="BO50" s="471"/>
      <c r="BP50" s="229"/>
      <c r="BQ50" s="211"/>
      <c r="BR50" s="211"/>
      <c r="BS50" s="214"/>
    </row>
    <row r="51" spans="2:71" s="53" customFormat="1" ht="6" customHeight="1" thickBot="1" x14ac:dyDescent="0.3">
      <c r="B51" s="250"/>
      <c r="C51" s="253"/>
      <c r="D51" s="242"/>
      <c r="E51" s="242"/>
      <c r="F51" s="242"/>
      <c r="G51" s="242"/>
      <c r="H51" s="242"/>
      <c r="I51" s="242"/>
      <c r="J51" s="242"/>
      <c r="K51" s="67">
        <v>10</v>
      </c>
      <c r="L51" s="68" t="s">
        <v>107</v>
      </c>
      <c r="M51" s="244"/>
      <c r="N51" s="466"/>
      <c r="O51" s="237"/>
      <c r="P51" s="230"/>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1"/>
        <v>0</v>
      </c>
      <c r="BE51" s="71" t="str">
        <f t="shared" si="2"/>
        <v>Débil</v>
      </c>
      <c r="BF51" s="70"/>
      <c r="BG51" s="72" t="s">
        <v>106</v>
      </c>
      <c r="BH51" s="71" t="str">
        <f t="shared" si="3"/>
        <v>Casilla formulada</v>
      </c>
      <c r="BI51" s="70"/>
      <c r="BJ51" s="71" t="str">
        <f t="shared" si="4"/>
        <v/>
      </c>
      <c r="BK51" s="71" t="str">
        <f t="shared" si="5"/>
        <v/>
      </c>
      <c r="BL51" s="71" t="str">
        <f t="shared" si="6"/>
        <v>SI</v>
      </c>
      <c r="BM51" s="221"/>
      <c r="BN51" s="224"/>
      <c r="BO51" s="472"/>
      <c r="BP51" s="230"/>
      <c r="BQ51" s="212"/>
      <c r="BR51" s="212"/>
      <c r="BS51" s="215"/>
    </row>
    <row r="52" spans="2:71" s="53" customFormat="1" ht="96" customHeight="1" x14ac:dyDescent="0.25">
      <c r="B52" s="248">
        <v>5</v>
      </c>
      <c r="C52" s="251" t="s">
        <v>275</v>
      </c>
      <c r="D52" s="241" t="s">
        <v>276</v>
      </c>
      <c r="E52" s="241" t="s">
        <v>320</v>
      </c>
      <c r="F52" s="241" t="s">
        <v>153</v>
      </c>
      <c r="G52" s="241" t="s">
        <v>153</v>
      </c>
      <c r="H52" s="241" t="s">
        <v>153</v>
      </c>
      <c r="I52" s="241" t="s">
        <v>153</v>
      </c>
      <c r="J52" s="241" t="str">
        <f>IF(AND((F52="SI"),(G52="SI"),(H52="SI"),(I52="SI")),"Si es Riesgo de Corrupción","No es Riesgo de Corrupción")</f>
        <v>Si es Riesgo de Corrupción</v>
      </c>
      <c r="K52" s="47">
        <v>1</v>
      </c>
      <c r="L52" s="48" t="s">
        <v>321</v>
      </c>
      <c r="M52" s="243" t="s">
        <v>323</v>
      </c>
      <c r="N52" s="464">
        <v>1</v>
      </c>
      <c r="O52" s="235" t="str">
        <f>IF(N52=1,"Rara vez",IF(N52=2,"Improbable",IF(N52=3,"Posible",IF(N52=4,"Probable",IF(N52=5,"Casi seguro","Definir el nivel de probabilidad")))))</f>
        <v>Rara vez</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52" s="234" t="s">
        <v>153</v>
      </c>
      <c r="R52" s="234" t="s">
        <v>153</v>
      </c>
      <c r="S52" s="234" t="s">
        <v>155</v>
      </c>
      <c r="T52" s="234" t="s">
        <v>153</v>
      </c>
      <c r="U52" s="234" t="s">
        <v>153</v>
      </c>
      <c r="V52" s="234" t="s">
        <v>153</v>
      </c>
      <c r="W52" s="234" t="s">
        <v>153</v>
      </c>
      <c r="X52" s="234" t="s">
        <v>153</v>
      </c>
      <c r="Y52" s="234" t="s">
        <v>153</v>
      </c>
      <c r="Z52" s="234" t="s">
        <v>153</v>
      </c>
      <c r="AA52" s="234" t="s">
        <v>153</v>
      </c>
      <c r="AB52" s="234" t="s">
        <v>153</v>
      </c>
      <c r="AC52" s="234" t="s">
        <v>155</v>
      </c>
      <c r="AD52" s="234" t="s">
        <v>153</v>
      </c>
      <c r="AE52" s="234" t="s">
        <v>153</v>
      </c>
      <c r="AF52" s="234" t="s">
        <v>155</v>
      </c>
      <c r="AG52" s="234" t="s">
        <v>153</v>
      </c>
      <c r="AH52" s="234" t="s">
        <v>153</v>
      </c>
      <c r="AI52" s="234" t="s">
        <v>155</v>
      </c>
      <c r="AJ52" s="234">
        <f>IF(AF52="SI","Impacto Catastrófico por lesoines o perdida de vidas humanas",(COUNTIF(Q52:AE61,"SI")+COUNTIF(AG52:AI61,"SI")))</f>
        <v>15</v>
      </c>
      <c r="AK52" s="234" t="str">
        <f>IF(AJ52=0,"",IF(AND(AJ52&gt;0,AJ52&lt;=5),"Moderado",IF(AND(AJ52&gt;5,AJ52&lt;=11),"Mayor","Catastrófico")))</f>
        <v>Catastrófico</v>
      </c>
      <c r="AL52" s="234" t="str">
        <f>IF(AND(O52="Rara Vez",AK52="Moderado"),"Moderado",IF(AND(O52="Rara Vez",AK52="Mayor"),"Alto",IF(AND(O52="Improbable",AK52="Moderado"),"Moderado",IF(AND(O52="Improbable",AK52="Mayor"),"Alto",IF(AND(O52="Posible",AK52="Moderado"),"Alto",IF(AND(O52="Probable",AK52="Moderado"),"Alto","Extremo"))))))</f>
        <v>Extremo</v>
      </c>
      <c r="AM52" s="216" t="s">
        <v>151</v>
      </c>
      <c r="AN52" s="49">
        <v>1</v>
      </c>
      <c r="AO52" s="50" t="s">
        <v>346</v>
      </c>
      <c r="AP52" s="50"/>
      <c r="AQ52" s="50" t="s">
        <v>106</v>
      </c>
      <c r="AR52" s="50"/>
      <c r="AS52" s="50"/>
      <c r="AT52" s="50"/>
      <c r="AU52" s="50"/>
      <c r="AV52" s="50" t="s">
        <v>106</v>
      </c>
      <c r="AW52" s="81" t="s">
        <v>106</v>
      </c>
      <c r="AX52" s="81" t="s">
        <v>106</v>
      </c>
      <c r="AY52" s="81" t="s">
        <v>106</v>
      </c>
      <c r="AZ52" s="81" t="s">
        <v>106</v>
      </c>
      <c r="BA52" s="81" t="s">
        <v>106</v>
      </c>
      <c r="BB52" s="81" t="s">
        <v>106</v>
      </c>
      <c r="BC52" s="81" t="s">
        <v>106</v>
      </c>
      <c r="BD52" s="81">
        <f t="shared" si="1"/>
        <v>0</v>
      </c>
      <c r="BE52" s="81" t="str">
        <f t="shared" si="2"/>
        <v>Débil</v>
      </c>
      <c r="BF52" s="50"/>
      <c r="BG52" s="52" t="s">
        <v>106</v>
      </c>
      <c r="BH52" s="81" t="str">
        <f t="shared" si="3"/>
        <v>Casilla formulada</v>
      </c>
      <c r="BI52" s="50"/>
      <c r="BJ52" s="81" t="str">
        <f t="shared" si="4"/>
        <v/>
      </c>
      <c r="BK52" s="81" t="str">
        <f t="shared" si="5"/>
        <v/>
      </c>
      <c r="BL52" s="81" t="str">
        <f t="shared" si="6"/>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f>IF(N52=1,1,IF(AND(N52=2,BM52="FUERTE",BN52="DIRECTAMENTE"),N52-1,IF(AND(N52&gt;2,BM52="FUERTE",BN52="DIRECTAMENTE"),N52-2,IF(AND(N52&gt;=2,BM52="MODERADA",BN52="DIRECTAMENTE"),N52-1,N52))))</f>
        <v>1</v>
      </c>
      <c r="BP52" s="228" t="str">
        <f>IF(BO52=1,"Rara vez",IF(BO52=2,"Improbable",IF(BO52=3,"Posible",IF(BO52=4,"Probable",IF(BO52=5,"Casi Seguro",0)))))</f>
        <v>Rara vez</v>
      </c>
      <c r="BQ52" s="210" t="str">
        <f>AK52</f>
        <v>Catastrófico</v>
      </c>
      <c r="BR52" s="210" t="str">
        <f>IF(AND(BP52="Rara Vez",BQ52="Moderado"),"Moderado",IF(AND(BP52="Rara Vez",BQ52="Mayor"),"Alto",IF(AND(BP52="Improbable",BQ52="Moderado"),"Moderado",IF(AND(BP52="Improbable",BQ52="Mayor"),"Alto",IF(AND(BP52="Posible",BQ52="Moderado"),"Alto",IF(AND(BP52="Probable",BQ52="Moderado"),"Alto","Extremo"))))))</f>
        <v>Extremo</v>
      </c>
      <c r="BS52" s="213"/>
    </row>
    <row r="53" spans="2:71" s="53" customFormat="1" ht="96" customHeight="1" x14ac:dyDescent="0.25">
      <c r="B53" s="249"/>
      <c r="C53" s="252"/>
      <c r="D53" s="241"/>
      <c r="E53" s="241"/>
      <c r="F53" s="241"/>
      <c r="G53" s="241"/>
      <c r="H53" s="241"/>
      <c r="I53" s="241"/>
      <c r="J53" s="241"/>
      <c r="K53" s="54">
        <v>2</v>
      </c>
      <c r="L53" s="55" t="s">
        <v>322</v>
      </c>
      <c r="M53" s="243"/>
      <c r="N53" s="465"/>
      <c r="O53" s="236"/>
      <c r="P53" s="229"/>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7"/>
      <c r="AN53" s="56">
        <v>2</v>
      </c>
      <c r="AO53" s="57" t="s">
        <v>346</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1"/>
        <v>0</v>
      </c>
      <c r="BE53" s="58" t="str">
        <f t="shared" si="2"/>
        <v>Débil</v>
      </c>
      <c r="BF53" s="57"/>
      <c r="BG53" s="59" t="s">
        <v>106</v>
      </c>
      <c r="BH53" s="58" t="str">
        <f t="shared" si="3"/>
        <v>Casilla formulada</v>
      </c>
      <c r="BI53" s="57"/>
      <c r="BJ53" s="58" t="str">
        <f t="shared" si="4"/>
        <v/>
      </c>
      <c r="BK53" s="58" t="str">
        <f t="shared" si="5"/>
        <v/>
      </c>
      <c r="BL53" s="58" t="str">
        <f t="shared" si="6"/>
        <v>SI</v>
      </c>
      <c r="BM53" s="220"/>
      <c r="BN53" s="223"/>
      <c r="BO53" s="226"/>
      <c r="BP53" s="229"/>
      <c r="BQ53" s="211"/>
      <c r="BR53" s="211"/>
      <c r="BS53" s="214"/>
    </row>
    <row r="54" spans="2:71" s="53" customFormat="1" ht="96" customHeight="1" x14ac:dyDescent="0.25">
      <c r="B54" s="249"/>
      <c r="C54" s="252"/>
      <c r="D54" s="241"/>
      <c r="E54" s="241"/>
      <c r="F54" s="241"/>
      <c r="G54" s="241"/>
      <c r="H54" s="241"/>
      <c r="I54" s="241"/>
      <c r="J54" s="241"/>
      <c r="K54" s="60">
        <v>3</v>
      </c>
      <c r="L54" s="61" t="s">
        <v>343</v>
      </c>
      <c r="M54" s="243"/>
      <c r="N54" s="465"/>
      <c r="O54" s="236"/>
      <c r="P54" s="229"/>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7"/>
      <c r="AN54" s="62">
        <v>3</v>
      </c>
      <c r="AO54" s="63" t="s">
        <v>346</v>
      </c>
      <c r="AP54" s="63"/>
      <c r="AQ54" s="63" t="s">
        <v>106</v>
      </c>
      <c r="AR54" s="63"/>
      <c r="AS54" s="63"/>
      <c r="AT54" s="63"/>
      <c r="AU54" s="63"/>
      <c r="AV54" s="63" t="s">
        <v>106</v>
      </c>
      <c r="AW54" s="82" t="s">
        <v>106</v>
      </c>
      <c r="AX54" s="82" t="s">
        <v>106</v>
      </c>
      <c r="AY54" s="82" t="s">
        <v>106</v>
      </c>
      <c r="AZ54" s="82" t="s">
        <v>106</v>
      </c>
      <c r="BA54" s="82" t="s">
        <v>106</v>
      </c>
      <c r="BB54" s="82" t="s">
        <v>106</v>
      </c>
      <c r="BC54" s="82" t="s">
        <v>106</v>
      </c>
      <c r="BD54" s="82">
        <f t="shared" si="1"/>
        <v>0</v>
      </c>
      <c r="BE54" s="82" t="str">
        <f t="shared" si="2"/>
        <v>Débil</v>
      </c>
      <c r="BF54" s="63"/>
      <c r="BG54" s="65" t="s">
        <v>106</v>
      </c>
      <c r="BH54" s="82" t="str">
        <f t="shared" si="3"/>
        <v>Casilla formulada</v>
      </c>
      <c r="BI54" s="63"/>
      <c r="BJ54" s="82" t="str">
        <f t="shared" si="4"/>
        <v/>
      </c>
      <c r="BK54" s="82" t="str">
        <f t="shared" si="5"/>
        <v/>
      </c>
      <c r="BL54" s="82" t="str">
        <f t="shared" si="6"/>
        <v>SI</v>
      </c>
      <c r="BM54" s="220"/>
      <c r="BN54" s="223"/>
      <c r="BO54" s="226"/>
      <c r="BP54" s="229"/>
      <c r="BQ54" s="211"/>
      <c r="BR54" s="211"/>
      <c r="BS54" s="214"/>
    </row>
    <row r="55" spans="2:71" s="53" customFormat="1" ht="96" customHeight="1" x14ac:dyDescent="0.25">
      <c r="B55" s="249"/>
      <c r="C55" s="252"/>
      <c r="D55" s="241"/>
      <c r="E55" s="241"/>
      <c r="F55" s="241"/>
      <c r="G55" s="241"/>
      <c r="H55" s="241"/>
      <c r="I55" s="241"/>
      <c r="J55" s="241"/>
      <c r="K55" s="54">
        <v>4</v>
      </c>
      <c r="L55" s="55" t="s">
        <v>344</v>
      </c>
      <c r="M55" s="243"/>
      <c r="N55" s="465"/>
      <c r="O55" s="236"/>
      <c r="P55" s="229"/>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7"/>
      <c r="AN55" s="56">
        <v>4</v>
      </c>
      <c r="AO55" s="57" t="s">
        <v>346</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1"/>
        <v>0</v>
      </c>
      <c r="BE55" s="58" t="str">
        <f t="shared" si="2"/>
        <v>Débil</v>
      </c>
      <c r="BF55" s="57"/>
      <c r="BG55" s="59" t="s">
        <v>106</v>
      </c>
      <c r="BH55" s="58" t="str">
        <f t="shared" si="3"/>
        <v>Casilla formulada</v>
      </c>
      <c r="BI55" s="57"/>
      <c r="BJ55" s="58" t="str">
        <f t="shared" si="4"/>
        <v/>
      </c>
      <c r="BK55" s="58" t="str">
        <f t="shared" si="5"/>
        <v/>
      </c>
      <c r="BL55" s="58" t="str">
        <f t="shared" si="6"/>
        <v>SI</v>
      </c>
      <c r="BM55" s="220"/>
      <c r="BN55" s="223"/>
      <c r="BO55" s="226"/>
      <c r="BP55" s="229"/>
      <c r="BQ55" s="211"/>
      <c r="BR55" s="211"/>
      <c r="BS55" s="214"/>
    </row>
    <row r="56" spans="2:71" s="53" customFormat="1" ht="6" customHeight="1" x14ac:dyDescent="0.25">
      <c r="B56" s="249"/>
      <c r="C56" s="252"/>
      <c r="D56" s="241"/>
      <c r="E56" s="241"/>
      <c r="F56" s="241"/>
      <c r="G56" s="241"/>
      <c r="H56" s="241"/>
      <c r="I56" s="241"/>
      <c r="J56" s="241"/>
      <c r="K56" s="60">
        <v>5</v>
      </c>
      <c r="L56" s="61" t="s">
        <v>107</v>
      </c>
      <c r="M56" s="243"/>
      <c r="N56" s="465"/>
      <c r="O56" s="236"/>
      <c r="P56" s="229"/>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7"/>
      <c r="AN56" s="62">
        <v>5</v>
      </c>
      <c r="AO56" s="63" t="s">
        <v>109</v>
      </c>
      <c r="AP56" s="63"/>
      <c r="AQ56" s="63" t="s">
        <v>106</v>
      </c>
      <c r="AR56" s="63"/>
      <c r="AS56" s="63"/>
      <c r="AT56" s="63"/>
      <c r="AU56" s="63"/>
      <c r="AV56" s="63" t="s">
        <v>106</v>
      </c>
      <c r="AW56" s="82" t="s">
        <v>106</v>
      </c>
      <c r="AX56" s="82" t="s">
        <v>106</v>
      </c>
      <c r="AY56" s="82" t="s">
        <v>106</v>
      </c>
      <c r="AZ56" s="82" t="s">
        <v>106</v>
      </c>
      <c r="BA56" s="82" t="s">
        <v>106</v>
      </c>
      <c r="BB56" s="82" t="s">
        <v>106</v>
      </c>
      <c r="BC56" s="82" t="s">
        <v>106</v>
      </c>
      <c r="BD56" s="82">
        <f t="shared" si="1"/>
        <v>0</v>
      </c>
      <c r="BE56" s="82" t="str">
        <f t="shared" si="2"/>
        <v>Débil</v>
      </c>
      <c r="BF56" s="63"/>
      <c r="BG56" s="65" t="s">
        <v>106</v>
      </c>
      <c r="BH56" s="82" t="str">
        <f t="shared" si="3"/>
        <v>Casilla formulada</v>
      </c>
      <c r="BI56" s="63"/>
      <c r="BJ56" s="82" t="str">
        <f t="shared" si="4"/>
        <v/>
      </c>
      <c r="BK56" s="82" t="str">
        <f t="shared" si="5"/>
        <v/>
      </c>
      <c r="BL56" s="82" t="str">
        <f t="shared" si="6"/>
        <v>SI</v>
      </c>
      <c r="BM56" s="220"/>
      <c r="BN56" s="223"/>
      <c r="BO56" s="226"/>
      <c r="BP56" s="229"/>
      <c r="BQ56" s="211"/>
      <c r="BR56" s="211"/>
      <c r="BS56" s="214"/>
    </row>
    <row r="57" spans="2:71" s="53" customFormat="1" ht="6" customHeight="1" x14ac:dyDescent="0.25">
      <c r="B57" s="249"/>
      <c r="C57" s="252"/>
      <c r="D57" s="241"/>
      <c r="E57" s="241"/>
      <c r="F57" s="241"/>
      <c r="G57" s="241"/>
      <c r="H57" s="241"/>
      <c r="I57" s="241"/>
      <c r="J57" s="241"/>
      <c r="K57" s="54">
        <v>6</v>
      </c>
      <c r="L57" s="55" t="s">
        <v>107</v>
      </c>
      <c r="M57" s="243"/>
      <c r="N57" s="465"/>
      <c r="O57" s="236"/>
      <c r="P57" s="229"/>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1"/>
        <v>0</v>
      </c>
      <c r="BE57" s="58" t="str">
        <f t="shared" si="2"/>
        <v>Débil</v>
      </c>
      <c r="BF57" s="57"/>
      <c r="BG57" s="59" t="s">
        <v>106</v>
      </c>
      <c r="BH57" s="58" t="str">
        <f t="shared" si="3"/>
        <v>Casilla formulada</v>
      </c>
      <c r="BI57" s="57"/>
      <c r="BJ57" s="58" t="str">
        <f t="shared" si="4"/>
        <v/>
      </c>
      <c r="BK57" s="58" t="str">
        <f t="shared" si="5"/>
        <v/>
      </c>
      <c r="BL57" s="58" t="str">
        <f t="shared" si="6"/>
        <v>SI</v>
      </c>
      <c r="BM57" s="220"/>
      <c r="BN57" s="223"/>
      <c r="BO57" s="226"/>
      <c r="BP57" s="229"/>
      <c r="BQ57" s="211"/>
      <c r="BR57" s="211"/>
      <c r="BS57" s="214"/>
    </row>
    <row r="58" spans="2:71" s="53" customFormat="1" ht="6" customHeight="1" x14ac:dyDescent="0.25">
      <c r="B58" s="249"/>
      <c r="C58" s="252"/>
      <c r="D58" s="241"/>
      <c r="E58" s="241"/>
      <c r="F58" s="241"/>
      <c r="G58" s="241"/>
      <c r="H58" s="241"/>
      <c r="I58" s="241"/>
      <c r="J58" s="241"/>
      <c r="K58" s="60">
        <v>7</v>
      </c>
      <c r="L58" s="61" t="s">
        <v>107</v>
      </c>
      <c r="M58" s="243"/>
      <c r="N58" s="465"/>
      <c r="O58" s="236"/>
      <c r="P58" s="229"/>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7"/>
      <c r="AN58" s="62">
        <v>7</v>
      </c>
      <c r="AO58" s="63" t="s">
        <v>109</v>
      </c>
      <c r="AP58" s="63"/>
      <c r="AQ58" s="63" t="s">
        <v>106</v>
      </c>
      <c r="AR58" s="63"/>
      <c r="AS58" s="63"/>
      <c r="AT58" s="63"/>
      <c r="AU58" s="63"/>
      <c r="AV58" s="63" t="s">
        <v>106</v>
      </c>
      <c r="AW58" s="82" t="s">
        <v>106</v>
      </c>
      <c r="AX58" s="82" t="s">
        <v>106</v>
      </c>
      <c r="AY58" s="82" t="s">
        <v>106</v>
      </c>
      <c r="AZ58" s="82" t="s">
        <v>106</v>
      </c>
      <c r="BA58" s="82" t="s">
        <v>106</v>
      </c>
      <c r="BB58" s="82" t="s">
        <v>106</v>
      </c>
      <c r="BC58" s="82" t="s">
        <v>106</v>
      </c>
      <c r="BD58" s="82">
        <f t="shared" si="1"/>
        <v>0</v>
      </c>
      <c r="BE58" s="82" t="str">
        <f t="shared" si="2"/>
        <v>Débil</v>
      </c>
      <c r="BF58" s="63"/>
      <c r="BG58" s="65" t="s">
        <v>106</v>
      </c>
      <c r="BH58" s="82" t="str">
        <f t="shared" si="3"/>
        <v>Casilla formulada</v>
      </c>
      <c r="BI58" s="63"/>
      <c r="BJ58" s="82" t="str">
        <f t="shared" si="4"/>
        <v/>
      </c>
      <c r="BK58" s="82" t="str">
        <f t="shared" si="5"/>
        <v/>
      </c>
      <c r="BL58" s="82" t="str">
        <f t="shared" si="6"/>
        <v>SI</v>
      </c>
      <c r="BM58" s="220"/>
      <c r="BN58" s="223"/>
      <c r="BO58" s="226"/>
      <c r="BP58" s="229"/>
      <c r="BQ58" s="211"/>
      <c r="BR58" s="211"/>
      <c r="BS58" s="214"/>
    </row>
    <row r="59" spans="2:71" s="53" customFormat="1" ht="6" customHeight="1" x14ac:dyDescent="0.25">
      <c r="B59" s="249"/>
      <c r="C59" s="252"/>
      <c r="D59" s="241"/>
      <c r="E59" s="241"/>
      <c r="F59" s="241"/>
      <c r="G59" s="241"/>
      <c r="H59" s="241"/>
      <c r="I59" s="241"/>
      <c r="J59" s="241"/>
      <c r="K59" s="54">
        <v>8</v>
      </c>
      <c r="L59" s="55" t="s">
        <v>107</v>
      </c>
      <c r="M59" s="243"/>
      <c r="N59" s="465"/>
      <c r="O59" s="236"/>
      <c r="P59" s="229"/>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1"/>
        <v>0</v>
      </c>
      <c r="BE59" s="58" t="str">
        <f t="shared" si="2"/>
        <v>Débil</v>
      </c>
      <c r="BF59" s="57"/>
      <c r="BG59" s="59" t="s">
        <v>106</v>
      </c>
      <c r="BH59" s="58" t="str">
        <f t="shared" si="3"/>
        <v>Casilla formulada</v>
      </c>
      <c r="BI59" s="57"/>
      <c r="BJ59" s="58" t="str">
        <f t="shared" si="4"/>
        <v/>
      </c>
      <c r="BK59" s="58" t="str">
        <f t="shared" si="5"/>
        <v/>
      </c>
      <c r="BL59" s="58" t="str">
        <f t="shared" si="6"/>
        <v>SI</v>
      </c>
      <c r="BM59" s="220"/>
      <c r="BN59" s="223"/>
      <c r="BO59" s="226"/>
      <c r="BP59" s="229"/>
      <c r="BQ59" s="211"/>
      <c r="BR59" s="211"/>
      <c r="BS59" s="214"/>
    </row>
    <row r="60" spans="2:71" s="53" customFormat="1" ht="6" customHeight="1" x14ac:dyDescent="0.25">
      <c r="B60" s="249"/>
      <c r="C60" s="252"/>
      <c r="D60" s="241"/>
      <c r="E60" s="241"/>
      <c r="F60" s="241"/>
      <c r="G60" s="241"/>
      <c r="H60" s="241"/>
      <c r="I60" s="241"/>
      <c r="J60" s="241"/>
      <c r="K60" s="60">
        <v>9</v>
      </c>
      <c r="L60" s="66" t="s">
        <v>107</v>
      </c>
      <c r="M60" s="243"/>
      <c r="N60" s="465"/>
      <c r="O60" s="236"/>
      <c r="P60" s="229"/>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7"/>
      <c r="AN60" s="62">
        <v>9</v>
      </c>
      <c r="AO60" s="63" t="s">
        <v>109</v>
      </c>
      <c r="AP60" s="63"/>
      <c r="AQ60" s="63" t="s">
        <v>106</v>
      </c>
      <c r="AR60" s="63"/>
      <c r="AS60" s="63"/>
      <c r="AT60" s="63"/>
      <c r="AU60" s="63"/>
      <c r="AV60" s="63" t="s">
        <v>106</v>
      </c>
      <c r="AW60" s="82" t="s">
        <v>106</v>
      </c>
      <c r="AX60" s="82" t="s">
        <v>106</v>
      </c>
      <c r="AY60" s="82" t="s">
        <v>106</v>
      </c>
      <c r="AZ60" s="82" t="s">
        <v>106</v>
      </c>
      <c r="BA60" s="82" t="s">
        <v>106</v>
      </c>
      <c r="BB60" s="82" t="s">
        <v>106</v>
      </c>
      <c r="BC60" s="82" t="s">
        <v>106</v>
      </c>
      <c r="BD60" s="82">
        <f t="shared" si="1"/>
        <v>0</v>
      </c>
      <c r="BE60" s="82" t="str">
        <f t="shared" si="2"/>
        <v>Débil</v>
      </c>
      <c r="BF60" s="63"/>
      <c r="BG60" s="65" t="s">
        <v>106</v>
      </c>
      <c r="BH60" s="82" t="str">
        <f t="shared" si="3"/>
        <v>Casilla formulada</v>
      </c>
      <c r="BI60" s="63"/>
      <c r="BJ60" s="82" t="str">
        <f t="shared" si="4"/>
        <v/>
      </c>
      <c r="BK60" s="82" t="str">
        <f t="shared" si="5"/>
        <v/>
      </c>
      <c r="BL60" s="82" t="str">
        <f t="shared" si="6"/>
        <v>SI</v>
      </c>
      <c r="BM60" s="220"/>
      <c r="BN60" s="223"/>
      <c r="BO60" s="226"/>
      <c r="BP60" s="229"/>
      <c r="BQ60" s="211"/>
      <c r="BR60" s="211"/>
      <c r="BS60" s="214"/>
    </row>
    <row r="61" spans="2:71" s="53" customFormat="1" ht="6" customHeight="1" thickBot="1" x14ac:dyDescent="0.3">
      <c r="B61" s="250"/>
      <c r="C61" s="253"/>
      <c r="D61" s="242"/>
      <c r="E61" s="242"/>
      <c r="F61" s="242"/>
      <c r="G61" s="242"/>
      <c r="H61" s="242"/>
      <c r="I61" s="242"/>
      <c r="J61" s="242"/>
      <c r="K61" s="67">
        <v>10</v>
      </c>
      <c r="L61" s="68" t="s">
        <v>107</v>
      </c>
      <c r="M61" s="244"/>
      <c r="N61" s="466"/>
      <c r="O61" s="237"/>
      <c r="P61" s="230"/>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1"/>
        <v>0</v>
      </c>
      <c r="BE61" s="71" t="str">
        <f t="shared" si="2"/>
        <v>Débil</v>
      </c>
      <c r="BF61" s="70"/>
      <c r="BG61" s="72" t="s">
        <v>106</v>
      </c>
      <c r="BH61" s="71" t="str">
        <f t="shared" si="3"/>
        <v>Casilla formulada</v>
      </c>
      <c r="BI61" s="70"/>
      <c r="BJ61" s="71" t="str">
        <f t="shared" si="4"/>
        <v/>
      </c>
      <c r="BK61" s="71" t="str">
        <f t="shared" si="5"/>
        <v/>
      </c>
      <c r="BL61" s="71" t="str">
        <f t="shared" si="6"/>
        <v>SI</v>
      </c>
      <c r="BM61" s="221"/>
      <c r="BN61" s="224"/>
      <c r="BO61" s="227"/>
      <c r="BP61" s="230"/>
      <c r="BQ61" s="212"/>
      <c r="BR61" s="212"/>
      <c r="BS61" s="215"/>
    </row>
    <row r="62" spans="2:71" s="89" customFormat="1" ht="152.25" customHeight="1" x14ac:dyDescent="0.25">
      <c r="B62" s="364">
        <v>6</v>
      </c>
      <c r="C62" s="251" t="s">
        <v>275</v>
      </c>
      <c r="D62" s="241" t="s">
        <v>276</v>
      </c>
      <c r="E62" s="502" t="s">
        <v>964</v>
      </c>
      <c r="F62" s="241" t="s">
        <v>153</v>
      </c>
      <c r="G62" s="241" t="s">
        <v>153</v>
      </c>
      <c r="H62" s="241" t="s">
        <v>153</v>
      </c>
      <c r="I62" s="241" t="s">
        <v>153</v>
      </c>
      <c r="J62" s="357" t="str">
        <f>IF(AND((F62="SI"),(G62="SI"),(H62="SI"),(I62="SI")),"Si es Riesgo de Corrupción","No es Riesgo de Corrupción")</f>
        <v>Si es Riesgo de Corrupción</v>
      </c>
      <c r="K62" s="97">
        <v>1</v>
      </c>
      <c r="L62" s="133" t="s">
        <v>955</v>
      </c>
      <c r="M62" s="511" t="s">
        <v>956</v>
      </c>
      <c r="N62" s="513">
        <v>1</v>
      </c>
      <c r="O62" s="351" t="str">
        <f>IF(N62=1,"Rara vez",IF(N62=2,"Improbable",IF(N62=3,"Posible",IF(N62=4,"Probable",IF(N62=5,"Casi seguro","Definir el nivel de probabilidad")))))</f>
        <v>Rara vez</v>
      </c>
      <c r="P62" s="354" t="str">
        <f>IF(N62=5,"Descripción:
Se espera que el evento ocurra en la mayoría de las circunstancias
Frecuencia:
Más de 1 vez al año",IF(N62=4,"Descripción:
Es viable que el evento ocurra en la mayoría de las circunstancias
Frecuencia:
Al menos 1 vez en el último año",IF(N62=3,"Descripción:
El evento podrá ocurrir en algún momento
Frecuencia:
Al menos 1 vez en los últimos 2 años",IF(N62=2,"Descripción:
El evento puede ocurrir en algún momento
Frecuencia:
Al menos 1 vez en los últimos 5 años",IF(N62=1,"Descripción: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62" s="508" t="s">
        <v>153</v>
      </c>
      <c r="R62" s="508" t="s">
        <v>153</v>
      </c>
      <c r="S62" s="508" t="s">
        <v>153</v>
      </c>
      <c r="T62" s="508" t="s">
        <v>153</v>
      </c>
      <c r="U62" s="508" t="s">
        <v>153</v>
      </c>
      <c r="V62" s="508" t="s">
        <v>153</v>
      </c>
      <c r="W62" s="508" t="s">
        <v>153</v>
      </c>
      <c r="X62" s="508" t="s">
        <v>155</v>
      </c>
      <c r="Y62" s="508" t="s">
        <v>153</v>
      </c>
      <c r="Z62" s="508" t="s">
        <v>153</v>
      </c>
      <c r="AA62" s="508" t="s">
        <v>153</v>
      </c>
      <c r="AB62" s="508" t="s">
        <v>153</v>
      </c>
      <c r="AC62" s="508" t="s">
        <v>153</v>
      </c>
      <c r="AD62" s="508" t="s">
        <v>153</v>
      </c>
      <c r="AE62" s="508" t="s">
        <v>153</v>
      </c>
      <c r="AF62" s="508" t="s">
        <v>155</v>
      </c>
      <c r="AG62" s="508" t="s">
        <v>153</v>
      </c>
      <c r="AH62" s="508" t="s">
        <v>153</v>
      </c>
      <c r="AI62" s="508" t="s">
        <v>155</v>
      </c>
      <c r="AJ62" s="350">
        <f>IF(AF62="SI","Impacto Catastrófico por lesoines o perdida de vidas humanas",(COUNTIF(Q62:AE71,"SI")+COUNTIF(AG62:AI71,"SI")))</f>
        <v>16</v>
      </c>
      <c r="AK62" s="350" t="str">
        <f>IF(AJ62=0,"",IF(AND(AJ62&gt;0,AJ62&lt;=5),"Moderado",IF(AND(AJ62&gt;5,AJ62&lt;=11),"Mayor","Catastrófico")))</f>
        <v>Catastrófico</v>
      </c>
      <c r="AL62" s="350" t="str">
        <f>IF(AND(O62="Rara Vez",AK62="Moderado"),"Moderado",IF(AND(O62="Rara Vez",AK62="Mayor"),"Alto",IF(AND(O62="Improbable",AK62="Moderado"),"Moderado",IF(AND(O62="Improbable",AK62="Mayor"),"Alto",IF(AND(O62="Posible",AK62="Moderado"),"Alto",IF(AND(O62="Probable",AK62="Moderado"),"Alto","Extremo"))))))</f>
        <v>Extremo</v>
      </c>
      <c r="AM62" s="519" t="s">
        <v>151</v>
      </c>
      <c r="AN62" s="90">
        <v>1</v>
      </c>
      <c r="AO62" s="91" t="s">
        <v>957</v>
      </c>
      <c r="AP62" s="91" t="s">
        <v>958</v>
      </c>
      <c r="AQ62" s="91" t="s">
        <v>172</v>
      </c>
      <c r="AR62" s="91" t="s">
        <v>959</v>
      </c>
      <c r="AS62" s="91" t="s">
        <v>960</v>
      </c>
      <c r="AT62" s="91" t="s">
        <v>961</v>
      </c>
      <c r="AU62" s="91" t="s">
        <v>962</v>
      </c>
      <c r="AV62" s="91" t="s">
        <v>157</v>
      </c>
      <c r="AW62" s="92" t="s">
        <v>158</v>
      </c>
      <c r="AX62" s="92" t="s">
        <v>159</v>
      </c>
      <c r="AY62" s="92" t="s">
        <v>160</v>
      </c>
      <c r="AZ62" s="92" t="s">
        <v>161</v>
      </c>
      <c r="BA62" s="92" t="s">
        <v>162</v>
      </c>
      <c r="BB62" s="92" t="s">
        <v>163</v>
      </c>
      <c r="BC62" s="92" t="s">
        <v>169</v>
      </c>
      <c r="BD62" s="164">
        <f t="shared" si="1"/>
        <v>100</v>
      </c>
      <c r="BE62" s="164" t="str">
        <f t="shared" si="2"/>
        <v>Fuerte</v>
      </c>
      <c r="BF62" s="94"/>
      <c r="BG62" s="95" t="s">
        <v>165</v>
      </c>
      <c r="BH62" s="164" t="str">
        <f t="shared" si="3"/>
        <v>Siempre se ejecuta</v>
      </c>
      <c r="BI62" s="94"/>
      <c r="BJ62" s="164" t="str">
        <f t="shared" si="4"/>
        <v>FUERTE</v>
      </c>
      <c r="BK62" s="164">
        <f t="shared" si="5"/>
        <v>100</v>
      </c>
      <c r="BL62" s="164" t="str">
        <f t="shared" si="6"/>
        <v>NO</v>
      </c>
      <c r="BM62" s="338" t="str">
        <f>IF(AVERAGE(BK62:BK71)=100,"FUERTE",IF(AND(AVERAGE(BK62:BK71)&lt;=99,AVERAGE(BK62:BK71)&gt;=50),"MODERADA",IF(AVERAGE(BK62:BK71)&lt;50,"DÉBIL",0)))</f>
        <v>FUERTE</v>
      </c>
      <c r="BN62" s="341" t="str">
        <f>IFERROR(IF(BM62="DÉBIL","NO DISMINUYE",IF(AVERAGEIF(AV62:AV71,"Preventivo",BK62:BK71)&gt;=50,"DIRECTAMENTE","NO DISMINUYE")),"NO DISMINUYE")</f>
        <v>DIRECTAMENTE</v>
      </c>
      <c r="BO62" s="448">
        <f>IF(N62=1,1,IF(AND(N62=2,BM62="FUERTE",BN62="DIRECTAMENTE"),N62-1,IF(AND(N62&gt;2,BM62="FUERTE",BN62="DIRECTAMENTE"),N62-2,IF(AND(N62&gt;=2,BM62="MODERADA",BN62="DIRECTAMENTE"),N62-1,N62))))</f>
        <v>1</v>
      </c>
      <c r="BP62" s="347" t="str">
        <f>IF(BO62=1,"Rara vez",IF(BO62=2,"Improbable",IF(BO62=3,"Posible",IF(BO62=4,"Probable",IF(BO62=5,"Casi Seguro",0)))))</f>
        <v>Rara vez</v>
      </c>
      <c r="BQ62" s="329" t="str">
        <f>AK62</f>
        <v>Catastrófico</v>
      </c>
      <c r="BR62" s="329" t="str">
        <f>IF(AND(BP62="Rara Vez",BQ62="Moderado"),"Moderado",IF(AND(BP62="Rara Vez",BQ62="Mayor"),"Alto",IF(AND(BP62="Improbable",BQ62="Moderado"),"Moderado",IF(AND(BP62="Improbable",BQ62="Mayor"),"Alto",IF(AND(BP62="Posible",BQ62="Moderado"),"Alto",IF(AND(BP62="Probable",BQ62="Moderado"),"Alto","Extremo"))))))</f>
        <v>Extremo</v>
      </c>
      <c r="BS62" s="516" t="s">
        <v>963</v>
      </c>
    </row>
    <row r="63" spans="2:71" s="89" customFormat="1" ht="14.25" customHeight="1" x14ac:dyDescent="0.25">
      <c r="B63" s="365"/>
      <c r="C63" s="252"/>
      <c r="D63" s="241"/>
      <c r="E63" s="502"/>
      <c r="F63" s="241"/>
      <c r="G63" s="241"/>
      <c r="H63" s="241"/>
      <c r="I63" s="241"/>
      <c r="J63" s="357"/>
      <c r="K63" s="100">
        <v>2</v>
      </c>
      <c r="L63" s="134" t="s">
        <v>107</v>
      </c>
      <c r="M63" s="511"/>
      <c r="N63" s="514"/>
      <c r="O63" s="352"/>
      <c r="P63" s="348"/>
      <c r="Q63" s="509"/>
      <c r="R63" s="509"/>
      <c r="S63" s="509"/>
      <c r="T63" s="509"/>
      <c r="U63" s="509"/>
      <c r="V63" s="509"/>
      <c r="W63" s="509"/>
      <c r="X63" s="509"/>
      <c r="Y63" s="509"/>
      <c r="Z63" s="509"/>
      <c r="AA63" s="509"/>
      <c r="AB63" s="509"/>
      <c r="AC63" s="509"/>
      <c r="AD63" s="509"/>
      <c r="AE63" s="509"/>
      <c r="AF63" s="509"/>
      <c r="AG63" s="509"/>
      <c r="AH63" s="509"/>
      <c r="AI63" s="509"/>
      <c r="AJ63" s="330"/>
      <c r="AK63" s="330"/>
      <c r="AL63" s="330"/>
      <c r="AM63" s="520"/>
      <c r="AN63" s="102">
        <v>2</v>
      </c>
      <c r="AO63" s="135" t="s">
        <v>109</v>
      </c>
      <c r="AP63" s="135"/>
      <c r="AQ63" s="135" t="s">
        <v>106</v>
      </c>
      <c r="AR63" s="135"/>
      <c r="AS63" s="135"/>
      <c r="AT63" s="135"/>
      <c r="AU63" s="135"/>
      <c r="AV63" s="135" t="s">
        <v>106</v>
      </c>
      <c r="AW63" s="136" t="s">
        <v>106</v>
      </c>
      <c r="AX63" s="136" t="s">
        <v>106</v>
      </c>
      <c r="AY63" s="136" t="s">
        <v>106</v>
      </c>
      <c r="AZ63" s="136" t="s">
        <v>106</v>
      </c>
      <c r="BA63" s="136" t="s">
        <v>106</v>
      </c>
      <c r="BB63" s="136" t="s">
        <v>106</v>
      </c>
      <c r="BC63" s="136" t="s">
        <v>106</v>
      </c>
      <c r="BD63" s="104">
        <f t="shared" si="1"/>
        <v>0</v>
      </c>
      <c r="BE63" s="104" t="str">
        <f t="shared" si="2"/>
        <v>Débil</v>
      </c>
      <c r="BF63" s="103"/>
      <c r="BG63" s="137" t="s">
        <v>106</v>
      </c>
      <c r="BH63" s="104" t="str">
        <f t="shared" si="3"/>
        <v>Casilla formulada</v>
      </c>
      <c r="BI63" s="103"/>
      <c r="BJ63" s="104" t="str">
        <f t="shared" si="4"/>
        <v/>
      </c>
      <c r="BK63" s="104" t="str">
        <f t="shared" si="5"/>
        <v/>
      </c>
      <c r="BL63" s="104" t="str">
        <f t="shared" si="6"/>
        <v>SI</v>
      </c>
      <c r="BM63" s="339"/>
      <c r="BN63" s="342"/>
      <c r="BO63" s="449"/>
      <c r="BP63" s="348"/>
      <c r="BQ63" s="330"/>
      <c r="BR63" s="330"/>
      <c r="BS63" s="517"/>
    </row>
    <row r="64" spans="2:71" s="89" customFormat="1" ht="14.25" customHeight="1" x14ac:dyDescent="0.25">
      <c r="B64" s="365"/>
      <c r="C64" s="252"/>
      <c r="D64" s="241"/>
      <c r="E64" s="502"/>
      <c r="F64" s="241"/>
      <c r="G64" s="241"/>
      <c r="H64" s="241"/>
      <c r="I64" s="241"/>
      <c r="J64" s="357"/>
      <c r="K64" s="106">
        <v>3</v>
      </c>
      <c r="L64" s="138" t="s">
        <v>107</v>
      </c>
      <c r="M64" s="511"/>
      <c r="N64" s="514"/>
      <c r="O64" s="352"/>
      <c r="P64" s="348"/>
      <c r="Q64" s="509"/>
      <c r="R64" s="509"/>
      <c r="S64" s="509"/>
      <c r="T64" s="509"/>
      <c r="U64" s="509"/>
      <c r="V64" s="509"/>
      <c r="W64" s="509"/>
      <c r="X64" s="509"/>
      <c r="Y64" s="509"/>
      <c r="Z64" s="509"/>
      <c r="AA64" s="509"/>
      <c r="AB64" s="509"/>
      <c r="AC64" s="509"/>
      <c r="AD64" s="509"/>
      <c r="AE64" s="509"/>
      <c r="AF64" s="509"/>
      <c r="AG64" s="509"/>
      <c r="AH64" s="509"/>
      <c r="AI64" s="509"/>
      <c r="AJ64" s="330"/>
      <c r="AK64" s="330"/>
      <c r="AL64" s="330"/>
      <c r="AM64" s="520"/>
      <c r="AN64" s="108">
        <v>3</v>
      </c>
      <c r="AO64" s="139" t="s">
        <v>109</v>
      </c>
      <c r="AP64" s="139"/>
      <c r="AQ64" s="139" t="s">
        <v>106</v>
      </c>
      <c r="AR64" s="139"/>
      <c r="AS64" s="139"/>
      <c r="AT64" s="139"/>
      <c r="AU64" s="139"/>
      <c r="AV64" s="139" t="s">
        <v>106</v>
      </c>
      <c r="AW64" s="140" t="s">
        <v>106</v>
      </c>
      <c r="AX64" s="140" t="s">
        <v>106</v>
      </c>
      <c r="AY64" s="140" t="s">
        <v>106</v>
      </c>
      <c r="AZ64" s="140" t="s">
        <v>106</v>
      </c>
      <c r="BA64" s="140" t="s">
        <v>106</v>
      </c>
      <c r="BB64" s="140" t="s">
        <v>106</v>
      </c>
      <c r="BC64" s="140" t="s">
        <v>106</v>
      </c>
      <c r="BD64" s="165">
        <f t="shared" si="1"/>
        <v>0</v>
      </c>
      <c r="BE64" s="165" t="str">
        <f t="shared" si="2"/>
        <v>Débil</v>
      </c>
      <c r="BF64" s="109"/>
      <c r="BG64" s="141" t="s">
        <v>106</v>
      </c>
      <c r="BH64" s="165" t="str">
        <f t="shared" si="3"/>
        <v>Casilla formulada</v>
      </c>
      <c r="BI64" s="109"/>
      <c r="BJ64" s="165" t="str">
        <f t="shared" si="4"/>
        <v/>
      </c>
      <c r="BK64" s="165" t="str">
        <f t="shared" si="5"/>
        <v/>
      </c>
      <c r="BL64" s="165" t="str">
        <f t="shared" si="6"/>
        <v>SI</v>
      </c>
      <c r="BM64" s="339"/>
      <c r="BN64" s="342"/>
      <c r="BO64" s="449"/>
      <c r="BP64" s="348"/>
      <c r="BQ64" s="330"/>
      <c r="BR64" s="330"/>
      <c r="BS64" s="517"/>
    </row>
    <row r="65" spans="2:71" s="89" customFormat="1" ht="14.25" customHeight="1" x14ac:dyDescent="0.25">
      <c r="B65" s="365"/>
      <c r="C65" s="252"/>
      <c r="D65" s="241"/>
      <c r="E65" s="502"/>
      <c r="F65" s="241"/>
      <c r="G65" s="241"/>
      <c r="H65" s="241"/>
      <c r="I65" s="241"/>
      <c r="J65" s="357"/>
      <c r="K65" s="100">
        <v>4</v>
      </c>
      <c r="L65" s="134" t="s">
        <v>107</v>
      </c>
      <c r="M65" s="511"/>
      <c r="N65" s="514"/>
      <c r="O65" s="352"/>
      <c r="P65" s="348"/>
      <c r="Q65" s="509"/>
      <c r="R65" s="509"/>
      <c r="S65" s="509"/>
      <c r="T65" s="509"/>
      <c r="U65" s="509"/>
      <c r="V65" s="509"/>
      <c r="W65" s="509"/>
      <c r="X65" s="509"/>
      <c r="Y65" s="509"/>
      <c r="Z65" s="509"/>
      <c r="AA65" s="509"/>
      <c r="AB65" s="509"/>
      <c r="AC65" s="509"/>
      <c r="AD65" s="509"/>
      <c r="AE65" s="509"/>
      <c r="AF65" s="509"/>
      <c r="AG65" s="509"/>
      <c r="AH65" s="509"/>
      <c r="AI65" s="509"/>
      <c r="AJ65" s="330"/>
      <c r="AK65" s="330"/>
      <c r="AL65" s="330"/>
      <c r="AM65" s="520"/>
      <c r="AN65" s="102">
        <v>4</v>
      </c>
      <c r="AO65" s="135" t="s">
        <v>109</v>
      </c>
      <c r="AP65" s="135"/>
      <c r="AQ65" s="135" t="s">
        <v>106</v>
      </c>
      <c r="AR65" s="135"/>
      <c r="AS65" s="135"/>
      <c r="AT65" s="135"/>
      <c r="AU65" s="135"/>
      <c r="AV65" s="135" t="s">
        <v>106</v>
      </c>
      <c r="AW65" s="136" t="s">
        <v>106</v>
      </c>
      <c r="AX65" s="136" t="s">
        <v>106</v>
      </c>
      <c r="AY65" s="136" t="s">
        <v>106</v>
      </c>
      <c r="AZ65" s="136" t="s">
        <v>106</v>
      </c>
      <c r="BA65" s="136" t="s">
        <v>106</v>
      </c>
      <c r="BB65" s="136" t="s">
        <v>106</v>
      </c>
      <c r="BC65" s="136" t="s">
        <v>106</v>
      </c>
      <c r="BD65" s="104">
        <f t="shared" si="1"/>
        <v>0</v>
      </c>
      <c r="BE65" s="104" t="str">
        <f t="shared" si="2"/>
        <v>Débil</v>
      </c>
      <c r="BF65" s="103"/>
      <c r="BG65" s="137" t="s">
        <v>106</v>
      </c>
      <c r="BH65" s="104" t="str">
        <f t="shared" si="3"/>
        <v>Casilla formulada</v>
      </c>
      <c r="BI65" s="103"/>
      <c r="BJ65" s="104" t="str">
        <f t="shared" si="4"/>
        <v/>
      </c>
      <c r="BK65" s="104" t="str">
        <f t="shared" si="5"/>
        <v/>
      </c>
      <c r="BL65" s="104" t="str">
        <f t="shared" si="6"/>
        <v>SI</v>
      </c>
      <c r="BM65" s="339"/>
      <c r="BN65" s="342"/>
      <c r="BO65" s="449"/>
      <c r="BP65" s="348"/>
      <c r="BQ65" s="330"/>
      <c r="BR65" s="330"/>
      <c r="BS65" s="517"/>
    </row>
    <row r="66" spans="2:71" s="89" customFormat="1" ht="14.25" customHeight="1" x14ac:dyDescent="0.25">
      <c r="B66" s="365"/>
      <c r="C66" s="252"/>
      <c r="D66" s="241"/>
      <c r="E66" s="502"/>
      <c r="F66" s="241"/>
      <c r="G66" s="241"/>
      <c r="H66" s="241"/>
      <c r="I66" s="241"/>
      <c r="J66" s="357"/>
      <c r="K66" s="106">
        <v>5</v>
      </c>
      <c r="L66" s="138" t="s">
        <v>107</v>
      </c>
      <c r="M66" s="511"/>
      <c r="N66" s="514"/>
      <c r="O66" s="352"/>
      <c r="P66" s="348"/>
      <c r="Q66" s="509"/>
      <c r="R66" s="509"/>
      <c r="S66" s="509"/>
      <c r="T66" s="509"/>
      <c r="U66" s="509"/>
      <c r="V66" s="509"/>
      <c r="W66" s="509"/>
      <c r="X66" s="509"/>
      <c r="Y66" s="509"/>
      <c r="Z66" s="509"/>
      <c r="AA66" s="509"/>
      <c r="AB66" s="509"/>
      <c r="AC66" s="509"/>
      <c r="AD66" s="509"/>
      <c r="AE66" s="509"/>
      <c r="AF66" s="509"/>
      <c r="AG66" s="509"/>
      <c r="AH66" s="509"/>
      <c r="AI66" s="509"/>
      <c r="AJ66" s="330"/>
      <c r="AK66" s="330"/>
      <c r="AL66" s="330"/>
      <c r="AM66" s="520"/>
      <c r="AN66" s="108">
        <v>5</v>
      </c>
      <c r="AO66" s="139" t="s">
        <v>109</v>
      </c>
      <c r="AP66" s="139"/>
      <c r="AQ66" s="139" t="s">
        <v>106</v>
      </c>
      <c r="AR66" s="139"/>
      <c r="AS66" s="139"/>
      <c r="AT66" s="139"/>
      <c r="AU66" s="139"/>
      <c r="AV66" s="139" t="s">
        <v>106</v>
      </c>
      <c r="AW66" s="140" t="s">
        <v>106</v>
      </c>
      <c r="AX66" s="140" t="s">
        <v>106</v>
      </c>
      <c r="AY66" s="140" t="s">
        <v>106</v>
      </c>
      <c r="AZ66" s="140" t="s">
        <v>106</v>
      </c>
      <c r="BA66" s="140" t="s">
        <v>106</v>
      </c>
      <c r="BB66" s="140" t="s">
        <v>106</v>
      </c>
      <c r="BC66" s="140" t="s">
        <v>106</v>
      </c>
      <c r="BD66" s="165">
        <f t="shared" si="1"/>
        <v>0</v>
      </c>
      <c r="BE66" s="165" t="str">
        <f t="shared" si="2"/>
        <v>Débil</v>
      </c>
      <c r="BF66" s="109"/>
      <c r="BG66" s="141" t="s">
        <v>106</v>
      </c>
      <c r="BH66" s="165" t="str">
        <f t="shared" si="3"/>
        <v>Casilla formulada</v>
      </c>
      <c r="BI66" s="109"/>
      <c r="BJ66" s="165" t="str">
        <f t="shared" si="4"/>
        <v/>
      </c>
      <c r="BK66" s="165" t="str">
        <f t="shared" si="5"/>
        <v/>
      </c>
      <c r="BL66" s="165" t="str">
        <f t="shared" si="6"/>
        <v>SI</v>
      </c>
      <c r="BM66" s="339"/>
      <c r="BN66" s="342"/>
      <c r="BO66" s="449"/>
      <c r="BP66" s="348"/>
      <c r="BQ66" s="330"/>
      <c r="BR66" s="330"/>
      <c r="BS66" s="517"/>
    </row>
    <row r="67" spans="2:71" s="89" customFormat="1" ht="14.25" customHeight="1" x14ac:dyDescent="0.25">
      <c r="B67" s="365"/>
      <c r="C67" s="252"/>
      <c r="D67" s="241"/>
      <c r="E67" s="502"/>
      <c r="F67" s="241"/>
      <c r="G67" s="241"/>
      <c r="H67" s="241"/>
      <c r="I67" s="241"/>
      <c r="J67" s="357"/>
      <c r="K67" s="100">
        <v>6</v>
      </c>
      <c r="L67" s="134" t="s">
        <v>107</v>
      </c>
      <c r="M67" s="511"/>
      <c r="N67" s="514"/>
      <c r="O67" s="352"/>
      <c r="P67" s="348"/>
      <c r="Q67" s="509"/>
      <c r="R67" s="509"/>
      <c r="S67" s="509"/>
      <c r="T67" s="509"/>
      <c r="U67" s="509"/>
      <c r="V67" s="509"/>
      <c r="W67" s="509"/>
      <c r="X67" s="509"/>
      <c r="Y67" s="509"/>
      <c r="Z67" s="509"/>
      <c r="AA67" s="509"/>
      <c r="AB67" s="509"/>
      <c r="AC67" s="509"/>
      <c r="AD67" s="509"/>
      <c r="AE67" s="509"/>
      <c r="AF67" s="509"/>
      <c r="AG67" s="509"/>
      <c r="AH67" s="509"/>
      <c r="AI67" s="509"/>
      <c r="AJ67" s="330"/>
      <c r="AK67" s="330"/>
      <c r="AL67" s="330"/>
      <c r="AM67" s="520"/>
      <c r="AN67" s="102">
        <v>6</v>
      </c>
      <c r="AO67" s="135" t="s">
        <v>109</v>
      </c>
      <c r="AP67" s="135"/>
      <c r="AQ67" s="135" t="s">
        <v>106</v>
      </c>
      <c r="AR67" s="135"/>
      <c r="AS67" s="135"/>
      <c r="AT67" s="135"/>
      <c r="AU67" s="135"/>
      <c r="AV67" s="135" t="s">
        <v>106</v>
      </c>
      <c r="AW67" s="136" t="s">
        <v>106</v>
      </c>
      <c r="AX67" s="136" t="s">
        <v>106</v>
      </c>
      <c r="AY67" s="136" t="s">
        <v>106</v>
      </c>
      <c r="AZ67" s="136" t="s">
        <v>106</v>
      </c>
      <c r="BA67" s="136" t="s">
        <v>106</v>
      </c>
      <c r="BB67" s="136" t="s">
        <v>106</v>
      </c>
      <c r="BC67" s="136" t="s">
        <v>106</v>
      </c>
      <c r="BD67" s="104">
        <f t="shared" si="1"/>
        <v>0</v>
      </c>
      <c r="BE67" s="104" t="str">
        <f t="shared" si="2"/>
        <v>Débil</v>
      </c>
      <c r="BF67" s="103"/>
      <c r="BG67" s="137" t="s">
        <v>106</v>
      </c>
      <c r="BH67" s="104" t="str">
        <f t="shared" si="3"/>
        <v>Casilla formulada</v>
      </c>
      <c r="BI67" s="103"/>
      <c r="BJ67" s="104" t="str">
        <f t="shared" si="4"/>
        <v/>
      </c>
      <c r="BK67" s="104" t="str">
        <f t="shared" si="5"/>
        <v/>
      </c>
      <c r="BL67" s="104" t="str">
        <f t="shared" si="6"/>
        <v>SI</v>
      </c>
      <c r="BM67" s="339"/>
      <c r="BN67" s="342"/>
      <c r="BO67" s="449"/>
      <c r="BP67" s="348"/>
      <c r="BQ67" s="330"/>
      <c r="BR67" s="330"/>
      <c r="BS67" s="517"/>
    </row>
    <row r="68" spans="2:71" s="89" customFormat="1" ht="14.25" customHeight="1" x14ac:dyDescent="0.25">
      <c r="B68" s="365"/>
      <c r="C68" s="252"/>
      <c r="D68" s="241"/>
      <c r="E68" s="502"/>
      <c r="F68" s="241"/>
      <c r="G68" s="241"/>
      <c r="H68" s="241"/>
      <c r="I68" s="241"/>
      <c r="J68" s="357"/>
      <c r="K68" s="106">
        <v>7</v>
      </c>
      <c r="L68" s="138" t="s">
        <v>107</v>
      </c>
      <c r="M68" s="511"/>
      <c r="N68" s="514"/>
      <c r="O68" s="352"/>
      <c r="P68" s="348"/>
      <c r="Q68" s="509"/>
      <c r="R68" s="509"/>
      <c r="S68" s="509"/>
      <c r="T68" s="509"/>
      <c r="U68" s="509"/>
      <c r="V68" s="509"/>
      <c r="W68" s="509"/>
      <c r="X68" s="509"/>
      <c r="Y68" s="509"/>
      <c r="Z68" s="509"/>
      <c r="AA68" s="509"/>
      <c r="AB68" s="509"/>
      <c r="AC68" s="509"/>
      <c r="AD68" s="509"/>
      <c r="AE68" s="509"/>
      <c r="AF68" s="509"/>
      <c r="AG68" s="509"/>
      <c r="AH68" s="509"/>
      <c r="AI68" s="509"/>
      <c r="AJ68" s="330"/>
      <c r="AK68" s="330"/>
      <c r="AL68" s="330"/>
      <c r="AM68" s="520"/>
      <c r="AN68" s="108">
        <v>7</v>
      </c>
      <c r="AO68" s="139" t="s">
        <v>109</v>
      </c>
      <c r="AP68" s="139"/>
      <c r="AQ68" s="139" t="s">
        <v>106</v>
      </c>
      <c r="AR68" s="139"/>
      <c r="AS68" s="139"/>
      <c r="AT68" s="139"/>
      <c r="AU68" s="139"/>
      <c r="AV68" s="139" t="s">
        <v>106</v>
      </c>
      <c r="AW68" s="140" t="s">
        <v>106</v>
      </c>
      <c r="AX68" s="140" t="s">
        <v>106</v>
      </c>
      <c r="AY68" s="140" t="s">
        <v>106</v>
      </c>
      <c r="AZ68" s="140" t="s">
        <v>106</v>
      </c>
      <c r="BA68" s="140" t="s">
        <v>106</v>
      </c>
      <c r="BB68" s="140" t="s">
        <v>106</v>
      </c>
      <c r="BC68" s="140" t="s">
        <v>106</v>
      </c>
      <c r="BD68" s="165">
        <f t="shared" si="1"/>
        <v>0</v>
      </c>
      <c r="BE68" s="165" t="str">
        <f t="shared" si="2"/>
        <v>Débil</v>
      </c>
      <c r="BF68" s="109"/>
      <c r="BG68" s="141" t="s">
        <v>106</v>
      </c>
      <c r="BH68" s="165" t="str">
        <f t="shared" si="3"/>
        <v>Casilla formulada</v>
      </c>
      <c r="BI68" s="109"/>
      <c r="BJ68" s="165" t="str">
        <f t="shared" si="4"/>
        <v/>
      </c>
      <c r="BK68" s="165" t="str">
        <f t="shared" si="5"/>
        <v/>
      </c>
      <c r="BL68" s="165" t="str">
        <f t="shared" si="6"/>
        <v>SI</v>
      </c>
      <c r="BM68" s="339"/>
      <c r="BN68" s="342"/>
      <c r="BO68" s="449"/>
      <c r="BP68" s="348"/>
      <c r="BQ68" s="330"/>
      <c r="BR68" s="330"/>
      <c r="BS68" s="517"/>
    </row>
    <row r="69" spans="2:71" s="89" customFormat="1" ht="14.25" customHeight="1" x14ac:dyDescent="0.25">
      <c r="B69" s="365"/>
      <c r="C69" s="252"/>
      <c r="D69" s="241"/>
      <c r="E69" s="502"/>
      <c r="F69" s="241"/>
      <c r="G69" s="241"/>
      <c r="H69" s="241"/>
      <c r="I69" s="241"/>
      <c r="J69" s="357"/>
      <c r="K69" s="100">
        <v>8</v>
      </c>
      <c r="L69" s="134" t="s">
        <v>107</v>
      </c>
      <c r="M69" s="511"/>
      <c r="N69" s="514"/>
      <c r="O69" s="352"/>
      <c r="P69" s="348"/>
      <c r="Q69" s="509"/>
      <c r="R69" s="509"/>
      <c r="S69" s="509"/>
      <c r="T69" s="509"/>
      <c r="U69" s="509"/>
      <c r="V69" s="509"/>
      <c r="W69" s="509"/>
      <c r="X69" s="509"/>
      <c r="Y69" s="509"/>
      <c r="Z69" s="509"/>
      <c r="AA69" s="509"/>
      <c r="AB69" s="509"/>
      <c r="AC69" s="509"/>
      <c r="AD69" s="509"/>
      <c r="AE69" s="509"/>
      <c r="AF69" s="509"/>
      <c r="AG69" s="509"/>
      <c r="AH69" s="509"/>
      <c r="AI69" s="509"/>
      <c r="AJ69" s="330"/>
      <c r="AK69" s="330"/>
      <c r="AL69" s="330"/>
      <c r="AM69" s="520"/>
      <c r="AN69" s="102">
        <v>8</v>
      </c>
      <c r="AO69" s="135" t="s">
        <v>109</v>
      </c>
      <c r="AP69" s="135"/>
      <c r="AQ69" s="135" t="s">
        <v>106</v>
      </c>
      <c r="AR69" s="135"/>
      <c r="AS69" s="135"/>
      <c r="AT69" s="135"/>
      <c r="AU69" s="135"/>
      <c r="AV69" s="135" t="s">
        <v>106</v>
      </c>
      <c r="AW69" s="136" t="s">
        <v>106</v>
      </c>
      <c r="AX69" s="136" t="s">
        <v>106</v>
      </c>
      <c r="AY69" s="136" t="s">
        <v>106</v>
      </c>
      <c r="AZ69" s="136" t="s">
        <v>106</v>
      </c>
      <c r="BA69" s="136" t="s">
        <v>106</v>
      </c>
      <c r="BB69" s="136" t="s">
        <v>106</v>
      </c>
      <c r="BC69" s="136" t="s">
        <v>106</v>
      </c>
      <c r="BD69" s="104">
        <f t="shared" si="1"/>
        <v>0</v>
      </c>
      <c r="BE69" s="104" t="str">
        <f t="shared" si="2"/>
        <v>Débil</v>
      </c>
      <c r="BF69" s="103"/>
      <c r="BG69" s="137" t="s">
        <v>106</v>
      </c>
      <c r="BH69" s="104" t="str">
        <f t="shared" si="3"/>
        <v>Casilla formulada</v>
      </c>
      <c r="BI69" s="103"/>
      <c r="BJ69" s="104" t="str">
        <f t="shared" si="4"/>
        <v/>
      </c>
      <c r="BK69" s="104" t="str">
        <f t="shared" si="5"/>
        <v/>
      </c>
      <c r="BL69" s="104" t="str">
        <f t="shared" si="6"/>
        <v>SI</v>
      </c>
      <c r="BM69" s="339"/>
      <c r="BN69" s="342"/>
      <c r="BO69" s="449"/>
      <c r="BP69" s="348"/>
      <c r="BQ69" s="330"/>
      <c r="BR69" s="330"/>
      <c r="BS69" s="517"/>
    </row>
    <row r="70" spans="2:71" s="89" customFormat="1" ht="14.25" customHeight="1" x14ac:dyDescent="0.25">
      <c r="B70" s="365"/>
      <c r="C70" s="252"/>
      <c r="D70" s="241"/>
      <c r="E70" s="502"/>
      <c r="F70" s="241"/>
      <c r="G70" s="241"/>
      <c r="H70" s="241"/>
      <c r="I70" s="241"/>
      <c r="J70" s="357"/>
      <c r="K70" s="106">
        <v>9</v>
      </c>
      <c r="L70" s="142" t="s">
        <v>107</v>
      </c>
      <c r="M70" s="511"/>
      <c r="N70" s="514"/>
      <c r="O70" s="352"/>
      <c r="P70" s="348"/>
      <c r="Q70" s="509"/>
      <c r="R70" s="509"/>
      <c r="S70" s="509"/>
      <c r="T70" s="509"/>
      <c r="U70" s="509"/>
      <c r="V70" s="509"/>
      <c r="W70" s="509"/>
      <c r="X70" s="509"/>
      <c r="Y70" s="509"/>
      <c r="Z70" s="509"/>
      <c r="AA70" s="509"/>
      <c r="AB70" s="509"/>
      <c r="AC70" s="509"/>
      <c r="AD70" s="509"/>
      <c r="AE70" s="509"/>
      <c r="AF70" s="509"/>
      <c r="AG70" s="509"/>
      <c r="AH70" s="509"/>
      <c r="AI70" s="509"/>
      <c r="AJ70" s="330"/>
      <c r="AK70" s="330"/>
      <c r="AL70" s="330"/>
      <c r="AM70" s="520"/>
      <c r="AN70" s="108">
        <v>9</v>
      </c>
      <c r="AO70" s="139" t="s">
        <v>109</v>
      </c>
      <c r="AP70" s="139"/>
      <c r="AQ70" s="139" t="s">
        <v>106</v>
      </c>
      <c r="AR70" s="139"/>
      <c r="AS70" s="139"/>
      <c r="AT70" s="139"/>
      <c r="AU70" s="139"/>
      <c r="AV70" s="139" t="s">
        <v>106</v>
      </c>
      <c r="AW70" s="140" t="s">
        <v>106</v>
      </c>
      <c r="AX70" s="140" t="s">
        <v>106</v>
      </c>
      <c r="AY70" s="140" t="s">
        <v>106</v>
      </c>
      <c r="AZ70" s="140" t="s">
        <v>106</v>
      </c>
      <c r="BA70" s="140" t="s">
        <v>106</v>
      </c>
      <c r="BB70" s="140" t="s">
        <v>106</v>
      </c>
      <c r="BC70" s="140" t="s">
        <v>106</v>
      </c>
      <c r="BD70" s="165">
        <f t="shared" si="1"/>
        <v>0</v>
      </c>
      <c r="BE70" s="165" t="str">
        <f t="shared" si="2"/>
        <v>Débil</v>
      </c>
      <c r="BF70" s="109"/>
      <c r="BG70" s="141" t="s">
        <v>106</v>
      </c>
      <c r="BH70" s="165" t="str">
        <f t="shared" si="3"/>
        <v>Casilla formulada</v>
      </c>
      <c r="BI70" s="109"/>
      <c r="BJ70" s="165" t="str">
        <f t="shared" si="4"/>
        <v/>
      </c>
      <c r="BK70" s="165" t="str">
        <f t="shared" si="5"/>
        <v/>
      </c>
      <c r="BL70" s="165" t="str">
        <f t="shared" si="6"/>
        <v>SI</v>
      </c>
      <c r="BM70" s="339"/>
      <c r="BN70" s="342"/>
      <c r="BO70" s="449"/>
      <c r="BP70" s="348"/>
      <c r="BQ70" s="330"/>
      <c r="BR70" s="330"/>
      <c r="BS70" s="517"/>
    </row>
    <row r="71" spans="2:71" s="89" customFormat="1" ht="14.25" customHeight="1" thickBot="1" x14ac:dyDescent="0.3">
      <c r="B71" s="366"/>
      <c r="C71" s="253"/>
      <c r="D71" s="242"/>
      <c r="E71" s="503"/>
      <c r="F71" s="242"/>
      <c r="G71" s="242"/>
      <c r="H71" s="242"/>
      <c r="I71" s="242"/>
      <c r="J71" s="358"/>
      <c r="K71" s="113">
        <v>10</v>
      </c>
      <c r="L71" s="143" t="s">
        <v>107</v>
      </c>
      <c r="M71" s="512"/>
      <c r="N71" s="515"/>
      <c r="O71" s="353"/>
      <c r="P71" s="349"/>
      <c r="Q71" s="510"/>
      <c r="R71" s="510"/>
      <c r="S71" s="510"/>
      <c r="T71" s="510"/>
      <c r="U71" s="510"/>
      <c r="V71" s="510"/>
      <c r="W71" s="510"/>
      <c r="X71" s="510"/>
      <c r="Y71" s="510"/>
      <c r="Z71" s="510"/>
      <c r="AA71" s="510"/>
      <c r="AB71" s="510"/>
      <c r="AC71" s="510"/>
      <c r="AD71" s="510"/>
      <c r="AE71" s="510"/>
      <c r="AF71" s="510"/>
      <c r="AG71" s="510"/>
      <c r="AH71" s="510"/>
      <c r="AI71" s="510"/>
      <c r="AJ71" s="331"/>
      <c r="AK71" s="331"/>
      <c r="AL71" s="331"/>
      <c r="AM71" s="521"/>
      <c r="AN71" s="115">
        <v>10</v>
      </c>
      <c r="AO71" s="144" t="s">
        <v>109</v>
      </c>
      <c r="AP71" s="144"/>
      <c r="AQ71" s="144" t="s">
        <v>106</v>
      </c>
      <c r="AR71" s="144"/>
      <c r="AS71" s="144"/>
      <c r="AT71" s="144"/>
      <c r="AU71" s="144"/>
      <c r="AV71" s="144" t="s">
        <v>106</v>
      </c>
      <c r="AW71" s="145" t="s">
        <v>106</v>
      </c>
      <c r="AX71" s="145" t="s">
        <v>106</v>
      </c>
      <c r="AY71" s="145" t="s">
        <v>106</v>
      </c>
      <c r="AZ71" s="145" t="s">
        <v>106</v>
      </c>
      <c r="BA71" s="145" t="s">
        <v>106</v>
      </c>
      <c r="BB71" s="145" t="s">
        <v>106</v>
      </c>
      <c r="BC71" s="145" t="s">
        <v>106</v>
      </c>
      <c r="BD71" s="117">
        <f t="shared" si="1"/>
        <v>0</v>
      </c>
      <c r="BE71" s="117" t="str">
        <f t="shared" si="2"/>
        <v>Débil</v>
      </c>
      <c r="BF71" s="116"/>
      <c r="BG71" s="146" t="s">
        <v>106</v>
      </c>
      <c r="BH71" s="117" t="str">
        <f t="shared" si="3"/>
        <v>Casilla formulada</v>
      </c>
      <c r="BI71" s="116"/>
      <c r="BJ71" s="117" t="str">
        <f t="shared" si="4"/>
        <v/>
      </c>
      <c r="BK71" s="117" t="str">
        <f t="shared" si="5"/>
        <v/>
      </c>
      <c r="BL71" s="117" t="str">
        <f t="shared" si="6"/>
        <v>SI</v>
      </c>
      <c r="BM71" s="340"/>
      <c r="BN71" s="343"/>
      <c r="BO71" s="450"/>
      <c r="BP71" s="349"/>
      <c r="BQ71" s="331"/>
      <c r="BR71" s="331"/>
      <c r="BS71" s="518"/>
    </row>
    <row r="72" spans="2:71" s="89" customFormat="1" ht="180.75" customHeight="1" x14ac:dyDescent="0.25">
      <c r="B72" s="364">
        <v>7</v>
      </c>
      <c r="C72" s="251" t="s">
        <v>275</v>
      </c>
      <c r="D72" s="241" t="s">
        <v>276</v>
      </c>
      <c r="E72" s="502" t="s">
        <v>965</v>
      </c>
      <c r="F72" s="241" t="s">
        <v>153</v>
      </c>
      <c r="G72" s="241" t="s">
        <v>153</v>
      </c>
      <c r="H72" s="241" t="s">
        <v>153</v>
      </c>
      <c r="I72" s="241" t="s">
        <v>153</v>
      </c>
      <c r="J72" s="357" t="str">
        <f>IF(AND((F72="SI"),(G72="SI"),(H72="SI"),(I72="SI")),"Si es Riesgo de Corrupción","No es Riesgo de Corrupción")</f>
        <v>Si es Riesgo de Corrupción</v>
      </c>
      <c r="K72" s="97">
        <v>1</v>
      </c>
      <c r="L72" s="133" t="s">
        <v>966</v>
      </c>
      <c r="M72" s="511" t="s">
        <v>967</v>
      </c>
      <c r="N72" s="513">
        <v>1</v>
      </c>
      <c r="O72" s="351" t="str">
        <f>IF(N72=1,"Rara vez",IF(N72=2,"Improbable",IF(N72=3,"Posible",IF(N72=4,"Probable",IF(N72=5,"Casi seguro","Definir el nivel de probabilidad")))))</f>
        <v>Rara vez</v>
      </c>
      <c r="P72" s="354" t="str">
        <f>IF(N72=5,"Descripción:
Se espera que el evento ocurra en la mayoría de las circunstancias
Frecuencia:
Más de 1 vez al año",IF(N72=4,"Descripción:
Es viable que el evento ocurra en la mayoría de las circunstancias
Frecuencia:
Al menos 1 vez en el último año",IF(N72=3,"Descripción:
El evento podrá ocurrir en algún momento
Frecuencia:
Al menos 1 vez en los últimos 2 años",IF(N72=2,"Descripción:
El evento puede ocurrir en algún momento
Frecuencia:
Al menos 1 vez en los últimos 5 años",IF(N72=1,"Descripción: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72" s="508" t="s">
        <v>153</v>
      </c>
      <c r="R72" s="508" t="s">
        <v>153</v>
      </c>
      <c r="S72" s="508" t="s">
        <v>153</v>
      </c>
      <c r="T72" s="508" t="s">
        <v>153</v>
      </c>
      <c r="U72" s="508" t="s">
        <v>153</v>
      </c>
      <c r="V72" s="508" t="s">
        <v>153</v>
      </c>
      <c r="W72" s="508" t="s">
        <v>153</v>
      </c>
      <c r="X72" s="508" t="s">
        <v>155</v>
      </c>
      <c r="Y72" s="508" t="s">
        <v>153</v>
      </c>
      <c r="Z72" s="508" t="s">
        <v>153</v>
      </c>
      <c r="AA72" s="508" t="s">
        <v>153</v>
      </c>
      <c r="AB72" s="508" t="s">
        <v>153</v>
      </c>
      <c r="AC72" s="508" t="s">
        <v>153</v>
      </c>
      <c r="AD72" s="508" t="s">
        <v>153</v>
      </c>
      <c r="AE72" s="508" t="s">
        <v>153</v>
      </c>
      <c r="AF72" s="508" t="s">
        <v>155</v>
      </c>
      <c r="AG72" s="508" t="s">
        <v>153</v>
      </c>
      <c r="AH72" s="508" t="s">
        <v>153</v>
      </c>
      <c r="AI72" s="508" t="s">
        <v>155</v>
      </c>
      <c r="AJ72" s="350">
        <f>IF(AF72="SI","Impacto Catastrófico por lesoines o perdida de vidas humanas",(COUNTIF(Q72:AE81,"SI")+COUNTIF(AG72:AI81,"SI")))</f>
        <v>16</v>
      </c>
      <c r="AK72" s="350" t="str">
        <f>IF(AJ72=0,"",IF(AND(AJ72&gt;0,AJ72&lt;=5),"Moderado",IF(AND(AJ72&gt;5,AJ72&lt;=11),"Mayor","Catastrófico")))</f>
        <v>Catastrófico</v>
      </c>
      <c r="AL72" s="350" t="str">
        <f>IF(AND(O72="Rara Vez",AK72="Moderado"),"Moderado",IF(AND(O72="Rara Vez",AK72="Mayor"),"Alto",IF(AND(O72="Improbable",AK72="Moderado"),"Moderado",IF(AND(O72="Improbable",AK72="Mayor"),"Alto",IF(AND(O72="Posible",AK72="Moderado"),"Alto",IF(AND(O72="Probable",AK72="Moderado"),"Alto","Extremo"))))))</f>
        <v>Extremo</v>
      </c>
      <c r="AM72" s="519" t="s">
        <v>151</v>
      </c>
      <c r="AN72" s="90">
        <v>1</v>
      </c>
      <c r="AO72" s="91" t="s">
        <v>968</v>
      </c>
      <c r="AP72" s="91" t="s">
        <v>969</v>
      </c>
      <c r="AQ72" s="91" t="s">
        <v>156</v>
      </c>
      <c r="AR72" s="91" t="s">
        <v>970</v>
      </c>
      <c r="AS72" s="91" t="s">
        <v>971</v>
      </c>
      <c r="AT72" s="91" t="s">
        <v>972</v>
      </c>
      <c r="AU72" s="91" t="s">
        <v>962</v>
      </c>
      <c r="AV72" s="91" t="s">
        <v>157</v>
      </c>
      <c r="AW72" s="92" t="s">
        <v>158</v>
      </c>
      <c r="AX72" s="92" t="s">
        <v>159</v>
      </c>
      <c r="AY72" s="92" t="s">
        <v>160</v>
      </c>
      <c r="AZ72" s="92" t="s">
        <v>161</v>
      </c>
      <c r="BA72" s="92" t="s">
        <v>162</v>
      </c>
      <c r="BB72" s="92" t="s">
        <v>163</v>
      </c>
      <c r="BC72" s="92" t="s">
        <v>169</v>
      </c>
      <c r="BD72" s="164">
        <f t="shared" ref="BD72:BD81" si="7">IF(AW72="Asignado",15,0)+IF(AX72="Adecuado",15,0)+IF(AY72="Oportuna",15,0)+IF(AZ72="Prevenir",15,IF(AZ72="Detectar",10,0))+IF(BA72="Confiable",15,0)+IF(BB72="Se investigan y resuelven oportunamente",15,0)+IF(BC72="Completa",10,IF(BC72="Incompleta",5,0))</f>
        <v>100</v>
      </c>
      <c r="BE72" s="164" t="str">
        <f t="shared" ref="BE72:BE81" si="8">IF(BD72&lt;=85,"Débil",IF(AND(BD72&gt;=86,BD72&lt;=94),"Moderado","Fuerte"))</f>
        <v>Fuerte</v>
      </c>
      <c r="BF72" s="94"/>
      <c r="BG72" s="95" t="s">
        <v>165</v>
      </c>
      <c r="BH72" s="164" t="str">
        <f t="shared" ref="BH72:BH81" si="9">IF(BG72="Débil","No se ejecuta",IF(BG72="Moderado","Algunas veces se ejecuta",IF(BG72="FUERTE","Siempre se ejecuta","Casilla formulada")))</f>
        <v>Siempre se ejecuta</v>
      </c>
      <c r="BI72" s="94"/>
      <c r="BJ72" s="164" t="str">
        <f t="shared" ref="BJ72:BJ81" si="10">IF(AND(BG72="Fuerte",BE72="Fuerte"),"FUERTE",IF(AND(BG72="Fuerte",BE72="Moderado"),"MODERADO",IF(AND(BG72="Fuerte",BE72="Débil"),"DÉBIL",IF(AND(BG72="Moderado",BE72="Fuerte"),"MODERADO",IF(AND(BG72="Moderado",BE72="Moderado"),"MODERADO",IF(AND(BG72="Moderado",BE72="Débil"),"DÉBIL",IF(AND(BG72="Débil",BE72="Fuerte"),"DÉBIL",IF(AND(BG72="Débil",BE72="Moderado"),"DÉBIL",IF(AND(BG72="Débil",BE72="Débil"),"DÉBIL","")))))))))</f>
        <v>FUERTE</v>
      </c>
      <c r="BK72" s="164">
        <f t="shared" ref="BK72:BK81" si="11">IF(BJ72="DÉBIL",0,IF(BJ72="MODERADO",50,IF(BJ72="FUERTE",100,"")))</f>
        <v>100</v>
      </c>
      <c r="BL72" s="164" t="str">
        <f t="shared" ref="BL72:BL81" si="12">IF(AND(BG72="Fuerte",BE72="Fuerte"),"NO","SI")</f>
        <v>NO</v>
      </c>
      <c r="BM72" s="338" t="str">
        <f>IF(AVERAGE(BK72:BK81)=100,"FUERTE",IF(AND(AVERAGE(BK72:BK81)&lt;=99,AVERAGE(BK72:BK81)&gt;=50),"MODERADA",IF(AVERAGE(BK72:BK81)&lt;50,"DÉBIL",0)))</f>
        <v>FUERTE</v>
      </c>
      <c r="BN72" s="341" t="str">
        <f>IFERROR(IF(BM72="DÉBIL","NO DISMINUYE",IF(AVERAGEIF(AV72:AV81,"Preventivo",BK72:BK81)&gt;=50,"DIRECTAMENTE","NO DISMINUYE")),"NO DISMINUYE")</f>
        <v>DIRECTAMENTE</v>
      </c>
      <c r="BO72" s="448">
        <f>IF(N72=1,1,IF(AND(N72=2,BM72="FUERTE",BN72="DIRECTAMENTE"),N72-1,IF(AND(N72&gt;2,BM72="FUERTE",BN72="DIRECTAMENTE"),N72-2,IF(AND(N72&gt;=2,BM72="MODERADA",BN72="DIRECTAMENTE"),N72-1,N72))))</f>
        <v>1</v>
      </c>
      <c r="BP72" s="347" t="str">
        <f>IF(BO72=1,"Rara vez",IF(BO72=2,"Improbable",IF(BO72=3,"Posible",IF(BO72=4,"Probable",IF(BO72=5,"Casi Seguro",0)))))</f>
        <v>Rara vez</v>
      </c>
      <c r="BQ72" s="329" t="str">
        <f>AK72</f>
        <v>Catastrófico</v>
      </c>
      <c r="BR72" s="329" t="str">
        <f>IF(AND(BP72="Rara Vez",BQ72="Moderado"),"Moderado",IF(AND(BP72="Rara Vez",BQ72="Mayor"),"Alto",IF(AND(BP72="Improbable",BQ72="Moderado"),"Moderado",IF(AND(BP72="Improbable",BQ72="Mayor"),"Alto",IF(AND(BP72="Posible",BQ72="Moderado"),"Alto",IF(AND(BP72="Probable",BQ72="Moderado"),"Alto","Extremo"))))))</f>
        <v>Extremo</v>
      </c>
      <c r="BS72" s="516" t="s">
        <v>963</v>
      </c>
    </row>
    <row r="73" spans="2:71" s="89" customFormat="1" ht="14.25" customHeight="1" x14ac:dyDescent="0.25">
      <c r="B73" s="365"/>
      <c r="C73" s="252"/>
      <c r="D73" s="241"/>
      <c r="E73" s="502"/>
      <c r="F73" s="241"/>
      <c r="G73" s="241"/>
      <c r="H73" s="241"/>
      <c r="I73" s="241"/>
      <c r="J73" s="357"/>
      <c r="K73" s="100">
        <v>2</v>
      </c>
      <c r="L73" s="134" t="s">
        <v>107</v>
      </c>
      <c r="M73" s="511"/>
      <c r="N73" s="514"/>
      <c r="O73" s="352"/>
      <c r="P73" s="348"/>
      <c r="Q73" s="509"/>
      <c r="R73" s="509"/>
      <c r="S73" s="509"/>
      <c r="T73" s="509"/>
      <c r="U73" s="509"/>
      <c r="V73" s="509"/>
      <c r="W73" s="509"/>
      <c r="X73" s="509"/>
      <c r="Y73" s="509"/>
      <c r="Z73" s="509"/>
      <c r="AA73" s="509"/>
      <c r="AB73" s="509"/>
      <c r="AC73" s="509"/>
      <c r="AD73" s="509"/>
      <c r="AE73" s="509"/>
      <c r="AF73" s="509"/>
      <c r="AG73" s="509"/>
      <c r="AH73" s="509"/>
      <c r="AI73" s="509"/>
      <c r="AJ73" s="330"/>
      <c r="AK73" s="330"/>
      <c r="AL73" s="330"/>
      <c r="AM73" s="520"/>
      <c r="AN73" s="102">
        <v>2</v>
      </c>
      <c r="AO73" s="135" t="s">
        <v>109</v>
      </c>
      <c r="AP73" s="135"/>
      <c r="AQ73" s="135" t="s">
        <v>106</v>
      </c>
      <c r="AR73" s="135"/>
      <c r="AS73" s="135"/>
      <c r="AT73" s="135"/>
      <c r="AU73" s="135"/>
      <c r="AV73" s="135" t="s">
        <v>106</v>
      </c>
      <c r="AW73" s="136" t="s">
        <v>106</v>
      </c>
      <c r="AX73" s="136" t="s">
        <v>106</v>
      </c>
      <c r="AY73" s="136" t="s">
        <v>106</v>
      </c>
      <c r="AZ73" s="136" t="s">
        <v>106</v>
      </c>
      <c r="BA73" s="136" t="s">
        <v>106</v>
      </c>
      <c r="BB73" s="136" t="s">
        <v>106</v>
      </c>
      <c r="BC73" s="136" t="s">
        <v>106</v>
      </c>
      <c r="BD73" s="104">
        <f t="shared" si="7"/>
        <v>0</v>
      </c>
      <c r="BE73" s="104" t="str">
        <f t="shared" si="8"/>
        <v>Débil</v>
      </c>
      <c r="BF73" s="103"/>
      <c r="BG73" s="137" t="s">
        <v>106</v>
      </c>
      <c r="BH73" s="104" t="str">
        <f t="shared" si="9"/>
        <v>Casilla formulada</v>
      </c>
      <c r="BI73" s="103"/>
      <c r="BJ73" s="104" t="str">
        <f t="shared" si="10"/>
        <v/>
      </c>
      <c r="BK73" s="104" t="str">
        <f t="shared" si="11"/>
        <v/>
      </c>
      <c r="BL73" s="104" t="str">
        <f t="shared" si="12"/>
        <v>SI</v>
      </c>
      <c r="BM73" s="339"/>
      <c r="BN73" s="342"/>
      <c r="BO73" s="449"/>
      <c r="BP73" s="348"/>
      <c r="BQ73" s="330"/>
      <c r="BR73" s="330"/>
      <c r="BS73" s="517"/>
    </row>
    <row r="74" spans="2:71" s="89" customFormat="1" ht="14.25" customHeight="1" x14ac:dyDescent="0.25">
      <c r="B74" s="365"/>
      <c r="C74" s="252"/>
      <c r="D74" s="241"/>
      <c r="E74" s="502"/>
      <c r="F74" s="241"/>
      <c r="G74" s="241"/>
      <c r="H74" s="241"/>
      <c r="I74" s="241"/>
      <c r="J74" s="357"/>
      <c r="K74" s="106">
        <v>3</v>
      </c>
      <c r="L74" s="138" t="s">
        <v>107</v>
      </c>
      <c r="M74" s="511"/>
      <c r="N74" s="514"/>
      <c r="O74" s="352"/>
      <c r="P74" s="348"/>
      <c r="Q74" s="509"/>
      <c r="R74" s="509"/>
      <c r="S74" s="509"/>
      <c r="T74" s="509"/>
      <c r="U74" s="509"/>
      <c r="V74" s="509"/>
      <c r="W74" s="509"/>
      <c r="X74" s="509"/>
      <c r="Y74" s="509"/>
      <c r="Z74" s="509"/>
      <c r="AA74" s="509"/>
      <c r="AB74" s="509"/>
      <c r="AC74" s="509"/>
      <c r="AD74" s="509"/>
      <c r="AE74" s="509"/>
      <c r="AF74" s="509"/>
      <c r="AG74" s="509"/>
      <c r="AH74" s="509"/>
      <c r="AI74" s="509"/>
      <c r="AJ74" s="330"/>
      <c r="AK74" s="330"/>
      <c r="AL74" s="330"/>
      <c r="AM74" s="520"/>
      <c r="AN74" s="108">
        <v>3</v>
      </c>
      <c r="AO74" s="139" t="s">
        <v>109</v>
      </c>
      <c r="AP74" s="139"/>
      <c r="AQ74" s="139" t="s">
        <v>106</v>
      </c>
      <c r="AR74" s="139"/>
      <c r="AS74" s="139"/>
      <c r="AT74" s="139"/>
      <c r="AU74" s="139"/>
      <c r="AV74" s="139" t="s">
        <v>106</v>
      </c>
      <c r="AW74" s="140" t="s">
        <v>106</v>
      </c>
      <c r="AX74" s="140" t="s">
        <v>106</v>
      </c>
      <c r="AY74" s="140" t="s">
        <v>106</v>
      </c>
      <c r="AZ74" s="140" t="s">
        <v>106</v>
      </c>
      <c r="BA74" s="140" t="s">
        <v>106</v>
      </c>
      <c r="BB74" s="140" t="s">
        <v>106</v>
      </c>
      <c r="BC74" s="140" t="s">
        <v>106</v>
      </c>
      <c r="BD74" s="165">
        <f t="shared" si="7"/>
        <v>0</v>
      </c>
      <c r="BE74" s="165" t="str">
        <f t="shared" si="8"/>
        <v>Débil</v>
      </c>
      <c r="BF74" s="109"/>
      <c r="BG74" s="141" t="s">
        <v>106</v>
      </c>
      <c r="BH74" s="165" t="str">
        <f t="shared" si="9"/>
        <v>Casilla formulada</v>
      </c>
      <c r="BI74" s="109"/>
      <c r="BJ74" s="165" t="str">
        <f t="shared" si="10"/>
        <v/>
      </c>
      <c r="BK74" s="165" t="str">
        <f t="shared" si="11"/>
        <v/>
      </c>
      <c r="BL74" s="165" t="str">
        <f t="shared" si="12"/>
        <v>SI</v>
      </c>
      <c r="BM74" s="339"/>
      <c r="BN74" s="342"/>
      <c r="BO74" s="449"/>
      <c r="BP74" s="348"/>
      <c r="BQ74" s="330"/>
      <c r="BR74" s="330"/>
      <c r="BS74" s="517"/>
    </row>
    <row r="75" spans="2:71" s="89" customFormat="1" ht="14.25" customHeight="1" x14ac:dyDescent="0.25">
      <c r="B75" s="365"/>
      <c r="C75" s="252"/>
      <c r="D75" s="241"/>
      <c r="E75" s="502"/>
      <c r="F75" s="241"/>
      <c r="G75" s="241"/>
      <c r="H75" s="241"/>
      <c r="I75" s="241"/>
      <c r="J75" s="357"/>
      <c r="K75" s="100">
        <v>4</v>
      </c>
      <c r="L75" s="134" t="s">
        <v>107</v>
      </c>
      <c r="M75" s="511"/>
      <c r="N75" s="514"/>
      <c r="O75" s="352"/>
      <c r="P75" s="348"/>
      <c r="Q75" s="509"/>
      <c r="R75" s="509"/>
      <c r="S75" s="509"/>
      <c r="T75" s="509"/>
      <c r="U75" s="509"/>
      <c r="V75" s="509"/>
      <c r="W75" s="509"/>
      <c r="X75" s="509"/>
      <c r="Y75" s="509"/>
      <c r="Z75" s="509"/>
      <c r="AA75" s="509"/>
      <c r="AB75" s="509"/>
      <c r="AC75" s="509"/>
      <c r="AD75" s="509"/>
      <c r="AE75" s="509"/>
      <c r="AF75" s="509"/>
      <c r="AG75" s="509"/>
      <c r="AH75" s="509"/>
      <c r="AI75" s="509"/>
      <c r="AJ75" s="330"/>
      <c r="AK75" s="330"/>
      <c r="AL75" s="330"/>
      <c r="AM75" s="520"/>
      <c r="AN75" s="102">
        <v>4</v>
      </c>
      <c r="AO75" s="135" t="s">
        <v>109</v>
      </c>
      <c r="AP75" s="135"/>
      <c r="AQ75" s="135" t="s">
        <v>106</v>
      </c>
      <c r="AR75" s="135"/>
      <c r="AS75" s="135"/>
      <c r="AT75" s="135"/>
      <c r="AU75" s="135"/>
      <c r="AV75" s="135" t="s">
        <v>106</v>
      </c>
      <c r="AW75" s="136" t="s">
        <v>106</v>
      </c>
      <c r="AX75" s="136" t="s">
        <v>106</v>
      </c>
      <c r="AY75" s="136" t="s">
        <v>106</v>
      </c>
      <c r="AZ75" s="136" t="s">
        <v>106</v>
      </c>
      <c r="BA75" s="136" t="s">
        <v>106</v>
      </c>
      <c r="BB75" s="136" t="s">
        <v>106</v>
      </c>
      <c r="BC75" s="136" t="s">
        <v>106</v>
      </c>
      <c r="BD75" s="104">
        <f t="shared" si="7"/>
        <v>0</v>
      </c>
      <c r="BE75" s="104" t="str">
        <f t="shared" si="8"/>
        <v>Débil</v>
      </c>
      <c r="BF75" s="103"/>
      <c r="BG75" s="137" t="s">
        <v>106</v>
      </c>
      <c r="BH75" s="104" t="str">
        <f t="shared" si="9"/>
        <v>Casilla formulada</v>
      </c>
      <c r="BI75" s="103"/>
      <c r="BJ75" s="104" t="str">
        <f t="shared" si="10"/>
        <v/>
      </c>
      <c r="BK75" s="104" t="str">
        <f t="shared" si="11"/>
        <v/>
      </c>
      <c r="BL75" s="104" t="str">
        <f t="shared" si="12"/>
        <v>SI</v>
      </c>
      <c r="BM75" s="339"/>
      <c r="BN75" s="342"/>
      <c r="BO75" s="449"/>
      <c r="BP75" s="348"/>
      <c r="BQ75" s="330"/>
      <c r="BR75" s="330"/>
      <c r="BS75" s="517"/>
    </row>
    <row r="76" spans="2:71" s="89" customFormat="1" ht="14.25" customHeight="1" x14ac:dyDescent="0.25">
      <c r="B76" s="365"/>
      <c r="C76" s="252"/>
      <c r="D76" s="241"/>
      <c r="E76" s="502"/>
      <c r="F76" s="241"/>
      <c r="G76" s="241"/>
      <c r="H76" s="241"/>
      <c r="I76" s="241"/>
      <c r="J76" s="357"/>
      <c r="K76" s="106">
        <v>5</v>
      </c>
      <c r="L76" s="138" t="s">
        <v>107</v>
      </c>
      <c r="M76" s="511"/>
      <c r="N76" s="514"/>
      <c r="O76" s="352"/>
      <c r="P76" s="348"/>
      <c r="Q76" s="509"/>
      <c r="R76" s="509"/>
      <c r="S76" s="509"/>
      <c r="T76" s="509"/>
      <c r="U76" s="509"/>
      <c r="V76" s="509"/>
      <c r="W76" s="509"/>
      <c r="X76" s="509"/>
      <c r="Y76" s="509"/>
      <c r="Z76" s="509"/>
      <c r="AA76" s="509"/>
      <c r="AB76" s="509"/>
      <c r="AC76" s="509"/>
      <c r="AD76" s="509"/>
      <c r="AE76" s="509"/>
      <c r="AF76" s="509"/>
      <c r="AG76" s="509"/>
      <c r="AH76" s="509"/>
      <c r="AI76" s="509"/>
      <c r="AJ76" s="330"/>
      <c r="AK76" s="330"/>
      <c r="AL76" s="330"/>
      <c r="AM76" s="520"/>
      <c r="AN76" s="108">
        <v>5</v>
      </c>
      <c r="AO76" s="139" t="s">
        <v>109</v>
      </c>
      <c r="AP76" s="139"/>
      <c r="AQ76" s="139" t="s">
        <v>106</v>
      </c>
      <c r="AR76" s="139"/>
      <c r="AS76" s="139"/>
      <c r="AT76" s="139"/>
      <c r="AU76" s="139"/>
      <c r="AV76" s="139" t="s">
        <v>106</v>
      </c>
      <c r="AW76" s="140" t="s">
        <v>106</v>
      </c>
      <c r="AX76" s="140" t="s">
        <v>106</v>
      </c>
      <c r="AY76" s="140" t="s">
        <v>106</v>
      </c>
      <c r="AZ76" s="140" t="s">
        <v>106</v>
      </c>
      <c r="BA76" s="140" t="s">
        <v>106</v>
      </c>
      <c r="BB76" s="140" t="s">
        <v>106</v>
      </c>
      <c r="BC76" s="140" t="s">
        <v>106</v>
      </c>
      <c r="BD76" s="165">
        <f t="shared" si="7"/>
        <v>0</v>
      </c>
      <c r="BE76" s="165" t="str">
        <f t="shared" si="8"/>
        <v>Débil</v>
      </c>
      <c r="BF76" s="109"/>
      <c r="BG76" s="141" t="s">
        <v>106</v>
      </c>
      <c r="BH76" s="165" t="str">
        <f t="shared" si="9"/>
        <v>Casilla formulada</v>
      </c>
      <c r="BI76" s="109"/>
      <c r="BJ76" s="165" t="str">
        <f t="shared" si="10"/>
        <v/>
      </c>
      <c r="BK76" s="165" t="str">
        <f t="shared" si="11"/>
        <v/>
      </c>
      <c r="BL76" s="165" t="str">
        <f t="shared" si="12"/>
        <v>SI</v>
      </c>
      <c r="BM76" s="339"/>
      <c r="BN76" s="342"/>
      <c r="BO76" s="449"/>
      <c r="BP76" s="348"/>
      <c r="BQ76" s="330"/>
      <c r="BR76" s="330"/>
      <c r="BS76" s="517"/>
    </row>
    <row r="77" spans="2:71" s="89" customFormat="1" ht="14.25" customHeight="1" x14ac:dyDescent="0.25">
      <c r="B77" s="365"/>
      <c r="C77" s="252"/>
      <c r="D77" s="241"/>
      <c r="E77" s="502"/>
      <c r="F77" s="241"/>
      <c r="G77" s="241"/>
      <c r="H77" s="241"/>
      <c r="I77" s="241"/>
      <c r="J77" s="357"/>
      <c r="K77" s="100">
        <v>6</v>
      </c>
      <c r="L77" s="134" t="s">
        <v>107</v>
      </c>
      <c r="M77" s="511"/>
      <c r="N77" s="514"/>
      <c r="O77" s="352"/>
      <c r="P77" s="348"/>
      <c r="Q77" s="509"/>
      <c r="R77" s="509"/>
      <c r="S77" s="509"/>
      <c r="T77" s="509"/>
      <c r="U77" s="509"/>
      <c r="V77" s="509"/>
      <c r="W77" s="509"/>
      <c r="X77" s="509"/>
      <c r="Y77" s="509"/>
      <c r="Z77" s="509"/>
      <c r="AA77" s="509"/>
      <c r="AB77" s="509"/>
      <c r="AC77" s="509"/>
      <c r="AD77" s="509"/>
      <c r="AE77" s="509"/>
      <c r="AF77" s="509"/>
      <c r="AG77" s="509"/>
      <c r="AH77" s="509"/>
      <c r="AI77" s="509"/>
      <c r="AJ77" s="330"/>
      <c r="AK77" s="330"/>
      <c r="AL77" s="330"/>
      <c r="AM77" s="520"/>
      <c r="AN77" s="102">
        <v>6</v>
      </c>
      <c r="AO77" s="135" t="s">
        <v>109</v>
      </c>
      <c r="AP77" s="135"/>
      <c r="AQ77" s="135" t="s">
        <v>106</v>
      </c>
      <c r="AR77" s="135"/>
      <c r="AS77" s="135"/>
      <c r="AT77" s="135"/>
      <c r="AU77" s="135"/>
      <c r="AV77" s="135" t="s">
        <v>106</v>
      </c>
      <c r="AW77" s="136" t="s">
        <v>106</v>
      </c>
      <c r="AX77" s="136" t="s">
        <v>106</v>
      </c>
      <c r="AY77" s="136" t="s">
        <v>106</v>
      </c>
      <c r="AZ77" s="136" t="s">
        <v>106</v>
      </c>
      <c r="BA77" s="136" t="s">
        <v>106</v>
      </c>
      <c r="BB77" s="136" t="s">
        <v>106</v>
      </c>
      <c r="BC77" s="136" t="s">
        <v>106</v>
      </c>
      <c r="BD77" s="104">
        <f t="shared" si="7"/>
        <v>0</v>
      </c>
      <c r="BE77" s="104" t="str">
        <f t="shared" si="8"/>
        <v>Débil</v>
      </c>
      <c r="BF77" s="103"/>
      <c r="BG77" s="137" t="s">
        <v>106</v>
      </c>
      <c r="BH77" s="104" t="str">
        <f t="shared" si="9"/>
        <v>Casilla formulada</v>
      </c>
      <c r="BI77" s="103"/>
      <c r="BJ77" s="104" t="str">
        <f t="shared" si="10"/>
        <v/>
      </c>
      <c r="BK77" s="104" t="str">
        <f t="shared" si="11"/>
        <v/>
      </c>
      <c r="BL77" s="104" t="str">
        <f t="shared" si="12"/>
        <v>SI</v>
      </c>
      <c r="BM77" s="339"/>
      <c r="BN77" s="342"/>
      <c r="BO77" s="449"/>
      <c r="BP77" s="348"/>
      <c r="BQ77" s="330"/>
      <c r="BR77" s="330"/>
      <c r="BS77" s="517"/>
    </row>
    <row r="78" spans="2:71" s="89" customFormat="1" ht="14.25" customHeight="1" x14ac:dyDescent="0.25">
      <c r="B78" s="365"/>
      <c r="C78" s="252"/>
      <c r="D78" s="241"/>
      <c r="E78" s="502"/>
      <c r="F78" s="241"/>
      <c r="G78" s="241"/>
      <c r="H78" s="241"/>
      <c r="I78" s="241"/>
      <c r="J78" s="357"/>
      <c r="K78" s="106">
        <v>7</v>
      </c>
      <c r="L78" s="138" t="s">
        <v>107</v>
      </c>
      <c r="M78" s="511"/>
      <c r="N78" s="514"/>
      <c r="O78" s="352"/>
      <c r="P78" s="348"/>
      <c r="Q78" s="509"/>
      <c r="R78" s="509"/>
      <c r="S78" s="509"/>
      <c r="T78" s="509"/>
      <c r="U78" s="509"/>
      <c r="V78" s="509"/>
      <c r="W78" s="509"/>
      <c r="X78" s="509"/>
      <c r="Y78" s="509"/>
      <c r="Z78" s="509"/>
      <c r="AA78" s="509"/>
      <c r="AB78" s="509"/>
      <c r="AC78" s="509"/>
      <c r="AD78" s="509"/>
      <c r="AE78" s="509"/>
      <c r="AF78" s="509"/>
      <c r="AG78" s="509"/>
      <c r="AH78" s="509"/>
      <c r="AI78" s="509"/>
      <c r="AJ78" s="330"/>
      <c r="AK78" s="330"/>
      <c r="AL78" s="330"/>
      <c r="AM78" s="520"/>
      <c r="AN78" s="108">
        <v>7</v>
      </c>
      <c r="AO78" s="139" t="s">
        <v>109</v>
      </c>
      <c r="AP78" s="139"/>
      <c r="AQ78" s="139" t="s">
        <v>106</v>
      </c>
      <c r="AR78" s="139"/>
      <c r="AS78" s="139"/>
      <c r="AT78" s="139"/>
      <c r="AU78" s="139"/>
      <c r="AV78" s="139" t="s">
        <v>106</v>
      </c>
      <c r="AW78" s="140" t="s">
        <v>106</v>
      </c>
      <c r="AX78" s="140" t="s">
        <v>106</v>
      </c>
      <c r="AY78" s="140" t="s">
        <v>106</v>
      </c>
      <c r="AZ78" s="140" t="s">
        <v>106</v>
      </c>
      <c r="BA78" s="140" t="s">
        <v>106</v>
      </c>
      <c r="BB78" s="140" t="s">
        <v>106</v>
      </c>
      <c r="BC78" s="140" t="s">
        <v>106</v>
      </c>
      <c r="BD78" s="165">
        <f t="shared" si="7"/>
        <v>0</v>
      </c>
      <c r="BE78" s="165" t="str">
        <f t="shared" si="8"/>
        <v>Débil</v>
      </c>
      <c r="BF78" s="109"/>
      <c r="BG78" s="141" t="s">
        <v>106</v>
      </c>
      <c r="BH78" s="165" t="str">
        <f t="shared" si="9"/>
        <v>Casilla formulada</v>
      </c>
      <c r="BI78" s="109"/>
      <c r="BJ78" s="165" t="str">
        <f t="shared" si="10"/>
        <v/>
      </c>
      <c r="BK78" s="165" t="str">
        <f t="shared" si="11"/>
        <v/>
      </c>
      <c r="BL78" s="165" t="str">
        <f t="shared" si="12"/>
        <v>SI</v>
      </c>
      <c r="BM78" s="339"/>
      <c r="BN78" s="342"/>
      <c r="BO78" s="449"/>
      <c r="BP78" s="348"/>
      <c r="BQ78" s="330"/>
      <c r="BR78" s="330"/>
      <c r="BS78" s="517"/>
    </row>
    <row r="79" spans="2:71" s="89" customFormat="1" ht="14.25" customHeight="1" x14ac:dyDescent="0.25">
      <c r="B79" s="365"/>
      <c r="C79" s="252"/>
      <c r="D79" s="241"/>
      <c r="E79" s="502"/>
      <c r="F79" s="241"/>
      <c r="G79" s="241"/>
      <c r="H79" s="241"/>
      <c r="I79" s="241"/>
      <c r="J79" s="357"/>
      <c r="K79" s="100">
        <v>8</v>
      </c>
      <c r="L79" s="134" t="s">
        <v>107</v>
      </c>
      <c r="M79" s="511"/>
      <c r="N79" s="514"/>
      <c r="O79" s="352"/>
      <c r="P79" s="348"/>
      <c r="Q79" s="509"/>
      <c r="R79" s="509"/>
      <c r="S79" s="509"/>
      <c r="T79" s="509"/>
      <c r="U79" s="509"/>
      <c r="V79" s="509"/>
      <c r="W79" s="509"/>
      <c r="X79" s="509"/>
      <c r="Y79" s="509"/>
      <c r="Z79" s="509"/>
      <c r="AA79" s="509"/>
      <c r="AB79" s="509"/>
      <c r="AC79" s="509"/>
      <c r="AD79" s="509"/>
      <c r="AE79" s="509"/>
      <c r="AF79" s="509"/>
      <c r="AG79" s="509"/>
      <c r="AH79" s="509"/>
      <c r="AI79" s="509"/>
      <c r="AJ79" s="330"/>
      <c r="AK79" s="330"/>
      <c r="AL79" s="330"/>
      <c r="AM79" s="520"/>
      <c r="AN79" s="102">
        <v>8</v>
      </c>
      <c r="AO79" s="135" t="s">
        <v>109</v>
      </c>
      <c r="AP79" s="135"/>
      <c r="AQ79" s="135" t="s">
        <v>106</v>
      </c>
      <c r="AR79" s="135"/>
      <c r="AS79" s="135"/>
      <c r="AT79" s="135"/>
      <c r="AU79" s="135"/>
      <c r="AV79" s="135" t="s">
        <v>106</v>
      </c>
      <c r="AW79" s="136" t="s">
        <v>106</v>
      </c>
      <c r="AX79" s="136" t="s">
        <v>106</v>
      </c>
      <c r="AY79" s="136" t="s">
        <v>106</v>
      </c>
      <c r="AZ79" s="136" t="s">
        <v>106</v>
      </c>
      <c r="BA79" s="136" t="s">
        <v>106</v>
      </c>
      <c r="BB79" s="136" t="s">
        <v>106</v>
      </c>
      <c r="BC79" s="136" t="s">
        <v>106</v>
      </c>
      <c r="BD79" s="104">
        <f t="shared" si="7"/>
        <v>0</v>
      </c>
      <c r="BE79" s="104" t="str">
        <f t="shared" si="8"/>
        <v>Débil</v>
      </c>
      <c r="BF79" s="103"/>
      <c r="BG79" s="137" t="s">
        <v>106</v>
      </c>
      <c r="BH79" s="104" t="str">
        <f t="shared" si="9"/>
        <v>Casilla formulada</v>
      </c>
      <c r="BI79" s="103"/>
      <c r="BJ79" s="104" t="str">
        <f t="shared" si="10"/>
        <v/>
      </c>
      <c r="BK79" s="104" t="str">
        <f t="shared" si="11"/>
        <v/>
      </c>
      <c r="BL79" s="104" t="str">
        <f t="shared" si="12"/>
        <v>SI</v>
      </c>
      <c r="BM79" s="339"/>
      <c r="BN79" s="342"/>
      <c r="BO79" s="449"/>
      <c r="BP79" s="348"/>
      <c r="BQ79" s="330"/>
      <c r="BR79" s="330"/>
      <c r="BS79" s="517"/>
    </row>
    <row r="80" spans="2:71" s="89" customFormat="1" ht="14.25" customHeight="1" x14ac:dyDescent="0.25">
      <c r="B80" s="365"/>
      <c r="C80" s="252"/>
      <c r="D80" s="241"/>
      <c r="E80" s="502"/>
      <c r="F80" s="241"/>
      <c r="G80" s="241"/>
      <c r="H80" s="241"/>
      <c r="I80" s="241"/>
      <c r="J80" s="357"/>
      <c r="K80" s="106">
        <v>9</v>
      </c>
      <c r="L80" s="142" t="s">
        <v>107</v>
      </c>
      <c r="M80" s="511"/>
      <c r="N80" s="514"/>
      <c r="O80" s="352"/>
      <c r="P80" s="348"/>
      <c r="Q80" s="509"/>
      <c r="R80" s="509"/>
      <c r="S80" s="509"/>
      <c r="T80" s="509"/>
      <c r="U80" s="509"/>
      <c r="V80" s="509"/>
      <c r="W80" s="509"/>
      <c r="X80" s="509"/>
      <c r="Y80" s="509"/>
      <c r="Z80" s="509"/>
      <c r="AA80" s="509"/>
      <c r="AB80" s="509"/>
      <c r="AC80" s="509"/>
      <c r="AD80" s="509"/>
      <c r="AE80" s="509"/>
      <c r="AF80" s="509"/>
      <c r="AG80" s="509"/>
      <c r="AH80" s="509"/>
      <c r="AI80" s="509"/>
      <c r="AJ80" s="330"/>
      <c r="AK80" s="330"/>
      <c r="AL80" s="330"/>
      <c r="AM80" s="520"/>
      <c r="AN80" s="108">
        <v>9</v>
      </c>
      <c r="AO80" s="139" t="s">
        <v>109</v>
      </c>
      <c r="AP80" s="139"/>
      <c r="AQ80" s="139" t="s">
        <v>106</v>
      </c>
      <c r="AR80" s="139"/>
      <c r="AS80" s="139"/>
      <c r="AT80" s="139"/>
      <c r="AU80" s="139"/>
      <c r="AV80" s="139" t="s">
        <v>106</v>
      </c>
      <c r="AW80" s="140" t="s">
        <v>106</v>
      </c>
      <c r="AX80" s="140" t="s">
        <v>106</v>
      </c>
      <c r="AY80" s="140" t="s">
        <v>106</v>
      </c>
      <c r="AZ80" s="140" t="s">
        <v>106</v>
      </c>
      <c r="BA80" s="140" t="s">
        <v>106</v>
      </c>
      <c r="BB80" s="140" t="s">
        <v>106</v>
      </c>
      <c r="BC80" s="140" t="s">
        <v>106</v>
      </c>
      <c r="BD80" s="165">
        <f t="shared" si="7"/>
        <v>0</v>
      </c>
      <c r="BE80" s="165" t="str">
        <f t="shared" si="8"/>
        <v>Débil</v>
      </c>
      <c r="BF80" s="109"/>
      <c r="BG80" s="141" t="s">
        <v>106</v>
      </c>
      <c r="BH80" s="165" t="str">
        <f t="shared" si="9"/>
        <v>Casilla formulada</v>
      </c>
      <c r="BI80" s="109"/>
      <c r="BJ80" s="165" t="str">
        <f t="shared" si="10"/>
        <v/>
      </c>
      <c r="BK80" s="165" t="str">
        <f t="shared" si="11"/>
        <v/>
      </c>
      <c r="BL80" s="165" t="str">
        <f t="shared" si="12"/>
        <v>SI</v>
      </c>
      <c r="BM80" s="339"/>
      <c r="BN80" s="342"/>
      <c r="BO80" s="449"/>
      <c r="BP80" s="348"/>
      <c r="BQ80" s="330"/>
      <c r="BR80" s="330"/>
      <c r="BS80" s="517"/>
    </row>
    <row r="81" spans="2:71" s="89" customFormat="1" ht="14.25" customHeight="1" thickBot="1" x14ac:dyDescent="0.3">
      <c r="B81" s="366"/>
      <c r="C81" s="253"/>
      <c r="D81" s="242"/>
      <c r="E81" s="503"/>
      <c r="F81" s="242"/>
      <c r="G81" s="242"/>
      <c r="H81" s="242"/>
      <c r="I81" s="242"/>
      <c r="J81" s="358"/>
      <c r="K81" s="113">
        <v>10</v>
      </c>
      <c r="L81" s="143" t="s">
        <v>107</v>
      </c>
      <c r="M81" s="512"/>
      <c r="N81" s="515"/>
      <c r="O81" s="353"/>
      <c r="P81" s="349"/>
      <c r="Q81" s="510"/>
      <c r="R81" s="510"/>
      <c r="S81" s="510"/>
      <c r="T81" s="510"/>
      <c r="U81" s="510"/>
      <c r="V81" s="510"/>
      <c r="W81" s="510"/>
      <c r="X81" s="510"/>
      <c r="Y81" s="510"/>
      <c r="Z81" s="510"/>
      <c r="AA81" s="510"/>
      <c r="AB81" s="510"/>
      <c r="AC81" s="510"/>
      <c r="AD81" s="510"/>
      <c r="AE81" s="510"/>
      <c r="AF81" s="510"/>
      <c r="AG81" s="510"/>
      <c r="AH81" s="510"/>
      <c r="AI81" s="510"/>
      <c r="AJ81" s="331"/>
      <c r="AK81" s="331"/>
      <c r="AL81" s="331"/>
      <c r="AM81" s="521"/>
      <c r="AN81" s="115">
        <v>10</v>
      </c>
      <c r="AO81" s="144" t="s">
        <v>109</v>
      </c>
      <c r="AP81" s="144"/>
      <c r="AQ81" s="144" t="s">
        <v>106</v>
      </c>
      <c r="AR81" s="144"/>
      <c r="AS81" s="144"/>
      <c r="AT81" s="144"/>
      <c r="AU81" s="144"/>
      <c r="AV81" s="144" t="s">
        <v>106</v>
      </c>
      <c r="AW81" s="145" t="s">
        <v>106</v>
      </c>
      <c r="AX81" s="145" t="s">
        <v>106</v>
      </c>
      <c r="AY81" s="145" t="s">
        <v>106</v>
      </c>
      <c r="AZ81" s="145" t="s">
        <v>106</v>
      </c>
      <c r="BA81" s="145" t="s">
        <v>106</v>
      </c>
      <c r="BB81" s="145" t="s">
        <v>106</v>
      </c>
      <c r="BC81" s="145" t="s">
        <v>106</v>
      </c>
      <c r="BD81" s="117">
        <f t="shared" si="7"/>
        <v>0</v>
      </c>
      <c r="BE81" s="117" t="str">
        <f t="shared" si="8"/>
        <v>Débil</v>
      </c>
      <c r="BF81" s="116"/>
      <c r="BG81" s="146" t="s">
        <v>106</v>
      </c>
      <c r="BH81" s="117" t="str">
        <f t="shared" si="9"/>
        <v>Casilla formulada</v>
      </c>
      <c r="BI81" s="116"/>
      <c r="BJ81" s="117" t="str">
        <f t="shared" si="10"/>
        <v/>
      </c>
      <c r="BK81" s="117" t="str">
        <f t="shared" si="11"/>
        <v/>
      </c>
      <c r="BL81" s="117" t="str">
        <f t="shared" si="12"/>
        <v>SI</v>
      </c>
      <c r="BM81" s="340"/>
      <c r="BN81" s="343"/>
      <c r="BO81" s="450"/>
      <c r="BP81" s="349"/>
      <c r="BQ81" s="331"/>
      <c r="BR81" s="331"/>
      <c r="BS81" s="518"/>
    </row>
  </sheetData>
  <sheetProtection sheet="1" objects="1" scenarios="1"/>
  <mergeCells count="352">
    <mergeCell ref="AM72:AM81"/>
    <mergeCell ref="BM72:BM81"/>
    <mergeCell ref="BN72:BN81"/>
    <mergeCell ref="BO72:BO81"/>
    <mergeCell ref="BP72:BP81"/>
    <mergeCell ref="BQ72:BQ81"/>
    <mergeCell ref="BR72:BR81"/>
    <mergeCell ref="BS72:BS81"/>
    <mergeCell ref="AD72:AD81"/>
    <mergeCell ref="AE72:AE81"/>
    <mergeCell ref="AF72:AF81"/>
    <mergeCell ref="AG72:AG81"/>
    <mergeCell ref="AH72:AH81"/>
    <mergeCell ref="AI72:AI81"/>
    <mergeCell ref="AJ72:AJ81"/>
    <mergeCell ref="AK72:AK81"/>
    <mergeCell ref="AL72:AL81"/>
    <mergeCell ref="U72:U81"/>
    <mergeCell ref="V72:V81"/>
    <mergeCell ref="W72:W81"/>
    <mergeCell ref="X72:X81"/>
    <mergeCell ref="Y72:Y81"/>
    <mergeCell ref="Z72:Z81"/>
    <mergeCell ref="AA72:AA81"/>
    <mergeCell ref="AB72:AB81"/>
    <mergeCell ref="AC72:AC81"/>
    <mergeCell ref="BM62:BM71"/>
    <mergeCell ref="BN62:BN71"/>
    <mergeCell ref="BO62:BO71"/>
    <mergeCell ref="BP62:BP71"/>
    <mergeCell ref="BQ62:BQ71"/>
    <mergeCell ref="BR62:BR71"/>
    <mergeCell ref="BS62:BS71"/>
    <mergeCell ref="B72:B81"/>
    <mergeCell ref="C72:C81"/>
    <mergeCell ref="D72:D81"/>
    <mergeCell ref="E72:E81"/>
    <mergeCell ref="F72:F81"/>
    <mergeCell ref="G72:G81"/>
    <mergeCell ref="H72:H81"/>
    <mergeCell ref="I72:I81"/>
    <mergeCell ref="J72:J81"/>
    <mergeCell ref="M72:M81"/>
    <mergeCell ref="N72:N81"/>
    <mergeCell ref="O72:O81"/>
    <mergeCell ref="P72:P81"/>
    <mergeCell ref="Q72:Q81"/>
    <mergeCell ref="R72:R81"/>
    <mergeCell ref="S72:S81"/>
    <mergeCell ref="T72:T81"/>
    <mergeCell ref="AE62:AE71"/>
    <mergeCell ref="AF62:AF71"/>
    <mergeCell ref="AG62:AG71"/>
    <mergeCell ref="AH62:AH71"/>
    <mergeCell ref="AI62:AI71"/>
    <mergeCell ref="AJ62:AJ71"/>
    <mergeCell ref="AK62:AK71"/>
    <mergeCell ref="AL62:AL71"/>
    <mergeCell ref="AM62:AM71"/>
    <mergeCell ref="V62:V71"/>
    <mergeCell ref="W62:W71"/>
    <mergeCell ref="X62:X71"/>
    <mergeCell ref="Y62:Y71"/>
    <mergeCell ref="Z62:Z71"/>
    <mergeCell ref="AA62:AA71"/>
    <mergeCell ref="AB62:AB71"/>
    <mergeCell ref="AC62:AC71"/>
    <mergeCell ref="AD62:AD71"/>
    <mergeCell ref="M62:M71"/>
    <mergeCell ref="N62:N71"/>
    <mergeCell ref="O62:O71"/>
    <mergeCell ref="P62:P71"/>
    <mergeCell ref="Q62:Q71"/>
    <mergeCell ref="R62:R71"/>
    <mergeCell ref="S62:S71"/>
    <mergeCell ref="T62:T71"/>
    <mergeCell ref="U62:U71"/>
    <mergeCell ref="B62:B71"/>
    <mergeCell ref="C62:C71"/>
    <mergeCell ref="D62:D71"/>
    <mergeCell ref="E62:E71"/>
    <mergeCell ref="F62:F71"/>
    <mergeCell ref="G62:G71"/>
    <mergeCell ref="H62:H71"/>
    <mergeCell ref="I62:I71"/>
    <mergeCell ref="J62:J7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601" priority="35" operator="containsText" text="Si es Riesgo de Corrupción">
      <formula>NOT(ISERROR(SEARCH("Si es Riesgo de Corrupción",J12)))</formula>
    </cfRule>
    <cfRule type="containsText" dxfId="600" priority="36" operator="containsText" text="No es Riesgo de Corrupción">
      <formula>NOT(ISERROR(SEARCH("No es Riesgo de Corrupción",J12)))</formula>
    </cfRule>
  </conditionalFormatting>
  <conditionalFormatting sqref="L12:M21">
    <cfRule type="containsText" dxfId="599" priority="34" operator="containsText" text="Espacio para describir ">
      <formula>NOT(ISERROR(SEARCH("Espacio para describir ",L12)))</formula>
    </cfRule>
  </conditionalFormatting>
  <conditionalFormatting sqref="AQ12:AQ61 AV12:BC61 BG12:BG61 BO12:BO61 N12:N61 Q12:AI61">
    <cfRule type="containsText" dxfId="598" priority="33" operator="containsText" text="Escoger un dato de la lista desplegable">
      <formula>NOT(ISERROR(SEARCH("Escoger un dato de la lista desplegable",N12)))</formula>
    </cfRule>
  </conditionalFormatting>
  <conditionalFormatting sqref="AO12:AO22 AO24:AO61">
    <cfRule type="containsText" dxfId="597" priority="32" operator="containsText" text="REDACTAR CONTROL">
      <formula>NOT(ISERROR(SEARCH("REDACTAR CONTROL",AO12)))</formula>
    </cfRule>
  </conditionalFormatting>
  <conditionalFormatting sqref="AL12 BR12">
    <cfRule type="containsText" dxfId="596" priority="29" operator="containsText" text="Extremo">
      <formula>NOT(ISERROR(SEARCH("Extremo",AL12)))</formula>
    </cfRule>
    <cfRule type="containsText" dxfId="595" priority="30" operator="containsText" text="Alto">
      <formula>NOT(ISERROR(SEARCH("Alto",AL12)))</formula>
    </cfRule>
    <cfRule type="containsText" dxfId="594" priority="31" operator="containsText" text="Moderado">
      <formula>NOT(ISERROR(SEARCH("Moderado",AL12)))</formula>
    </cfRule>
  </conditionalFormatting>
  <conditionalFormatting sqref="L22:M31">
    <cfRule type="containsText" dxfId="593" priority="28" operator="containsText" text="Espacio para describir ">
      <formula>NOT(ISERROR(SEARCH("Espacio para describir ",L22)))</formula>
    </cfRule>
  </conditionalFormatting>
  <conditionalFormatting sqref="AL22 BR22">
    <cfRule type="containsText" dxfId="592" priority="25" operator="containsText" text="Extremo">
      <formula>NOT(ISERROR(SEARCH("Extremo",AL22)))</formula>
    </cfRule>
    <cfRule type="containsText" dxfId="591" priority="26" operator="containsText" text="Alto">
      <formula>NOT(ISERROR(SEARCH("Alto",AL22)))</formula>
    </cfRule>
    <cfRule type="containsText" dxfId="590" priority="27" operator="containsText" text="Moderado">
      <formula>NOT(ISERROR(SEARCH("Moderado",AL22)))</formula>
    </cfRule>
  </conditionalFormatting>
  <conditionalFormatting sqref="L32:M41">
    <cfRule type="containsText" dxfId="589" priority="24" operator="containsText" text="Espacio para describir ">
      <formula>NOT(ISERROR(SEARCH("Espacio para describir ",L32)))</formula>
    </cfRule>
  </conditionalFormatting>
  <conditionalFormatting sqref="AL32 BR32">
    <cfRule type="containsText" dxfId="588" priority="21" operator="containsText" text="Extremo">
      <formula>NOT(ISERROR(SEARCH("Extremo",AL32)))</formula>
    </cfRule>
    <cfRule type="containsText" dxfId="587" priority="22" operator="containsText" text="Alto">
      <formula>NOT(ISERROR(SEARCH("Alto",AL32)))</formula>
    </cfRule>
    <cfRule type="containsText" dxfId="586" priority="23" operator="containsText" text="Moderado">
      <formula>NOT(ISERROR(SEARCH("Moderado",AL32)))</formula>
    </cfRule>
  </conditionalFormatting>
  <conditionalFormatting sqref="L42:M51">
    <cfRule type="containsText" dxfId="585" priority="20" operator="containsText" text="Espacio para describir ">
      <formula>NOT(ISERROR(SEARCH("Espacio para describir ",L42)))</formula>
    </cfRule>
  </conditionalFormatting>
  <conditionalFormatting sqref="AL42 BR42">
    <cfRule type="containsText" dxfId="584" priority="17" operator="containsText" text="Extremo">
      <formula>NOT(ISERROR(SEARCH("Extremo",AL42)))</formula>
    </cfRule>
    <cfRule type="containsText" dxfId="583" priority="18" operator="containsText" text="Alto">
      <formula>NOT(ISERROR(SEARCH("Alto",AL42)))</formula>
    </cfRule>
    <cfRule type="containsText" dxfId="582" priority="19" operator="containsText" text="Moderado">
      <formula>NOT(ISERROR(SEARCH("Moderado",AL42)))</formula>
    </cfRule>
  </conditionalFormatting>
  <conditionalFormatting sqref="L52:M61">
    <cfRule type="containsText" dxfId="581" priority="16" operator="containsText" text="Espacio para describir ">
      <formula>NOT(ISERROR(SEARCH("Espacio para describir ",L52)))</formula>
    </cfRule>
  </conditionalFormatting>
  <conditionalFormatting sqref="AL52 BR52">
    <cfRule type="containsText" dxfId="580" priority="13" operator="containsText" text="Extremo">
      <formula>NOT(ISERROR(SEARCH("Extremo",AL52)))</formula>
    </cfRule>
    <cfRule type="containsText" dxfId="579" priority="14" operator="containsText" text="Alto">
      <formula>NOT(ISERROR(SEARCH("Alto",AL52)))</formula>
    </cfRule>
    <cfRule type="containsText" dxfId="578" priority="15" operator="containsText" text="Moderado">
      <formula>NOT(ISERROR(SEARCH("Moderado",AL52)))</formula>
    </cfRule>
  </conditionalFormatting>
  <conditionalFormatting sqref="J62:J81">
    <cfRule type="containsText" dxfId="11" priority="11" operator="containsText" text="Si es Riesgo de Corrupción">
      <formula>NOT(ISERROR(SEARCH("Si es Riesgo de Corrupción",J62)))</formula>
    </cfRule>
    <cfRule type="containsText" dxfId="10" priority="12" operator="containsText" text="No es Riesgo de Corrupción">
      <formula>NOT(ISERROR(SEARCH("No es Riesgo de Corrupción",J62)))</formula>
    </cfRule>
  </conditionalFormatting>
  <conditionalFormatting sqref="N62:N81 Q62:AI81 AQ62:AQ81 AV62:BC81 BG62:BG81 BO62:BO81">
    <cfRule type="containsText" dxfId="9" priority="10" operator="containsText" text="Escoger un dato de la lista desplegable">
      <formula>NOT(ISERROR(SEARCH("Escoger un dato de la lista desplegable",N62)))</formula>
    </cfRule>
  </conditionalFormatting>
  <conditionalFormatting sqref="AO62:AO81">
    <cfRule type="containsText" dxfId="8" priority="9" operator="containsText" text="REDACTAR CONTROL">
      <formula>NOT(ISERROR(SEARCH("REDACTAR CONTROL",AO62)))</formula>
    </cfRule>
  </conditionalFormatting>
  <conditionalFormatting sqref="L62:M71">
    <cfRule type="containsText" dxfId="7" priority="8" operator="containsText" text="Espacio para describir ">
      <formula>NOT(ISERROR(SEARCH("Espacio para describir ",L62)))</formula>
    </cfRule>
  </conditionalFormatting>
  <conditionalFormatting sqref="AL62 BR62">
    <cfRule type="containsText" dxfId="6" priority="5" operator="containsText" text="Extremo">
      <formula>NOT(ISERROR(SEARCH("Extremo",AL62)))</formula>
    </cfRule>
    <cfRule type="containsText" dxfId="5" priority="6" operator="containsText" text="Alto">
      <formula>NOT(ISERROR(SEARCH("Alto",AL62)))</formula>
    </cfRule>
    <cfRule type="containsText" dxfId="4" priority="7" operator="containsText" text="Moderado">
      <formula>NOT(ISERROR(SEARCH("Moderado",AL62)))</formula>
    </cfRule>
  </conditionalFormatting>
  <conditionalFormatting sqref="L72:M81">
    <cfRule type="containsText" dxfId="3" priority="4" operator="containsText" text="Espacio para describir ">
      <formula>NOT(ISERROR(SEARCH("Espacio para describir ",L72)))</formula>
    </cfRule>
  </conditionalFormatting>
  <conditionalFormatting sqref="AL72 BR72">
    <cfRule type="containsText" dxfId="2" priority="1" operator="containsText" text="Extremo">
      <formula>NOT(ISERROR(SEARCH("Extremo",AL72)))</formula>
    </cfRule>
    <cfRule type="containsText" dxfId="1" priority="2" operator="containsText" text="Alto">
      <formula>NOT(ISERROR(SEARCH("Alto",AL72)))</formula>
    </cfRule>
    <cfRule type="containsText" dxfId="0" priority="3" operator="containsText" text="Moderado">
      <formula>NOT(ISERROR(SEARCH("Moderado",AL72)))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81 BJ9:BK11" xr:uid="{A486CCEC-CA1E-4A55-910A-D233D2EF0062}"/>
    <dataValidation allowBlank="1" showInputMessage="1" showErrorMessage="1" prompt="¿Se deja evidencia o rastro de la ejecución del control, que permita a cualquier tercero con la evidencia, llegar a la misma conclusión?." sqref="BC11" xr:uid="{236E0FFA-8C60-47FC-A86E-1BCCF9343770}"/>
    <dataValidation allowBlank="1" showInputMessage="1" showErrorMessage="1" prompt="¿Las observaciones, desviaciones o diferencias identificadas como resultados de la ejecución del control son investigadas y resueltas de manera oportuna?" sqref="BB11" xr:uid="{484F70F9-1BA6-4356-A712-A85297427E2D}"/>
    <dataValidation allowBlank="1" showInputMessage="1" showErrorMessage="1" prompt="¿La fuente de información que se utiliza en el desarrollo del control es información confiable que permita mitigar el riesgo?." sqref="BA11" xr:uid="{76617225-980C-4861-B820-C63379DC704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031DD3D-2AC7-4C00-8246-9A42833F1543}"/>
    <dataValidation allowBlank="1" showInputMessage="1" showErrorMessage="1" prompt="¿La oportunidad en que se ejecuta el control ayuda a prevenir la mitigación del riesgo o a detectar la materialización del riesgo de manera oportuna?" sqref="AY11" xr:uid="{FFA12310-35AF-42B4-93C2-133670FC352C}"/>
    <dataValidation allowBlank="1" showInputMessage="1" showErrorMessage="1" prompt="El responsable tiene autoridad y adecuada segregación de funciones en la ejecución del control?" sqref="AX11" xr:uid="{9A942839-F214-4457-858D-230CE517E5FB}"/>
    <dataValidation allowBlank="1" showInputMessage="1" showErrorMessage="1" prompt="¿Existen un responsable asignado a la ejecución del control?" sqref="AW11" xr:uid="{805DB17A-C202-47FA-9F80-4A3FE2BDA6EF}"/>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2 AO24:AO81" xr:uid="{4C458B34-CC23-4F29-A00F-10AC7DBCDC46}"/>
    <dataValidation type="list" allowBlank="1" showInputMessage="1" showErrorMessage="1" prompt="¿Genera Impacto ambiental?" sqref="AI12:AI81" xr:uid="{325192B2-69C7-4148-8610-F5171B8971B1}">
      <formula1>"SI,NO,Escoger un dato de la lista desplegable"</formula1>
    </dataValidation>
    <dataValidation allowBlank="1" showInputMessage="1" showErrorMessage="1" prompt="¿Genera Impacto ambiental?" sqref="AI11" xr:uid="{5F6A2F2C-671D-464C-A6E4-9441D88BAF91}"/>
    <dataValidation type="list" allowBlank="1" showInputMessage="1" showErrorMessage="1" prompt="¿Afectar la imagen nacional?" sqref="AH12:AH81" xr:uid="{2A32F47B-B2B0-405A-9DF1-3D675524EA24}">
      <formula1>"SI,NO,Escoger un dato de la lista desplegable"</formula1>
    </dataValidation>
    <dataValidation allowBlank="1" showInputMessage="1" showErrorMessage="1" prompt="¿Afectar la imagen nacional?" sqref="AH11" xr:uid="{70D298EE-022E-4AE8-8594-1DB86E108352}"/>
    <dataValidation type="list" allowBlank="1" showInputMessage="1" showErrorMessage="1" prompt="¿Afectar la imagen regional?" sqref="AG12:AG81" xr:uid="{3D66D733-770C-4327-8414-5B00BF9352E3}">
      <formula1>"SI,NO,Escoger un dato de la lista desplegable"</formula1>
    </dataValidation>
    <dataValidation allowBlank="1" showInputMessage="1" showErrorMessage="1" prompt="¿Afectar la imagen regional?" sqref="AG11" xr:uid="{5AF10D4C-603E-4020-A323-4A978D1DF81C}"/>
    <dataValidation type="list" allowBlank="1" showInputMessage="1" showErrorMessage="1" prompt="¿Ocasionar lesiones físicas o pérdida de vidas humanas?_x000a_NOTA: si esta respuesta es afirmativa, el impacto sera considerado como catastrófico." sqref="AF12:AF81" xr:uid="{A249DC19-DF96-491D-891A-A8255E8A191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9925CC8-6A2F-4B4F-92F0-FBFC62B8D753}"/>
    <dataValidation type="list" allowBlank="1" showInputMessage="1" showErrorMessage="1" prompt="¿Generar pérdida de credibilidad del sector?" sqref="AE12:AE81" xr:uid="{909B7174-7727-4E87-BDEE-9B23185D5215}">
      <formula1>"SI,NO,Escoger un dato de la lista desplegable"</formula1>
    </dataValidation>
    <dataValidation allowBlank="1" showInputMessage="1" showErrorMessage="1" prompt="¿Generar pérdida de credibilidad del sector?" sqref="AE11" xr:uid="{3745E384-1977-4AD8-96FB-9D025396CF76}"/>
    <dataValidation type="list" allowBlank="1" showInputMessage="1" showErrorMessage="1" prompt="¿Dar lugar a procesos penales?" sqref="AD12:AD81" xr:uid="{561F7749-2D9F-43E6-8E61-A293259D5CA4}">
      <formula1>"SI,NO,Escoger un dato de la lista desplegable"</formula1>
    </dataValidation>
    <dataValidation allowBlank="1" showInputMessage="1" showErrorMessage="1" prompt="¿Dar lugar a procesos penales?" sqref="AD11" xr:uid="{9F778D94-A732-482C-A939-BC4AF7F84EFB}"/>
    <dataValidation type="list" allowBlank="1" showInputMessage="1" showErrorMessage="1" prompt="¿Dar lugar a procesos fiscales?" sqref="AC12:AC81" xr:uid="{7351AD8B-7713-4167-BAEC-0F8767DEE935}">
      <formula1>"SI,NO,Escoger un dato de la lista desplegable"</formula1>
    </dataValidation>
    <dataValidation allowBlank="1" showInputMessage="1" showErrorMessage="1" prompt="¿Dar lugar a procesos fiscales?" sqref="AC11" xr:uid="{2327ABFD-2E8C-4513-A72A-A98E0AFB7EA0}"/>
    <dataValidation type="list" allowBlank="1" showInputMessage="1" showErrorMessage="1" prompt="¿Dar lugar a procesos disciplinarios?" sqref="AB12:AB81" xr:uid="{BC407F0E-E1FB-4628-B67B-EF4A25F572E8}">
      <formula1>"SI,NO,Escoger un dato de la lista desplegable"</formula1>
    </dataValidation>
    <dataValidation allowBlank="1" showInputMessage="1" showErrorMessage="1" prompt="¿Dar lugar a procesos disciplinarios?" sqref="AB11" xr:uid="{149A8CD4-CB03-487E-A638-51D16D334286}"/>
    <dataValidation type="list" allowBlank="1" showInputMessage="1" showErrorMessage="1" prompt="¿Dar lugar a procesos sancionatorios?" sqref="AA12:AA81" xr:uid="{7D9A54E2-AAC6-4501-84D5-D8DEC7E3C5D8}">
      <formula1>"SI,NO,Escoger un dato de la lista desplegable"</formula1>
    </dataValidation>
    <dataValidation allowBlank="1" showInputMessage="1" showErrorMessage="1" prompt="¿Dar lugar a procesos sancionatorios?" sqref="AA11" xr:uid="{F29AE3BD-B57F-47B9-8072-3BEE4C121DD3}"/>
    <dataValidation type="list" allowBlank="1" showInputMessage="1" showErrorMessage="1" prompt="¿Generar intervención de los órganos de control, de la Fiscalía, u otro ente?" sqref="Z12:Z81" xr:uid="{D48F0877-E130-41AF-9B8A-7CDCD95369CA}">
      <formula1>"SI,NO,Escoger un dato de la lista desplegable"</formula1>
    </dataValidation>
    <dataValidation allowBlank="1" showInputMessage="1" showErrorMessage="1" prompt="¿Generar intervención de los órganos de control, de la Fiscalía, u otro ente?" sqref="Z11" xr:uid="{41B53403-173D-486D-9A36-68B6B5C021BD}"/>
    <dataValidation type="list" allowBlank="1" showInputMessage="1" showErrorMessage="1" prompt="¿Generar pérdida de información de la Entidad?" sqref="Y12:Y81" xr:uid="{616DC5E6-1C5D-4D55-9F10-9836FE392124}">
      <formula1>"SI,NO,Escoger un dato de la lista desplegable"</formula1>
    </dataValidation>
    <dataValidation allowBlank="1" showInputMessage="1" showErrorMessage="1" prompt="¿Generar pérdida de información de la Entidad?" sqref="Y11" xr:uid="{38612422-1090-4B81-B3AA-5A621DB0D3AA}"/>
    <dataValidation type="list" allowBlank="1" showInputMessage="1" showErrorMessage="1" prompt="¿Dar lugar al detrimento de calidad de vida de la comunidad por la pérdida del bien o servicios o los recursos públicos?" sqref="X12:X81" xr:uid="{1B998729-3851-4D05-94EF-D2D830DC8514}">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9700D0F-FBC6-4459-A954-64BC83ECD7A6}"/>
    <dataValidation type="list" allowBlank="1" showInputMessage="1" showErrorMessage="1" prompt="¿Afectar la generación de los productos o la prestación de servicios?" sqref="W12:W81" xr:uid="{2D81A0B1-691F-413D-AFF7-86BE8B8F7BAE}">
      <formula1>"SI,NO,Escoger un dato de la lista desplegable"</formula1>
    </dataValidation>
    <dataValidation allowBlank="1" showInputMessage="1" showErrorMessage="1" prompt="¿Afectar la generación de los productos o la prestación de servicios?" sqref="W11" xr:uid="{0C080F17-D9BE-44B2-848B-9D62AF2CF186}"/>
    <dataValidation type="list" allowBlank="1" showInputMessage="1" showErrorMessage="1" prompt="¿Generar pérdida de recursos económicos?" sqref="V12:V81" xr:uid="{2562501D-2C06-45B7-8835-C3F25778E745}">
      <formula1>"SI,NO,Escoger un dato de la lista desplegable"</formula1>
    </dataValidation>
    <dataValidation allowBlank="1" showInputMessage="1" showErrorMessage="1" prompt="¿Generar pérdida de recursos económicos?" sqref="V11" xr:uid="{0EA444F4-5934-4CA7-BB6C-C52A0CB73430}"/>
    <dataValidation type="list" allowBlank="1" showInputMessage="1" showErrorMessage="1" prompt="¿Generar pérdida de confianza de la Entidad, afectando su reputación?" sqref="U12:U81" xr:uid="{78EBAE6A-F2AC-42EC-8886-64908B79C38E}">
      <formula1>"SI,NO,Escoger un dato de la lista desplegable"</formula1>
    </dataValidation>
    <dataValidation allowBlank="1" showInputMessage="1" showErrorMessage="1" prompt="¿Generar pérdida de confianza de la Entidad, afectando su reputación?" sqref="U11" xr:uid="{45F7B679-0823-4B3C-8A76-9DDE6506CCDB}"/>
    <dataValidation type="list" allowBlank="1" showInputMessage="1" showErrorMessage="1" prompt="¿Afectar el cumplimiento de la misión del sector al que pertenece la Entidad?" sqref="T12:T81" xr:uid="{37A92769-854F-4651-89E3-3644951EB97E}">
      <formula1>"SI,NO,Escoger un dato de la lista desplegable"</formula1>
    </dataValidation>
    <dataValidation allowBlank="1" showInputMessage="1" showErrorMessage="1" prompt="¿Afectar el cumplimiento de la misión del sector al que pertenece la Entidad?" sqref="T11" xr:uid="{59F08399-5278-44E6-9EDB-209F73AB2D05}"/>
    <dataValidation type="list" allowBlank="1" showInputMessage="1" showErrorMessage="1" prompt="¿Afectar el cumplimiento de misión de la Entidad?" sqref="S12:S81" xr:uid="{91F3F613-892E-4985-8D8F-4BF846822EC6}">
      <formula1>"SI,NO,Escoger un dato de la lista desplegable"</formula1>
    </dataValidation>
    <dataValidation allowBlank="1" showInputMessage="1" showErrorMessage="1" prompt="¿Afectar el cumplimiento de misión de la Entidad?" sqref="S11" xr:uid="{20542A44-8E04-4DDF-9C82-B314C7474D17}"/>
    <dataValidation type="list" allowBlank="1" showInputMessage="1" showErrorMessage="1" prompt="¿Afectar el cumplimiento de metas y objetivos de la dependencia?" sqref="R12:R81" xr:uid="{52D7EAD0-2D41-4B44-9218-239C15E9683F}">
      <formula1>"SI,NO,Escoger un dato de la lista desplegable"</formula1>
    </dataValidation>
    <dataValidation allowBlank="1" showInputMessage="1" showErrorMessage="1" prompt="¿Afectar el cumplimiento de metas y objetivos de la dependencia?" sqref="R11" xr:uid="{77AC7181-4986-493B-A1B8-19CB85848B77}"/>
    <dataValidation type="list" allowBlank="1" showInputMessage="1" showErrorMessage="1" prompt="¿Afectar al grupo de funcionarios del proceso?" sqref="Q12:Q81" xr:uid="{48F29174-04B0-4A07-82E8-614A7D034464}">
      <formula1>"SI,NO,Escoger un dato de la lista desplegable"</formula1>
    </dataValidation>
    <dataValidation allowBlank="1" showInputMessage="1" showErrorMessage="1" prompt="¿Afectar al grupo de funcionarios del proceso?" sqref="Q11" xr:uid="{AB04495F-BCE2-4648-B2E7-0BE727939A3D}"/>
    <dataValidation allowBlank="1" showInputMessage="1" showErrorMessage="1" prompt="Son los efectos ocasionados por la ocurrencia de un riesgo que afecta los objetivos o procesos de la entidad. Pueden ser una pérdida, un daño, un perjuicio, un detrimento." sqref="M9:M11" xr:uid="{CFAC3299-B1F9-423B-8970-5EE18136B137}"/>
    <dataValidation type="list" allowBlank="1" showInputMessage="1" showErrorMessage="1" sqref="BG12:BG81" xr:uid="{8458CF93-51C9-45E1-825E-2CC18ABE8433}">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81" xr:uid="{928053F4-D363-4CB7-894F-69942CB4FEE4}">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81" xr:uid="{5DA29635-89A8-4EF2-842C-B12CFDAF96B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81" xr:uid="{37DC2117-A107-4D25-B7FF-7A40E98EBAD3}">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81" xr:uid="{A6FF8220-B1D4-4D59-895C-0DBDFEE38729}">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81" xr:uid="{3415AB11-1E2C-4E0E-A73D-10F71C9E96F0}">
      <formula1>"Oportuna,Inoportuna,Escoger un dato de la lista desplegable"</formula1>
    </dataValidation>
    <dataValidation type="list" allowBlank="1" showInputMessage="1" showErrorMessage="1" prompt="El responsable tiene autoridad y adecuada segregación de funciones en la ejecución del control?" sqref="AX12:AX81" xr:uid="{243E982F-30E0-4FBD-805F-57F29D85A4F1}">
      <formula1>"Adecuado,Inadecuado,Escoger un dato de la lista desplegable"</formula1>
    </dataValidation>
    <dataValidation type="list" allowBlank="1" showInputMessage="1" showErrorMessage="1" prompt="¿Existen un responsable asignado a la ejecución del control?" sqref="AW12:AW81" xr:uid="{46DD6699-FAF7-47B7-801E-D1F37C6E9F91}">
      <formula1>"Asignado,No Asignado,Escoger un dato de la lista desplegable"</formula1>
    </dataValidation>
    <dataValidation type="list" allowBlank="1" showInputMessage="1" showErrorMessage="1" sqref="AV12:AV81" xr:uid="{431830C7-827B-4887-A4A5-2B1216D9DF3B}">
      <formula1>"Escoger un dato de la lista desplegable,Preventivo,Detectivo"</formula1>
    </dataValidation>
    <dataValidation type="list" allowBlank="1" showInputMessage="1" showErrorMessage="1" sqref="AQ12:AQ81" xr:uid="{065C7039-DC72-479E-AEC2-11EE11D22A18}">
      <formula1>"Escoger un dato de la lista desplegable,Por Tramite, Diario, Semanal, Quincenal, Mensual, Bimestral, Trimestral, Semestral,Anual"</formula1>
    </dataValidation>
    <dataValidation type="list" allowBlank="1" showInputMessage="1" showErrorMessage="1" sqref="F12:I81" xr:uid="{A9EF0BD3-AB19-4A91-A35B-57FA0C21C295}">
      <formula1>"SI,NO,Escoger un dato de la lista desplegable"</formula1>
    </dataValidation>
    <dataValidation type="list" allowBlank="1" showInputMessage="1" showErrorMessage="1" sqref="N12:N81" xr:uid="{370C3596-EDA6-4440-AF22-EC6C6F75DABE}">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235A1FD-B5BA-4873-9C0A-0EEA6D5092C9}">
          <x14:formula1>
            <xm:f>DATOS!$J$15:$J$19</xm:f>
          </x14:formula1>
          <xm:sqref>AM12:AM61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6C897-7586-413F-BF3F-882F74E012CA}">
  <sheetPr>
    <tabColor rgb="FF61997D"/>
    <pageSetUpPr fitToPage="1"/>
  </sheetPr>
  <dimension ref="B2:BS61"/>
  <sheetViews>
    <sheetView zoomScale="40" zoomScaleNormal="40" workbookViewId="0">
      <selection sqref="A1:XFD1048576"/>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71.42578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293.25" x14ac:dyDescent="0.25">
      <c r="B12" s="248">
        <v>1</v>
      </c>
      <c r="C12" s="251" t="s">
        <v>479</v>
      </c>
      <c r="D12" s="241" t="s">
        <v>480</v>
      </c>
      <c r="E12" s="241" t="s">
        <v>481</v>
      </c>
      <c r="F12" s="239" t="s">
        <v>153</v>
      </c>
      <c r="G12" s="239" t="s">
        <v>153</v>
      </c>
      <c r="H12" s="239" t="s">
        <v>153</v>
      </c>
      <c r="I12" s="239" t="s">
        <v>153</v>
      </c>
      <c r="J12" s="241" t="str">
        <f>IF(AND((F12="SI"),(G12="SI"),(H12="SI"),(I12="SI")),"Si es Riesgo de Corrupción","No es Riesgo de Corrupción")</f>
        <v>Si es Riesgo de Corrupción</v>
      </c>
      <c r="K12" s="47">
        <v>1</v>
      </c>
      <c r="L12" s="48" t="s">
        <v>482</v>
      </c>
      <c r="M12" s="243" t="s">
        <v>483</v>
      </c>
      <c r="N12" s="245">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34" t="s">
        <v>153</v>
      </c>
      <c r="R12" s="234" t="s">
        <v>153</v>
      </c>
      <c r="S12" s="234" t="s">
        <v>155</v>
      </c>
      <c r="T12" s="234" t="s">
        <v>155</v>
      </c>
      <c r="U12" s="234" t="s">
        <v>153</v>
      </c>
      <c r="V12" s="234" t="s">
        <v>153</v>
      </c>
      <c r="W12" s="234" t="s">
        <v>155</v>
      </c>
      <c r="X12" s="234" t="s">
        <v>155</v>
      </c>
      <c r="Y12" s="234" t="s">
        <v>155</v>
      </c>
      <c r="Z12" s="234" t="s">
        <v>153</v>
      </c>
      <c r="AA12" s="234" t="s">
        <v>153</v>
      </c>
      <c r="AB12" s="234" t="s">
        <v>153</v>
      </c>
      <c r="AC12" s="234" t="s">
        <v>153</v>
      </c>
      <c r="AD12" s="234" t="s">
        <v>155</v>
      </c>
      <c r="AE12" s="234" t="s">
        <v>153</v>
      </c>
      <c r="AF12" s="234" t="s">
        <v>155</v>
      </c>
      <c r="AG12" s="234" t="s">
        <v>153</v>
      </c>
      <c r="AH12" s="234" t="s">
        <v>153</v>
      </c>
      <c r="AI12" s="234" t="s">
        <v>155</v>
      </c>
      <c r="AJ12" s="234">
        <f>IF(AF12="SI","Impacto Catastrófico por lesoines o perdida de vidas humanas",(COUNTIF(Q12:AE21,"SI")+COUNTIF(AG12:AI21,"SI")))</f>
        <v>11</v>
      </c>
      <c r="AK12" s="234" t="str">
        <f>IF(AJ12=0,"",IF(AND(AJ12&gt;0,AJ12&lt;=5),"Moderado",IF(AND(AJ12&gt;5,AJ12&lt;=11),"Mayor","Catastrófico")))</f>
        <v>Mayor</v>
      </c>
      <c r="AL12" s="234" t="str">
        <f>IF(AND(O12="Rara Vez",AK12="Moderado"),"Moderado",IF(AND(O12="Rara Vez",AK12="Mayor"),"Alto",IF(AND(O12="Improbable",AK12="Moderado"),"Moderado",IF(AND(O12="Improbable",AK12="Mayor"),"Alto",IF(AND(O12="Posible",AK12="Moderado"),"Alto",IF(AND(O12="Probable",AK12="Moderado"),"Alto","Extremo"))))))</f>
        <v>Alto</v>
      </c>
      <c r="AM12" s="216" t="s">
        <v>151</v>
      </c>
      <c r="AN12" s="49">
        <v>1</v>
      </c>
      <c r="AO12" s="50" t="s">
        <v>484</v>
      </c>
      <c r="AP12" s="50" t="s">
        <v>485</v>
      </c>
      <c r="AQ12" s="50" t="s">
        <v>168</v>
      </c>
      <c r="AR12" s="50" t="s">
        <v>486</v>
      </c>
      <c r="AS12" s="50" t="s">
        <v>487</v>
      </c>
      <c r="AT12" s="50" t="s">
        <v>488</v>
      </c>
      <c r="AU12" s="50" t="s">
        <v>489</v>
      </c>
      <c r="AV12" s="50" t="s">
        <v>157</v>
      </c>
      <c r="AW12" s="158" t="s">
        <v>158</v>
      </c>
      <c r="AX12" s="158" t="s">
        <v>159</v>
      </c>
      <c r="AY12" s="158" t="s">
        <v>160</v>
      </c>
      <c r="AZ12" s="158" t="s">
        <v>161</v>
      </c>
      <c r="BA12" s="158" t="s">
        <v>162</v>
      </c>
      <c r="BB12" s="158" t="s">
        <v>163</v>
      </c>
      <c r="BC12" s="158" t="s">
        <v>169</v>
      </c>
      <c r="BD12" s="158">
        <f t="shared" ref="BD12:BD61" si="0">IF(AW12="Asignado",15,0)+IF(AX12="Adecuado",15,0)+IF(AY12="Oportuna",15,0)+IF(AZ12="Prevenir",15,IF(AZ12="Detectar",10,0))+IF(BA12="Confiable",15,0)+IF(BB12="Se investigan y resuelven oportunamente",15,0)+IF(BC12="Completa",10,IF(BC12="Incompleta",5,0))</f>
        <v>100</v>
      </c>
      <c r="BE12" s="158" t="str">
        <f t="shared" ref="BE12:BE61" si="1">IF(BD12&lt;=85,"Débil",IF(AND(BD12&gt;=86,BD12&lt;=94),"Moderado","Fuerte"))</f>
        <v>Fuerte</v>
      </c>
      <c r="BF12" s="50"/>
      <c r="BG12" s="52" t="s">
        <v>165</v>
      </c>
      <c r="BH12" s="158" t="str">
        <f t="shared" ref="BH12:BH61" si="2">IF(BG12="Débil","No se ejecuta",IF(BG12="Moderado","Algunas veces se ejecuta",IF(BG12="FUERTE","Siempre se ejecuta","Casilla formulada")))</f>
        <v>Siempre se ejecuta</v>
      </c>
      <c r="BI12" s="50"/>
      <c r="BJ12" s="1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61" si="4">IF(BJ12="DÉBIL",0,IF(BJ12="MODERADO",50,IF(BJ12="FUERTE",100,"")))</f>
        <v>100</v>
      </c>
      <c r="BL12" s="158" t="str">
        <f t="shared" ref="BL12:BL6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Mayor</v>
      </c>
      <c r="BR12" s="210" t="str">
        <f>IF(AND(BP12="Rara Vez",BQ12="Moderado"),"Moderado",IF(AND(BP12="Rara Vez",BQ12="Mayor"),"Alto",IF(AND(BP12="Improbable",BQ12="Moderado"),"Moderado",IF(AND(BP12="Improbable",BQ12="Mayor"),"Alto",IF(AND(BP12="Posible",BQ12="Moderado"),"Alto",IF(AND(BP12="Probable",BQ12="Moderado"),"Alto","Extremo"))))))</f>
        <v>Alto</v>
      </c>
      <c r="BS12" s="213" t="s">
        <v>490</v>
      </c>
    </row>
    <row r="13" spans="2:71" s="53" customFormat="1" ht="165.75" x14ac:dyDescent="0.25">
      <c r="B13" s="249"/>
      <c r="C13" s="252"/>
      <c r="D13" s="241"/>
      <c r="E13" s="241"/>
      <c r="F13" s="239"/>
      <c r="G13" s="239"/>
      <c r="H13" s="239"/>
      <c r="I13" s="239"/>
      <c r="J13" s="241"/>
      <c r="K13" s="54">
        <v>2</v>
      </c>
      <c r="L13" s="55" t="s">
        <v>491</v>
      </c>
      <c r="M13" s="243"/>
      <c r="N13" s="246"/>
      <c r="O13" s="236"/>
      <c r="P13" s="229"/>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7"/>
      <c r="AN13" s="56">
        <v>2</v>
      </c>
      <c r="AO13" s="57" t="s">
        <v>492</v>
      </c>
      <c r="AP13" s="57" t="s">
        <v>485</v>
      </c>
      <c r="AQ13" s="57" t="s">
        <v>168</v>
      </c>
      <c r="AR13" s="57" t="s">
        <v>493</v>
      </c>
      <c r="AS13" s="57" t="s">
        <v>494</v>
      </c>
      <c r="AT13" s="57" t="s">
        <v>495</v>
      </c>
      <c r="AU13" s="57" t="s">
        <v>496</v>
      </c>
      <c r="AV13" s="57" t="s">
        <v>157</v>
      </c>
      <c r="AW13" s="58" t="s">
        <v>158</v>
      </c>
      <c r="AX13" s="58" t="s">
        <v>159</v>
      </c>
      <c r="AY13" s="58" t="s">
        <v>160</v>
      </c>
      <c r="AZ13" s="58" t="s">
        <v>161</v>
      </c>
      <c r="BA13" s="58" t="s">
        <v>162</v>
      </c>
      <c r="BB13" s="58" t="s">
        <v>163</v>
      </c>
      <c r="BC13" s="58" t="s">
        <v>169</v>
      </c>
      <c r="BD13" s="58">
        <f t="shared" si="0"/>
        <v>100</v>
      </c>
      <c r="BE13" s="58" t="str">
        <f t="shared" si="1"/>
        <v>Fuerte</v>
      </c>
      <c r="BF13" s="57"/>
      <c r="BG13" s="59" t="s">
        <v>165</v>
      </c>
      <c r="BH13" s="58" t="str">
        <f t="shared" si="2"/>
        <v>Siempre se ejecuta</v>
      </c>
      <c r="BI13" s="57"/>
      <c r="BJ13" s="58" t="str">
        <f t="shared" si="3"/>
        <v>FUERTE</v>
      </c>
      <c r="BK13" s="58">
        <f t="shared" si="4"/>
        <v>100</v>
      </c>
      <c r="BL13" s="58" t="str">
        <f t="shared" si="5"/>
        <v>NO</v>
      </c>
      <c r="BM13" s="220"/>
      <c r="BN13" s="223"/>
      <c r="BO13" s="226"/>
      <c r="BP13" s="229"/>
      <c r="BQ13" s="211"/>
      <c r="BR13" s="211"/>
      <c r="BS13" s="214"/>
    </row>
    <row r="14" spans="2:71" s="53" customFormat="1" ht="102" x14ac:dyDescent="0.25">
      <c r="B14" s="249"/>
      <c r="C14" s="252"/>
      <c r="D14" s="241"/>
      <c r="E14" s="241"/>
      <c r="F14" s="239"/>
      <c r="G14" s="239"/>
      <c r="H14" s="239"/>
      <c r="I14" s="239"/>
      <c r="J14" s="241"/>
      <c r="K14" s="60">
        <v>3</v>
      </c>
      <c r="L14" s="61" t="s">
        <v>497</v>
      </c>
      <c r="M14" s="243"/>
      <c r="N14" s="246"/>
      <c r="O14" s="236"/>
      <c r="P14" s="229"/>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7"/>
      <c r="AN14" s="62">
        <v>3</v>
      </c>
      <c r="AO14" s="63" t="s">
        <v>498</v>
      </c>
      <c r="AP14" s="63" t="s">
        <v>499</v>
      </c>
      <c r="AQ14" s="63" t="s">
        <v>172</v>
      </c>
      <c r="AR14" s="63" t="s">
        <v>500</v>
      </c>
      <c r="AS14" s="63" t="s">
        <v>501</v>
      </c>
      <c r="AT14" s="63" t="s">
        <v>502</v>
      </c>
      <c r="AU14" s="63" t="s">
        <v>503</v>
      </c>
      <c r="AV14" s="63" t="s">
        <v>157</v>
      </c>
      <c r="AW14" s="159" t="s">
        <v>158</v>
      </c>
      <c r="AX14" s="159" t="s">
        <v>159</v>
      </c>
      <c r="AY14" s="159" t="s">
        <v>160</v>
      </c>
      <c r="AZ14" s="159" t="s">
        <v>161</v>
      </c>
      <c r="BA14" s="159" t="s">
        <v>162</v>
      </c>
      <c r="BB14" s="159" t="s">
        <v>163</v>
      </c>
      <c r="BC14" s="159" t="s">
        <v>169</v>
      </c>
      <c r="BD14" s="159">
        <f t="shared" si="0"/>
        <v>100</v>
      </c>
      <c r="BE14" s="159" t="str">
        <f t="shared" si="1"/>
        <v>Fuerte</v>
      </c>
      <c r="BF14" s="63"/>
      <c r="BG14" s="65" t="s">
        <v>165</v>
      </c>
      <c r="BH14" s="159" t="str">
        <f t="shared" si="2"/>
        <v>Siempre se ejecuta</v>
      </c>
      <c r="BI14" s="63"/>
      <c r="BJ14" s="159" t="str">
        <f t="shared" si="3"/>
        <v>FUERTE</v>
      </c>
      <c r="BK14" s="159">
        <f t="shared" si="4"/>
        <v>100</v>
      </c>
      <c r="BL14" s="159" t="str">
        <f t="shared" si="5"/>
        <v>NO</v>
      </c>
      <c r="BM14" s="220"/>
      <c r="BN14" s="223"/>
      <c r="BO14" s="226"/>
      <c r="BP14" s="229"/>
      <c r="BQ14" s="211"/>
      <c r="BR14" s="211"/>
      <c r="BS14" s="214"/>
    </row>
    <row r="15" spans="2:71" s="53" customFormat="1" ht="15" customHeight="1" x14ac:dyDescent="0.25">
      <c r="B15" s="249"/>
      <c r="C15" s="252"/>
      <c r="D15" s="241"/>
      <c r="E15" s="241"/>
      <c r="F15" s="239"/>
      <c r="G15" s="239"/>
      <c r="H15" s="239"/>
      <c r="I15" s="239"/>
      <c r="J15" s="241"/>
      <c r="K15" s="54">
        <v>4</v>
      </c>
      <c r="L15" s="55" t="s">
        <v>107</v>
      </c>
      <c r="M15" s="243"/>
      <c r="N15" s="246"/>
      <c r="O15" s="236"/>
      <c r="P15" s="229"/>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0"/>
        <v>0</v>
      </c>
      <c r="BE15" s="58" t="str">
        <f t="shared" si="1"/>
        <v>Débil</v>
      </c>
      <c r="BF15" s="57"/>
      <c r="BG15" s="59" t="s">
        <v>106</v>
      </c>
      <c r="BH15" s="58" t="str">
        <f t="shared" si="2"/>
        <v>Casilla formulada</v>
      </c>
      <c r="BI15" s="57"/>
      <c r="BJ15" s="58" t="str">
        <f t="shared" si="3"/>
        <v/>
      </c>
      <c r="BK15" s="58" t="str">
        <f t="shared" si="4"/>
        <v/>
      </c>
      <c r="BL15" s="58" t="str">
        <f t="shared" si="5"/>
        <v>SI</v>
      </c>
      <c r="BM15" s="220"/>
      <c r="BN15" s="223"/>
      <c r="BO15" s="226"/>
      <c r="BP15" s="229"/>
      <c r="BQ15" s="211"/>
      <c r="BR15" s="211"/>
      <c r="BS15" s="214"/>
    </row>
    <row r="16" spans="2:71" s="53" customFormat="1" ht="15" customHeight="1" x14ac:dyDescent="0.25">
      <c r="B16" s="249"/>
      <c r="C16" s="252"/>
      <c r="D16" s="241"/>
      <c r="E16" s="241"/>
      <c r="F16" s="239"/>
      <c r="G16" s="239"/>
      <c r="H16" s="239"/>
      <c r="I16" s="239"/>
      <c r="J16" s="241"/>
      <c r="K16" s="60">
        <v>5</v>
      </c>
      <c r="L16" s="61" t="s">
        <v>107</v>
      </c>
      <c r="M16" s="243"/>
      <c r="N16" s="246"/>
      <c r="O16" s="236"/>
      <c r="P16" s="229"/>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7"/>
      <c r="AN16" s="62">
        <v>5</v>
      </c>
      <c r="AO16" s="63" t="s">
        <v>109</v>
      </c>
      <c r="AP16" s="63"/>
      <c r="AQ16" s="63" t="s">
        <v>106</v>
      </c>
      <c r="AR16" s="63"/>
      <c r="AS16" s="63"/>
      <c r="AT16" s="63"/>
      <c r="AU16" s="63"/>
      <c r="AV16" s="63" t="s">
        <v>106</v>
      </c>
      <c r="AW16" s="159" t="s">
        <v>106</v>
      </c>
      <c r="AX16" s="159" t="s">
        <v>106</v>
      </c>
      <c r="AY16" s="159" t="s">
        <v>106</v>
      </c>
      <c r="AZ16" s="159" t="s">
        <v>106</v>
      </c>
      <c r="BA16" s="159" t="s">
        <v>106</v>
      </c>
      <c r="BB16" s="159" t="s">
        <v>106</v>
      </c>
      <c r="BC16" s="159" t="s">
        <v>106</v>
      </c>
      <c r="BD16" s="159">
        <f t="shared" si="0"/>
        <v>0</v>
      </c>
      <c r="BE16" s="159" t="str">
        <f t="shared" si="1"/>
        <v>Débil</v>
      </c>
      <c r="BF16" s="63"/>
      <c r="BG16" s="65" t="s">
        <v>106</v>
      </c>
      <c r="BH16" s="159" t="str">
        <f t="shared" si="2"/>
        <v>Casilla formulada</v>
      </c>
      <c r="BI16" s="63"/>
      <c r="BJ16" s="159" t="str">
        <f t="shared" si="3"/>
        <v/>
      </c>
      <c r="BK16" s="159" t="str">
        <f t="shared" si="4"/>
        <v/>
      </c>
      <c r="BL16" s="159" t="str">
        <f t="shared" si="5"/>
        <v>SI</v>
      </c>
      <c r="BM16" s="220"/>
      <c r="BN16" s="223"/>
      <c r="BO16" s="226"/>
      <c r="BP16" s="229"/>
      <c r="BQ16" s="211"/>
      <c r="BR16" s="211"/>
      <c r="BS16" s="214"/>
    </row>
    <row r="17" spans="2:71" s="53" customFormat="1" ht="15" customHeight="1" x14ac:dyDescent="0.25">
      <c r="B17" s="249"/>
      <c r="C17" s="252"/>
      <c r="D17" s="241"/>
      <c r="E17" s="241"/>
      <c r="F17" s="239"/>
      <c r="G17" s="239"/>
      <c r="H17" s="239"/>
      <c r="I17" s="239"/>
      <c r="J17" s="241"/>
      <c r="K17" s="54">
        <v>6</v>
      </c>
      <c r="L17" s="55" t="s">
        <v>107</v>
      </c>
      <c r="M17" s="243"/>
      <c r="N17" s="246"/>
      <c r="O17" s="236"/>
      <c r="P17" s="229"/>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0"/>
        <v>0</v>
      </c>
      <c r="BE17" s="58" t="str">
        <f t="shared" si="1"/>
        <v>Débil</v>
      </c>
      <c r="BF17" s="57"/>
      <c r="BG17" s="59" t="s">
        <v>106</v>
      </c>
      <c r="BH17" s="58" t="str">
        <f t="shared" si="2"/>
        <v>Casilla formulada</v>
      </c>
      <c r="BI17" s="57"/>
      <c r="BJ17" s="58" t="str">
        <f t="shared" si="3"/>
        <v/>
      </c>
      <c r="BK17" s="58" t="str">
        <f t="shared" si="4"/>
        <v/>
      </c>
      <c r="BL17" s="58" t="str">
        <f t="shared" si="5"/>
        <v>SI</v>
      </c>
      <c r="BM17" s="220"/>
      <c r="BN17" s="223"/>
      <c r="BO17" s="226"/>
      <c r="BP17" s="229"/>
      <c r="BQ17" s="211"/>
      <c r="BR17" s="211"/>
      <c r="BS17" s="214"/>
    </row>
    <row r="18" spans="2:71" s="53" customFormat="1" ht="15" customHeight="1" x14ac:dyDescent="0.25">
      <c r="B18" s="249"/>
      <c r="C18" s="252"/>
      <c r="D18" s="241"/>
      <c r="E18" s="241"/>
      <c r="F18" s="239"/>
      <c r="G18" s="239"/>
      <c r="H18" s="239"/>
      <c r="I18" s="239"/>
      <c r="J18" s="241"/>
      <c r="K18" s="60">
        <v>7</v>
      </c>
      <c r="L18" s="61" t="s">
        <v>107</v>
      </c>
      <c r="M18" s="243"/>
      <c r="N18" s="246"/>
      <c r="O18" s="236"/>
      <c r="P18" s="229"/>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 customHeight="1" x14ac:dyDescent="0.25">
      <c r="B19" s="249"/>
      <c r="C19" s="252"/>
      <c r="D19" s="241"/>
      <c r="E19" s="241"/>
      <c r="F19" s="239"/>
      <c r="G19" s="239"/>
      <c r="H19" s="239"/>
      <c r="I19" s="239"/>
      <c r="J19" s="241"/>
      <c r="K19" s="54">
        <v>8</v>
      </c>
      <c r="L19" s="55" t="s">
        <v>107</v>
      </c>
      <c r="M19" s="243"/>
      <c r="N19" s="246"/>
      <c r="O19" s="236"/>
      <c r="P19" s="229"/>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 customHeight="1" x14ac:dyDescent="0.25">
      <c r="B20" s="249"/>
      <c r="C20" s="252"/>
      <c r="D20" s="241"/>
      <c r="E20" s="241"/>
      <c r="F20" s="239"/>
      <c r="G20" s="239"/>
      <c r="H20" s="239"/>
      <c r="I20" s="239"/>
      <c r="J20" s="241"/>
      <c r="K20" s="60">
        <v>9</v>
      </c>
      <c r="L20" s="66" t="s">
        <v>107</v>
      </c>
      <c r="M20" s="243"/>
      <c r="N20" s="246"/>
      <c r="O20" s="236"/>
      <c r="P20" s="229"/>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 customHeight="1" thickBot="1" x14ac:dyDescent="0.3">
      <c r="B21" s="250"/>
      <c r="C21" s="253"/>
      <c r="D21" s="242"/>
      <c r="E21" s="242"/>
      <c r="F21" s="240"/>
      <c r="G21" s="240"/>
      <c r="H21" s="240"/>
      <c r="I21" s="240"/>
      <c r="J21" s="242"/>
      <c r="K21" s="67">
        <v>10</v>
      </c>
      <c r="L21" s="68" t="s">
        <v>107</v>
      </c>
      <c r="M21" s="244"/>
      <c r="N21" s="247"/>
      <c r="O21" s="237"/>
      <c r="P21" s="230"/>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row r="22" spans="2:71" s="53" customFormat="1" ht="96" customHeight="1" x14ac:dyDescent="0.25">
      <c r="B22" s="248">
        <v>2</v>
      </c>
      <c r="C22" s="251" t="s">
        <v>479</v>
      </c>
      <c r="D22" s="241" t="s">
        <v>480</v>
      </c>
      <c r="E22" s="241" t="s">
        <v>504</v>
      </c>
      <c r="F22" s="239" t="s">
        <v>153</v>
      </c>
      <c r="G22" s="239" t="s">
        <v>153</v>
      </c>
      <c r="H22" s="239" t="s">
        <v>153</v>
      </c>
      <c r="I22" s="239" t="s">
        <v>153</v>
      </c>
      <c r="J22" s="241" t="str">
        <f>IF(AND((F22="SI"),(G22="SI"),(H22="SI"),(I22="SI")),"Si es Riesgo de Corrupción","No es Riesgo de Corrupción")</f>
        <v>Si es Riesgo de Corrupción</v>
      </c>
      <c r="K22" s="47">
        <v>1</v>
      </c>
      <c r="L22" s="48" t="s">
        <v>482</v>
      </c>
      <c r="M22" s="243" t="s">
        <v>505</v>
      </c>
      <c r="N22" s="245">
        <v>1</v>
      </c>
      <c r="O22" s="235" t="str">
        <f>IF(N22=1,"Rara vez",IF(N22=2,"Improbable",IF(N22=3,"Posible",IF(N22=4,"Probable",IF(N22=5,"Casi seguro","Definir el nivel de probabilidad")))))</f>
        <v>Rara vez</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22" s="234" t="s">
        <v>153</v>
      </c>
      <c r="R22" s="234" t="s">
        <v>153</v>
      </c>
      <c r="S22" s="234" t="s">
        <v>155</v>
      </c>
      <c r="T22" s="234" t="s">
        <v>155</v>
      </c>
      <c r="U22" s="234" t="s">
        <v>153</v>
      </c>
      <c r="V22" s="234" t="s">
        <v>155</v>
      </c>
      <c r="W22" s="234" t="s">
        <v>155</v>
      </c>
      <c r="X22" s="234" t="s">
        <v>155</v>
      </c>
      <c r="Y22" s="234" t="s">
        <v>153</v>
      </c>
      <c r="Z22" s="234" t="s">
        <v>153</v>
      </c>
      <c r="AA22" s="234" t="s">
        <v>153</v>
      </c>
      <c r="AB22" s="234" t="s">
        <v>153</v>
      </c>
      <c r="AC22" s="234" t="s">
        <v>155</v>
      </c>
      <c r="AD22" s="234" t="s">
        <v>155</v>
      </c>
      <c r="AE22" s="234" t="s">
        <v>153</v>
      </c>
      <c r="AF22" s="234" t="s">
        <v>155</v>
      </c>
      <c r="AG22" s="234" t="s">
        <v>153</v>
      </c>
      <c r="AH22" s="234" t="s">
        <v>153</v>
      </c>
      <c r="AI22" s="234" t="s">
        <v>155</v>
      </c>
      <c r="AJ22" s="234">
        <f>IF(AF22="SI","Impacto Catastrófico por lesoines o perdida de vidas humanas",(COUNTIF(Q22:AE31,"SI")+COUNTIF(AG22:AI31,"SI")))</f>
        <v>10</v>
      </c>
      <c r="AK22" s="234" t="str">
        <f>IF(AJ22=0,"",IF(AND(AJ22&gt;0,AJ22&lt;=5),"Moderado",IF(AND(AJ22&gt;5,AJ22&lt;=11),"Mayor","Catastrófico")))</f>
        <v>Mayor</v>
      </c>
      <c r="AL22" s="234" t="str">
        <f>IF(AND(O22="Rara Vez",AK22="Moderado"),"Moderado",IF(AND(O22="Rara Vez",AK22="Mayor"),"Alto",IF(AND(O22="Improbable",AK22="Moderado"),"Moderado",IF(AND(O22="Improbable",AK22="Mayor"),"Alto",IF(AND(O22="Posible",AK22="Moderado"),"Alto",IF(AND(O22="Probable",AK22="Moderado"),"Alto","Extremo"))))))</f>
        <v>Alto</v>
      </c>
      <c r="AM22" s="216" t="s">
        <v>151</v>
      </c>
      <c r="AN22" s="49">
        <v>1</v>
      </c>
      <c r="AO22" s="50" t="s">
        <v>506</v>
      </c>
      <c r="AP22" s="50" t="s">
        <v>485</v>
      </c>
      <c r="AQ22" s="50" t="s">
        <v>168</v>
      </c>
      <c r="AR22" s="50" t="s">
        <v>507</v>
      </c>
      <c r="AS22" s="50" t="s">
        <v>508</v>
      </c>
      <c r="AT22" s="50" t="s">
        <v>509</v>
      </c>
      <c r="AU22" s="50" t="s">
        <v>510</v>
      </c>
      <c r="AV22" s="50" t="s">
        <v>157</v>
      </c>
      <c r="AW22" s="158" t="s">
        <v>158</v>
      </c>
      <c r="AX22" s="158" t="s">
        <v>159</v>
      </c>
      <c r="AY22" s="158" t="s">
        <v>160</v>
      </c>
      <c r="AZ22" s="158" t="s">
        <v>161</v>
      </c>
      <c r="BA22" s="158" t="s">
        <v>162</v>
      </c>
      <c r="BB22" s="158" t="s">
        <v>163</v>
      </c>
      <c r="BC22" s="158" t="s">
        <v>169</v>
      </c>
      <c r="BD22" s="158">
        <f t="shared" si="0"/>
        <v>100</v>
      </c>
      <c r="BE22" s="158" t="str">
        <f t="shared" si="1"/>
        <v>Fuerte</v>
      </c>
      <c r="BF22" s="50"/>
      <c r="BG22" s="52" t="s">
        <v>165</v>
      </c>
      <c r="BH22" s="158" t="str">
        <f t="shared" si="2"/>
        <v>Siempre se ejecuta</v>
      </c>
      <c r="BI22" s="50"/>
      <c r="BJ22" s="158" t="str">
        <f t="shared" si="3"/>
        <v>FUERTE</v>
      </c>
      <c r="BK22" s="158">
        <f t="shared" si="4"/>
        <v>100</v>
      </c>
      <c r="BL22" s="158" t="str">
        <f t="shared" si="5"/>
        <v>NO</v>
      </c>
      <c r="BM22" s="219" t="str">
        <f>IF(AVERAGE(BK22:BK31)=100,"FUERTE",IF(AND(AVERAGE(BK22:BK31)&lt;=99,AVERAGE(BK22:BK31)&gt;=50),"MODERADA",IF(AVERAGE(BK22:BK31)&lt;50,"DÉBIL",0)))</f>
        <v>FUERTE</v>
      </c>
      <c r="BN22" s="222" t="str">
        <f>IFERROR(IF(BM22="DÉBIL","NO DISMINUYE",IF(AVERAGEIF(AV22:AV31,"Preventivo",BK22:BK31)&gt;=50,"DIRECTAMENTE","NO DISMINUYE")),"NO DISMINUYE")</f>
        <v>DIRECTAMENTE</v>
      </c>
      <c r="BO22" s="225">
        <f>IF(N22=1,1,IF(AND(N22=2,BM22="FUERTE",BN22="DIRECTAMENTE"),N22-1,IF(AND(N22&gt;2,BM22="FUERTE",BN22="DIRECTAMENTE"),N22-2,IF(AND(N22&gt;=2,BM22="MODERADA",BN22="DIRECTAMENTE"),N22-1,N22))))</f>
        <v>1</v>
      </c>
      <c r="BP22" s="228" t="str">
        <f>IF(BO22=1,"Rara vez",IF(BO22=2,"Improbable",IF(BO22=3,"Posible",IF(BO22=4,"Probable",IF(BO22=5,"Casi Seguro",0)))))</f>
        <v>Rara vez</v>
      </c>
      <c r="BQ22" s="210" t="str">
        <f>AK22</f>
        <v>Mayor</v>
      </c>
      <c r="BR22" s="210" t="str">
        <f>IF(AND(BP22="Rara Vez",BQ22="Moderado"),"Moderado",IF(AND(BP22="Rara Vez",BQ22="Mayor"),"Alto",IF(AND(BP22="Improbable",BQ22="Moderado"),"Moderado",IF(AND(BP22="Improbable",BQ22="Mayor"),"Alto",IF(AND(BP22="Posible",BQ22="Moderado"),"Alto",IF(AND(BP22="Probable",BQ22="Moderado"),"Alto","Extremo"))))))</f>
        <v>Alto</v>
      </c>
      <c r="BS22" s="213" t="s">
        <v>490</v>
      </c>
    </row>
    <row r="23" spans="2:71" s="53" customFormat="1" ht="96" customHeight="1" x14ac:dyDescent="0.25">
      <c r="B23" s="249"/>
      <c r="C23" s="252"/>
      <c r="D23" s="241"/>
      <c r="E23" s="241"/>
      <c r="F23" s="239"/>
      <c r="G23" s="239"/>
      <c r="H23" s="239"/>
      <c r="I23" s="239"/>
      <c r="J23" s="241"/>
      <c r="K23" s="54">
        <v>2</v>
      </c>
      <c r="L23" s="55" t="s">
        <v>511</v>
      </c>
      <c r="M23" s="243"/>
      <c r="N23" s="246"/>
      <c r="O23" s="236"/>
      <c r="P23" s="229"/>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7"/>
      <c r="AN23" s="56">
        <v>2</v>
      </c>
      <c r="AO23" s="57" t="s">
        <v>512</v>
      </c>
      <c r="AP23" s="57" t="s">
        <v>499</v>
      </c>
      <c r="AQ23" s="57" t="s">
        <v>168</v>
      </c>
      <c r="AR23" s="57" t="s">
        <v>513</v>
      </c>
      <c r="AS23" s="57" t="s">
        <v>514</v>
      </c>
      <c r="AT23" s="57" t="s">
        <v>509</v>
      </c>
      <c r="AU23" s="57" t="s">
        <v>515</v>
      </c>
      <c r="AV23" s="57" t="s">
        <v>157</v>
      </c>
      <c r="AW23" s="58" t="s">
        <v>158</v>
      </c>
      <c r="AX23" s="58" t="s">
        <v>159</v>
      </c>
      <c r="AY23" s="58" t="s">
        <v>160</v>
      </c>
      <c r="AZ23" s="58" t="s">
        <v>161</v>
      </c>
      <c r="BA23" s="58" t="s">
        <v>162</v>
      </c>
      <c r="BB23" s="58" t="s">
        <v>163</v>
      </c>
      <c r="BC23" s="58" t="s">
        <v>169</v>
      </c>
      <c r="BD23" s="58">
        <f t="shared" si="0"/>
        <v>100</v>
      </c>
      <c r="BE23" s="58" t="str">
        <f t="shared" si="1"/>
        <v>Fuerte</v>
      </c>
      <c r="BF23" s="57"/>
      <c r="BG23" s="59" t="s">
        <v>165</v>
      </c>
      <c r="BH23" s="58" t="str">
        <f t="shared" si="2"/>
        <v>Siempre se ejecuta</v>
      </c>
      <c r="BI23" s="57"/>
      <c r="BJ23" s="58" t="str">
        <f t="shared" si="3"/>
        <v>FUERTE</v>
      </c>
      <c r="BK23" s="58">
        <f t="shared" si="4"/>
        <v>100</v>
      </c>
      <c r="BL23" s="58" t="str">
        <f t="shared" si="5"/>
        <v>NO</v>
      </c>
      <c r="BM23" s="220"/>
      <c r="BN23" s="223"/>
      <c r="BO23" s="226"/>
      <c r="BP23" s="229"/>
      <c r="BQ23" s="211"/>
      <c r="BR23" s="211"/>
      <c r="BS23" s="214"/>
    </row>
    <row r="24" spans="2:71" s="53" customFormat="1" ht="96" customHeight="1" x14ac:dyDescent="0.25">
      <c r="B24" s="249"/>
      <c r="C24" s="252"/>
      <c r="D24" s="241"/>
      <c r="E24" s="241"/>
      <c r="F24" s="239"/>
      <c r="G24" s="239"/>
      <c r="H24" s="239"/>
      <c r="I24" s="239"/>
      <c r="J24" s="241"/>
      <c r="K24" s="60">
        <v>3</v>
      </c>
      <c r="L24" s="61" t="s">
        <v>516</v>
      </c>
      <c r="M24" s="243"/>
      <c r="N24" s="246"/>
      <c r="O24" s="236"/>
      <c r="P24" s="229"/>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7"/>
      <c r="AN24" s="62">
        <v>3</v>
      </c>
      <c r="AO24" s="63" t="s">
        <v>517</v>
      </c>
      <c r="AP24" s="63" t="s">
        <v>499</v>
      </c>
      <c r="AQ24" s="63" t="s">
        <v>172</v>
      </c>
      <c r="AR24" s="63" t="s">
        <v>500</v>
      </c>
      <c r="AS24" s="63" t="s">
        <v>518</v>
      </c>
      <c r="AT24" s="63" t="s">
        <v>502</v>
      </c>
      <c r="AU24" s="63" t="s">
        <v>519</v>
      </c>
      <c r="AV24" s="63" t="s">
        <v>157</v>
      </c>
      <c r="AW24" s="159" t="s">
        <v>158</v>
      </c>
      <c r="AX24" s="159" t="s">
        <v>159</v>
      </c>
      <c r="AY24" s="159" t="s">
        <v>160</v>
      </c>
      <c r="AZ24" s="159" t="s">
        <v>161</v>
      </c>
      <c r="BA24" s="159" t="s">
        <v>162</v>
      </c>
      <c r="BB24" s="159" t="s">
        <v>163</v>
      </c>
      <c r="BC24" s="159" t="s">
        <v>169</v>
      </c>
      <c r="BD24" s="159">
        <f t="shared" si="0"/>
        <v>100</v>
      </c>
      <c r="BE24" s="159" t="str">
        <f t="shared" si="1"/>
        <v>Fuerte</v>
      </c>
      <c r="BF24" s="63"/>
      <c r="BG24" s="65" t="s">
        <v>165</v>
      </c>
      <c r="BH24" s="159" t="str">
        <f t="shared" si="2"/>
        <v>Siempre se ejecuta</v>
      </c>
      <c r="BI24" s="63"/>
      <c r="BJ24" s="159" t="str">
        <f t="shared" si="3"/>
        <v>FUERTE</v>
      </c>
      <c r="BK24" s="159">
        <f t="shared" si="4"/>
        <v>100</v>
      </c>
      <c r="BL24" s="159" t="str">
        <f t="shared" si="5"/>
        <v>NO</v>
      </c>
      <c r="BM24" s="220"/>
      <c r="BN24" s="223"/>
      <c r="BO24" s="226"/>
      <c r="BP24" s="229"/>
      <c r="BQ24" s="211"/>
      <c r="BR24" s="211"/>
      <c r="BS24" s="214"/>
    </row>
    <row r="25" spans="2:71" s="53" customFormat="1" ht="15" customHeight="1" x14ac:dyDescent="0.25">
      <c r="B25" s="249"/>
      <c r="C25" s="252"/>
      <c r="D25" s="241"/>
      <c r="E25" s="241"/>
      <c r="F25" s="239"/>
      <c r="G25" s="239"/>
      <c r="H25" s="239"/>
      <c r="I25" s="239"/>
      <c r="J25" s="241"/>
      <c r="K25" s="54">
        <v>4</v>
      </c>
      <c r="L25" s="55" t="s">
        <v>107</v>
      </c>
      <c r="M25" s="243"/>
      <c r="N25" s="246"/>
      <c r="O25" s="236"/>
      <c r="P25" s="229"/>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0"/>
        <v>0</v>
      </c>
      <c r="BE25" s="58" t="str">
        <f t="shared" si="1"/>
        <v>Débil</v>
      </c>
      <c r="BF25" s="57"/>
      <c r="BG25" s="59" t="s">
        <v>106</v>
      </c>
      <c r="BH25" s="58" t="str">
        <f t="shared" si="2"/>
        <v>Casilla formulada</v>
      </c>
      <c r="BI25" s="57"/>
      <c r="BJ25" s="58" t="str">
        <f t="shared" si="3"/>
        <v/>
      </c>
      <c r="BK25" s="58" t="str">
        <f t="shared" si="4"/>
        <v/>
      </c>
      <c r="BL25" s="58" t="str">
        <f t="shared" si="5"/>
        <v>SI</v>
      </c>
      <c r="BM25" s="220"/>
      <c r="BN25" s="223"/>
      <c r="BO25" s="226"/>
      <c r="BP25" s="229"/>
      <c r="BQ25" s="211"/>
      <c r="BR25" s="211"/>
      <c r="BS25" s="214"/>
    </row>
    <row r="26" spans="2:71" s="53" customFormat="1" ht="15" customHeight="1" x14ac:dyDescent="0.25">
      <c r="B26" s="249"/>
      <c r="C26" s="252"/>
      <c r="D26" s="241"/>
      <c r="E26" s="241"/>
      <c r="F26" s="239"/>
      <c r="G26" s="239"/>
      <c r="H26" s="239"/>
      <c r="I26" s="239"/>
      <c r="J26" s="241"/>
      <c r="K26" s="60">
        <v>5</v>
      </c>
      <c r="L26" s="61" t="s">
        <v>107</v>
      </c>
      <c r="M26" s="243"/>
      <c r="N26" s="246"/>
      <c r="O26" s="236"/>
      <c r="P26" s="229"/>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7"/>
      <c r="AN26" s="62">
        <v>5</v>
      </c>
      <c r="AO26" s="63" t="s">
        <v>109</v>
      </c>
      <c r="AP26" s="63"/>
      <c r="AQ26" s="63" t="s">
        <v>106</v>
      </c>
      <c r="AR26" s="63"/>
      <c r="AS26" s="63"/>
      <c r="AT26" s="63"/>
      <c r="AU26" s="63"/>
      <c r="AV26" s="63" t="s">
        <v>106</v>
      </c>
      <c r="AW26" s="159" t="s">
        <v>106</v>
      </c>
      <c r="AX26" s="159" t="s">
        <v>106</v>
      </c>
      <c r="AY26" s="159" t="s">
        <v>106</v>
      </c>
      <c r="AZ26" s="159" t="s">
        <v>106</v>
      </c>
      <c r="BA26" s="159" t="s">
        <v>106</v>
      </c>
      <c r="BB26" s="159" t="s">
        <v>106</v>
      </c>
      <c r="BC26" s="159" t="s">
        <v>106</v>
      </c>
      <c r="BD26" s="159">
        <f t="shared" si="0"/>
        <v>0</v>
      </c>
      <c r="BE26" s="159" t="str">
        <f t="shared" si="1"/>
        <v>Débil</v>
      </c>
      <c r="BF26" s="63"/>
      <c r="BG26" s="65" t="s">
        <v>106</v>
      </c>
      <c r="BH26" s="159" t="str">
        <f t="shared" si="2"/>
        <v>Casilla formulada</v>
      </c>
      <c r="BI26" s="63"/>
      <c r="BJ26" s="159" t="str">
        <f t="shared" si="3"/>
        <v/>
      </c>
      <c r="BK26" s="159" t="str">
        <f t="shared" si="4"/>
        <v/>
      </c>
      <c r="BL26" s="159" t="str">
        <f t="shared" si="5"/>
        <v>SI</v>
      </c>
      <c r="BM26" s="220"/>
      <c r="BN26" s="223"/>
      <c r="BO26" s="226"/>
      <c r="BP26" s="229"/>
      <c r="BQ26" s="211"/>
      <c r="BR26" s="211"/>
      <c r="BS26" s="214"/>
    </row>
    <row r="27" spans="2:71" s="53" customFormat="1" ht="15" customHeight="1" x14ac:dyDescent="0.25">
      <c r="B27" s="249"/>
      <c r="C27" s="252"/>
      <c r="D27" s="241"/>
      <c r="E27" s="241"/>
      <c r="F27" s="239"/>
      <c r="G27" s="239"/>
      <c r="H27" s="239"/>
      <c r="I27" s="239"/>
      <c r="J27" s="241"/>
      <c r="K27" s="54">
        <v>6</v>
      </c>
      <c r="L27" s="55" t="s">
        <v>107</v>
      </c>
      <c r="M27" s="243"/>
      <c r="N27" s="246"/>
      <c r="O27" s="236"/>
      <c r="P27" s="229"/>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0"/>
        <v>0</v>
      </c>
      <c r="BE27" s="58" t="str">
        <f t="shared" si="1"/>
        <v>Débil</v>
      </c>
      <c r="BF27" s="57"/>
      <c r="BG27" s="59" t="s">
        <v>106</v>
      </c>
      <c r="BH27" s="58" t="str">
        <f t="shared" si="2"/>
        <v>Casilla formulada</v>
      </c>
      <c r="BI27" s="57"/>
      <c r="BJ27" s="58" t="str">
        <f t="shared" si="3"/>
        <v/>
      </c>
      <c r="BK27" s="58" t="str">
        <f t="shared" si="4"/>
        <v/>
      </c>
      <c r="BL27" s="58" t="str">
        <f t="shared" si="5"/>
        <v>SI</v>
      </c>
      <c r="BM27" s="220"/>
      <c r="BN27" s="223"/>
      <c r="BO27" s="226"/>
      <c r="BP27" s="229"/>
      <c r="BQ27" s="211"/>
      <c r="BR27" s="211"/>
      <c r="BS27" s="214"/>
    </row>
    <row r="28" spans="2:71" s="53" customFormat="1" ht="15" customHeight="1" x14ac:dyDescent="0.25">
      <c r="B28" s="249"/>
      <c r="C28" s="252"/>
      <c r="D28" s="241"/>
      <c r="E28" s="241"/>
      <c r="F28" s="239"/>
      <c r="G28" s="239"/>
      <c r="H28" s="239"/>
      <c r="I28" s="239"/>
      <c r="J28" s="241"/>
      <c r="K28" s="60">
        <v>7</v>
      </c>
      <c r="L28" s="61" t="s">
        <v>107</v>
      </c>
      <c r="M28" s="243"/>
      <c r="N28" s="246"/>
      <c r="O28" s="236"/>
      <c r="P28" s="229"/>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7"/>
      <c r="AN28" s="62">
        <v>7</v>
      </c>
      <c r="AO28" s="63" t="s">
        <v>109</v>
      </c>
      <c r="AP28" s="63"/>
      <c r="AQ28" s="63" t="s">
        <v>106</v>
      </c>
      <c r="AR28" s="63"/>
      <c r="AS28" s="63"/>
      <c r="AT28" s="63"/>
      <c r="AU28" s="63"/>
      <c r="AV28" s="63" t="s">
        <v>106</v>
      </c>
      <c r="AW28" s="159" t="s">
        <v>106</v>
      </c>
      <c r="AX28" s="159" t="s">
        <v>106</v>
      </c>
      <c r="AY28" s="159" t="s">
        <v>106</v>
      </c>
      <c r="AZ28" s="159" t="s">
        <v>106</v>
      </c>
      <c r="BA28" s="159" t="s">
        <v>106</v>
      </c>
      <c r="BB28" s="159" t="s">
        <v>106</v>
      </c>
      <c r="BC28" s="159" t="s">
        <v>106</v>
      </c>
      <c r="BD28" s="159">
        <f t="shared" si="0"/>
        <v>0</v>
      </c>
      <c r="BE28" s="159" t="str">
        <f t="shared" si="1"/>
        <v>Débil</v>
      </c>
      <c r="BF28" s="63"/>
      <c r="BG28" s="65" t="s">
        <v>106</v>
      </c>
      <c r="BH28" s="159" t="str">
        <f t="shared" si="2"/>
        <v>Casilla formulada</v>
      </c>
      <c r="BI28" s="63"/>
      <c r="BJ28" s="159" t="str">
        <f t="shared" si="3"/>
        <v/>
      </c>
      <c r="BK28" s="159" t="str">
        <f t="shared" si="4"/>
        <v/>
      </c>
      <c r="BL28" s="159" t="str">
        <f t="shared" si="5"/>
        <v>SI</v>
      </c>
      <c r="BM28" s="220"/>
      <c r="BN28" s="223"/>
      <c r="BO28" s="226"/>
      <c r="BP28" s="229"/>
      <c r="BQ28" s="211"/>
      <c r="BR28" s="211"/>
      <c r="BS28" s="214"/>
    </row>
    <row r="29" spans="2:71" s="53" customFormat="1" ht="15" customHeight="1" x14ac:dyDescent="0.25">
      <c r="B29" s="249"/>
      <c r="C29" s="252"/>
      <c r="D29" s="241"/>
      <c r="E29" s="241"/>
      <c r="F29" s="239"/>
      <c r="G29" s="239"/>
      <c r="H29" s="239"/>
      <c r="I29" s="239"/>
      <c r="J29" s="241"/>
      <c r="K29" s="54">
        <v>8</v>
      </c>
      <c r="L29" s="55" t="s">
        <v>107</v>
      </c>
      <c r="M29" s="243"/>
      <c r="N29" s="246"/>
      <c r="O29" s="236"/>
      <c r="P29" s="229"/>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0"/>
        <v>0</v>
      </c>
      <c r="BE29" s="58" t="str">
        <f t="shared" si="1"/>
        <v>Débil</v>
      </c>
      <c r="BF29" s="57"/>
      <c r="BG29" s="59" t="s">
        <v>106</v>
      </c>
      <c r="BH29" s="58" t="str">
        <f t="shared" si="2"/>
        <v>Casilla formulada</v>
      </c>
      <c r="BI29" s="57"/>
      <c r="BJ29" s="58" t="str">
        <f t="shared" si="3"/>
        <v/>
      </c>
      <c r="BK29" s="58" t="str">
        <f t="shared" si="4"/>
        <v/>
      </c>
      <c r="BL29" s="58" t="str">
        <f t="shared" si="5"/>
        <v>SI</v>
      </c>
      <c r="BM29" s="220"/>
      <c r="BN29" s="223"/>
      <c r="BO29" s="226"/>
      <c r="BP29" s="229"/>
      <c r="BQ29" s="211"/>
      <c r="BR29" s="211"/>
      <c r="BS29" s="214"/>
    </row>
    <row r="30" spans="2:71" s="53" customFormat="1" ht="15" customHeight="1" x14ac:dyDescent="0.25">
      <c r="B30" s="249"/>
      <c r="C30" s="252"/>
      <c r="D30" s="241"/>
      <c r="E30" s="241"/>
      <c r="F30" s="239"/>
      <c r="G30" s="239"/>
      <c r="H30" s="239"/>
      <c r="I30" s="239"/>
      <c r="J30" s="241"/>
      <c r="K30" s="60">
        <v>9</v>
      </c>
      <c r="L30" s="66" t="s">
        <v>107</v>
      </c>
      <c r="M30" s="243"/>
      <c r="N30" s="246"/>
      <c r="O30" s="236"/>
      <c r="P30" s="229"/>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7"/>
      <c r="AN30" s="62">
        <v>9</v>
      </c>
      <c r="AO30" s="63" t="s">
        <v>109</v>
      </c>
      <c r="AP30" s="63"/>
      <c r="AQ30" s="63" t="s">
        <v>106</v>
      </c>
      <c r="AR30" s="63"/>
      <c r="AS30" s="63"/>
      <c r="AT30" s="63"/>
      <c r="AU30" s="63"/>
      <c r="AV30" s="63" t="s">
        <v>106</v>
      </c>
      <c r="AW30" s="159" t="s">
        <v>106</v>
      </c>
      <c r="AX30" s="159" t="s">
        <v>106</v>
      </c>
      <c r="AY30" s="159" t="s">
        <v>106</v>
      </c>
      <c r="AZ30" s="159" t="s">
        <v>106</v>
      </c>
      <c r="BA30" s="159" t="s">
        <v>106</v>
      </c>
      <c r="BB30" s="159" t="s">
        <v>106</v>
      </c>
      <c r="BC30" s="159" t="s">
        <v>106</v>
      </c>
      <c r="BD30" s="159">
        <f t="shared" si="0"/>
        <v>0</v>
      </c>
      <c r="BE30" s="159" t="str">
        <f t="shared" si="1"/>
        <v>Débil</v>
      </c>
      <c r="BF30" s="63"/>
      <c r="BG30" s="65" t="s">
        <v>106</v>
      </c>
      <c r="BH30" s="159" t="str">
        <f t="shared" si="2"/>
        <v>Casilla formulada</v>
      </c>
      <c r="BI30" s="63"/>
      <c r="BJ30" s="159" t="str">
        <f t="shared" si="3"/>
        <v/>
      </c>
      <c r="BK30" s="159" t="str">
        <f t="shared" si="4"/>
        <v/>
      </c>
      <c r="BL30" s="159" t="str">
        <f t="shared" si="5"/>
        <v>SI</v>
      </c>
      <c r="BM30" s="220"/>
      <c r="BN30" s="223"/>
      <c r="BO30" s="226"/>
      <c r="BP30" s="229"/>
      <c r="BQ30" s="211"/>
      <c r="BR30" s="211"/>
      <c r="BS30" s="214"/>
    </row>
    <row r="31" spans="2:71" s="53" customFormat="1" ht="15" customHeight="1" thickBot="1" x14ac:dyDescent="0.3">
      <c r="B31" s="250"/>
      <c r="C31" s="253"/>
      <c r="D31" s="242"/>
      <c r="E31" s="242"/>
      <c r="F31" s="240"/>
      <c r="G31" s="240"/>
      <c r="H31" s="240"/>
      <c r="I31" s="240"/>
      <c r="J31" s="242"/>
      <c r="K31" s="67">
        <v>10</v>
      </c>
      <c r="L31" s="68" t="s">
        <v>107</v>
      </c>
      <c r="M31" s="244"/>
      <c r="N31" s="247"/>
      <c r="O31" s="237"/>
      <c r="P31" s="230"/>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0"/>
        <v>0</v>
      </c>
      <c r="BE31" s="71" t="str">
        <f t="shared" si="1"/>
        <v>Débil</v>
      </c>
      <c r="BF31" s="70"/>
      <c r="BG31" s="72" t="s">
        <v>106</v>
      </c>
      <c r="BH31" s="71" t="str">
        <f t="shared" si="2"/>
        <v>Casilla formulada</v>
      </c>
      <c r="BI31" s="70"/>
      <c r="BJ31" s="71" t="str">
        <f t="shared" si="3"/>
        <v/>
      </c>
      <c r="BK31" s="71" t="str">
        <f t="shared" si="4"/>
        <v/>
      </c>
      <c r="BL31" s="71" t="str">
        <f t="shared" si="5"/>
        <v>SI</v>
      </c>
      <c r="BM31" s="221"/>
      <c r="BN31" s="224"/>
      <c r="BO31" s="227"/>
      <c r="BP31" s="230"/>
      <c r="BQ31" s="212"/>
      <c r="BR31" s="212"/>
      <c r="BS31" s="215"/>
    </row>
    <row r="32" spans="2:71" s="53" customFormat="1" ht="96" hidden="1"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458</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158" t="s">
        <v>106</v>
      </c>
      <c r="AX32" s="158" t="s">
        <v>106</v>
      </c>
      <c r="AY32" s="158" t="s">
        <v>106</v>
      </c>
      <c r="AZ32" s="158" t="s">
        <v>106</v>
      </c>
      <c r="BA32" s="158" t="s">
        <v>106</v>
      </c>
      <c r="BB32" s="158" t="s">
        <v>106</v>
      </c>
      <c r="BC32" s="158" t="s">
        <v>106</v>
      </c>
      <c r="BD32" s="158">
        <f t="shared" si="0"/>
        <v>0</v>
      </c>
      <c r="BE32" s="158" t="str">
        <f t="shared" si="1"/>
        <v>Débil</v>
      </c>
      <c r="BF32" s="50"/>
      <c r="BG32" s="52" t="s">
        <v>106</v>
      </c>
      <c r="BH32" s="158" t="str">
        <f t="shared" si="2"/>
        <v>Casilla formulada</v>
      </c>
      <c r="BI32" s="50"/>
      <c r="BJ32" s="158" t="str">
        <f t="shared" si="3"/>
        <v/>
      </c>
      <c r="BK32" s="158" t="str">
        <f t="shared" si="4"/>
        <v/>
      </c>
      <c r="BL32" s="158" t="str">
        <f t="shared" si="5"/>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hidden="1"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0"/>
        <v>0</v>
      </c>
      <c r="BE33" s="58" t="str">
        <f t="shared" si="1"/>
        <v>Débil</v>
      </c>
      <c r="BF33" s="57"/>
      <c r="BG33" s="59" t="s">
        <v>106</v>
      </c>
      <c r="BH33" s="58" t="str">
        <f t="shared" si="2"/>
        <v>Casilla formulada</v>
      </c>
      <c r="BI33" s="57"/>
      <c r="BJ33" s="58" t="str">
        <f t="shared" si="3"/>
        <v/>
      </c>
      <c r="BK33" s="58" t="str">
        <f t="shared" si="4"/>
        <v/>
      </c>
      <c r="BL33" s="58" t="str">
        <f t="shared" si="5"/>
        <v>SI</v>
      </c>
      <c r="BM33" s="220"/>
      <c r="BN33" s="223"/>
      <c r="BO33" s="226"/>
      <c r="BP33" s="229"/>
      <c r="BQ33" s="211"/>
      <c r="BR33" s="211"/>
      <c r="BS33" s="214"/>
    </row>
    <row r="34" spans="2:71" s="53" customFormat="1" ht="96" hidden="1"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159" t="s">
        <v>106</v>
      </c>
      <c r="AX34" s="159" t="s">
        <v>106</v>
      </c>
      <c r="AY34" s="159" t="s">
        <v>106</v>
      </c>
      <c r="AZ34" s="159" t="s">
        <v>106</v>
      </c>
      <c r="BA34" s="159" t="s">
        <v>106</v>
      </c>
      <c r="BB34" s="159" t="s">
        <v>106</v>
      </c>
      <c r="BC34" s="159" t="s">
        <v>106</v>
      </c>
      <c r="BD34" s="159">
        <f t="shared" si="0"/>
        <v>0</v>
      </c>
      <c r="BE34" s="159" t="str">
        <f t="shared" si="1"/>
        <v>Débil</v>
      </c>
      <c r="BF34" s="63"/>
      <c r="BG34" s="65" t="s">
        <v>106</v>
      </c>
      <c r="BH34" s="159" t="str">
        <f t="shared" si="2"/>
        <v>Casilla formulada</v>
      </c>
      <c r="BI34" s="63"/>
      <c r="BJ34" s="159" t="str">
        <f t="shared" si="3"/>
        <v/>
      </c>
      <c r="BK34" s="159" t="str">
        <f t="shared" si="4"/>
        <v/>
      </c>
      <c r="BL34" s="159" t="str">
        <f t="shared" si="5"/>
        <v>SI</v>
      </c>
      <c r="BM34" s="220"/>
      <c r="BN34" s="223"/>
      <c r="BO34" s="226"/>
      <c r="BP34" s="229"/>
      <c r="BQ34" s="211"/>
      <c r="BR34" s="211"/>
      <c r="BS34" s="214"/>
    </row>
    <row r="35" spans="2:71" s="53" customFormat="1" ht="96" hidden="1"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0"/>
        <v>0</v>
      </c>
      <c r="BE35" s="58" t="str">
        <f t="shared" si="1"/>
        <v>Débil</v>
      </c>
      <c r="BF35" s="57"/>
      <c r="BG35" s="59" t="s">
        <v>106</v>
      </c>
      <c r="BH35" s="58" t="str">
        <f t="shared" si="2"/>
        <v>Casilla formulada</v>
      </c>
      <c r="BI35" s="57"/>
      <c r="BJ35" s="58" t="str">
        <f t="shared" si="3"/>
        <v/>
      </c>
      <c r="BK35" s="58" t="str">
        <f t="shared" si="4"/>
        <v/>
      </c>
      <c r="BL35" s="58" t="str">
        <f t="shared" si="5"/>
        <v>SI</v>
      </c>
      <c r="BM35" s="220"/>
      <c r="BN35" s="223"/>
      <c r="BO35" s="226"/>
      <c r="BP35" s="229"/>
      <c r="BQ35" s="211"/>
      <c r="BR35" s="211"/>
      <c r="BS35" s="214"/>
    </row>
    <row r="36" spans="2:71" s="53" customFormat="1" ht="96" hidden="1"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159" t="s">
        <v>106</v>
      </c>
      <c r="AX36" s="159" t="s">
        <v>106</v>
      </c>
      <c r="AY36" s="159" t="s">
        <v>106</v>
      </c>
      <c r="AZ36" s="159" t="s">
        <v>106</v>
      </c>
      <c r="BA36" s="159" t="s">
        <v>106</v>
      </c>
      <c r="BB36" s="159" t="s">
        <v>106</v>
      </c>
      <c r="BC36" s="159" t="s">
        <v>106</v>
      </c>
      <c r="BD36" s="159">
        <f t="shared" si="0"/>
        <v>0</v>
      </c>
      <c r="BE36" s="159" t="str">
        <f t="shared" si="1"/>
        <v>Débil</v>
      </c>
      <c r="BF36" s="63"/>
      <c r="BG36" s="65" t="s">
        <v>106</v>
      </c>
      <c r="BH36" s="159" t="str">
        <f t="shared" si="2"/>
        <v>Casilla formulada</v>
      </c>
      <c r="BI36" s="63"/>
      <c r="BJ36" s="159" t="str">
        <f t="shared" si="3"/>
        <v/>
      </c>
      <c r="BK36" s="159" t="str">
        <f t="shared" si="4"/>
        <v/>
      </c>
      <c r="BL36" s="159" t="str">
        <f t="shared" si="5"/>
        <v>SI</v>
      </c>
      <c r="BM36" s="220"/>
      <c r="BN36" s="223"/>
      <c r="BO36" s="226"/>
      <c r="BP36" s="229"/>
      <c r="BQ36" s="211"/>
      <c r="BR36" s="211"/>
      <c r="BS36" s="214"/>
    </row>
    <row r="37" spans="2:71" s="53" customFormat="1" ht="96" hidden="1"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0"/>
        <v>0</v>
      </c>
      <c r="BE37" s="58" t="str">
        <f t="shared" si="1"/>
        <v>Débil</v>
      </c>
      <c r="BF37" s="57"/>
      <c r="BG37" s="59" t="s">
        <v>106</v>
      </c>
      <c r="BH37" s="58" t="str">
        <f t="shared" si="2"/>
        <v>Casilla formulada</v>
      </c>
      <c r="BI37" s="57"/>
      <c r="BJ37" s="58" t="str">
        <f t="shared" si="3"/>
        <v/>
      </c>
      <c r="BK37" s="58" t="str">
        <f t="shared" si="4"/>
        <v/>
      </c>
      <c r="BL37" s="58" t="str">
        <f t="shared" si="5"/>
        <v>SI</v>
      </c>
      <c r="BM37" s="220"/>
      <c r="BN37" s="223"/>
      <c r="BO37" s="226"/>
      <c r="BP37" s="229"/>
      <c r="BQ37" s="211"/>
      <c r="BR37" s="211"/>
      <c r="BS37" s="214"/>
    </row>
    <row r="38" spans="2:71" s="53" customFormat="1" ht="96" hidden="1"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159" t="s">
        <v>106</v>
      </c>
      <c r="AX38" s="159" t="s">
        <v>106</v>
      </c>
      <c r="AY38" s="159" t="s">
        <v>106</v>
      </c>
      <c r="AZ38" s="159" t="s">
        <v>106</v>
      </c>
      <c r="BA38" s="159" t="s">
        <v>106</v>
      </c>
      <c r="BB38" s="159" t="s">
        <v>106</v>
      </c>
      <c r="BC38" s="159" t="s">
        <v>106</v>
      </c>
      <c r="BD38" s="159">
        <f t="shared" si="0"/>
        <v>0</v>
      </c>
      <c r="BE38" s="159" t="str">
        <f t="shared" si="1"/>
        <v>Débil</v>
      </c>
      <c r="BF38" s="63"/>
      <c r="BG38" s="65" t="s">
        <v>106</v>
      </c>
      <c r="BH38" s="159" t="str">
        <f t="shared" si="2"/>
        <v>Casilla formulada</v>
      </c>
      <c r="BI38" s="63"/>
      <c r="BJ38" s="159" t="str">
        <f t="shared" si="3"/>
        <v/>
      </c>
      <c r="BK38" s="159" t="str">
        <f t="shared" si="4"/>
        <v/>
      </c>
      <c r="BL38" s="159" t="str">
        <f t="shared" si="5"/>
        <v>SI</v>
      </c>
      <c r="BM38" s="220"/>
      <c r="BN38" s="223"/>
      <c r="BO38" s="226"/>
      <c r="BP38" s="229"/>
      <c r="BQ38" s="211"/>
      <c r="BR38" s="211"/>
      <c r="BS38" s="214"/>
    </row>
    <row r="39" spans="2:71" s="53" customFormat="1" ht="96" hidden="1"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0"/>
        <v>0</v>
      </c>
      <c r="BE39" s="58" t="str">
        <f t="shared" si="1"/>
        <v>Débil</v>
      </c>
      <c r="BF39" s="57"/>
      <c r="BG39" s="59" t="s">
        <v>106</v>
      </c>
      <c r="BH39" s="58" t="str">
        <f t="shared" si="2"/>
        <v>Casilla formulada</v>
      </c>
      <c r="BI39" s="57"/>
      <c r="BJ39" s="58" t="str">
        <f t="shared" si="3"/>
        <v/>
      </c>
      <c r="BK39" s="58" t="str">
        <f t="shared" si="4"/>
        <v/>
      </c>
      <c r="BL39" s="58" t="str">
        <f t="shared" si="5"/>
        <v>SI</v>
      </c>
      <c r="BM39" s="220"/>
      <c r="BN39" s="223"/>
      <c r="BO39" s="226"/>
      <c r="BP39" s="229"/>
      <c r="BQ39" s="211"/>
      <c r="BR39" s="211"/>
      <c r="BS39" s="214"/>
    </row>
    <row r="40" spans="2:71" s="53" customFormat="1" ht="96" hidden="1"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159" t="s">
        <v>106</v>
      </c>
      <c r="AX40" s="159" t="s">
        <v>106</v>
      </c>
      <c r="AY40" s="159" t="s">
        <v>106</v>
      </c>
      <c r="AZ40" s="159" t="s">
        <v>106</v>
      </c>
      <c r="BA40" s="159" t="s">
        <v>106</v>
      </c>
      <c r="BB40" s="159" t="s">
        <v>106</v>
      </c>
      <c r="BC40" s="159" t="s">
        <v>106</v>
      </c>
      <c r="BD40" s="159">
        <f t="shared" si="0"/>
        <v>0</v>
      </c>
      <c r="BE40" s="159" t="str">
        <f t="shared" si="1"/>
        <v>Débil</v>
      </c>
      <c r="BF40" s="63"/>
      <c r="BG40" s="65" t="s">
        <v>106</v>
      </c>
      <c r="BH40" s="159" t="str">
        <f t="shared" si="2"/>
        <v>Casilla formulada</v>
      </c>
      <c r="BI40" s="63"/>
      <c r="BJ40" s="159" t="str">
        <f t="shared" si="3"/>
        <v/>
      </c>
      <c r="BK40" s="159" t="str">
        <f t="shared" si="4"/>
        <v/>
      </c>
      <c r="BL40" s="159" t="str">
        <f t="shared" si="5"/>
        <v>SI</v>
      </c>
      <c r="BM40" s="220"/>
      <c r="BN40" s="223"/>
      <c r="BO40" s="226"/>
      <c r="BP40" s="229"/>
      <c r="BQ40" s="211"/>
      <c r="BR40" s="211"/>
      <c r="BS40" s="214"/>
    </row>
    <row r="41" spans="2:71" s="53" customFormat="1" ht="96" hidden="1"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0"/>
        <v>0</v>
      </c>
      <c r="BE41" s="71" t="str">
        <f t="shared" si="1"/>
        <v>Débil</v>
      </c>
      <c r="BF41" s="70"/>
      <c r="BG41" s="72" t="s">
        <v>106</v>
      </c>
      <c r="BH41" s="71" t="str">
        <f t="shared" si="2"/>
        <v>Casilla formulada</v>
      </c>
      <c r="BI41" s="70"/>
      <c r="BJ41" s="71" t="str">
        <f t="shared" si="3"/>
        <v/>
      </c>
      <c r="BK41" s="71" t="str">
        <f t="shared" si="4"/>
        <v/>
      </c>
      <c r="BL41" s="71" t="str">
        <f t="shared" si="5"/>
        <v>SI</v>
      </c>
      <c r="BM41" s="221"/>
      <c r="BN41" s="224"/>
      <c r="BO41" s="227"/>
      <c r="BP41" s="230"/>
      <c r="BQ41" s="212"/>
      <c r="BR41" s="212"/>
      <c r="BS41" s="215"/>
    </row>
    <row r="42" spans="2:71" s="53" customFormat="1" ht="96" hidden="1"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458</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158" t="s">
        <v>106</v>
      </c>
      <c r="AX42" s="158" t="s">
        <v>106</v>
      </c>
      <c r="AY42" s="158" t="s">
        <v>106</v>
      </c>
      <c r="AZ42" s="158" t="s">
        <v>106</v>
      </c>
      <c r="BA42" s="158" t="s">
        <v>106</v>
      </c>
      <c r="BB42" s="158" t="s">
        <v>106</v>
      </c>
      <c r="BC42" s="158" t="s">
        <v>106</v>
      </c>
      <c r="BD42" s="158">
        <f t="shared" si="0"/>
        <v>0</v>
      </c>
      <c r="BE42" s="158" t="str">
        <f t="shared" si="1"/>
        <v>Débil</v>
      </c>
      <c r="BF42" s="50"/>
      <c r="BG42" s="52" t="s">
        <v>106</v>
      </c>
      <c r="BH42" s="158" t="str">
        <f t="shared" si="2"/>
        <v>Casilla formulada</v>
      </c>
      <c r="BI42" s="50"/>
      <c r="BJ42" s="158" t="str">
        <f t="shared" si="3"/>
        <v/>
      </c>
      <c r="BK42" s="158" t="str">
        <f t="shared" si="4"/>
        <v/>
      </c>
      <c r="BL42" s="158" t="str">
        <f t="shared" si="5"/>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hidden="1"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0"/>
        <v>0</v>
      </c>
      <c r="BE43" s="58" t="str">
        <f t="shared" si="1"/>
        <v>Débil</v>
      </c>
      <c r="BF43" s="57"/>
      <c r="BG43" s="59" t="s">
        <v>106</v>
      </c>
      <c r="BH43" s="58" t="str">
        <f t="shared" si="2"/>
        <v>Casilla formulada</v>
      </c>
      <c r="BI43" s="57"/>
      <c r="BJ43" s="58" t="str">
        <f t="shared" si="3"/>
        <v/>
      </c>
      <c r="BK43" s="58" t="str">
        <f t="shared" si="4"/>
        <v/>
      </c>
      <c r="BL43" s="58" t="str">
        <f t="shared" si="5"/>
        <v>SI</v>
      </c>
      <c r="BM43" s="220"/>
      <c r="BN43" s="223"/>
      <c r="BO43" s="226"/>
      <c r="BP43" s="229"/>
      <c r="BQ43" s="211"/>
      <c r="BR43" s="211"/>
      <c r="BS43" s="214"/>
    </row>
    <row r="44" spans="2:71" s="53" customFormat="1" ht="96" hidden="1"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159" t="s">
        <v>106</v>
      </c>
      <c r="AX44" s="159" t="s">
        <v>106</v>
      </c>
      <c r="AY44" s="159" t="s">
        <v>106</v>
      </c>
      <c r="AZ44" s="159" t="s">
        <v>106</v>
      </c>
      <c r="BA44" s="159" t="s">
        <v>106</v>
      </c>
      <c r="BB44" s="159" t="s">
        <v>106</v>
      </c>
      <c r="BC44" s="159" t="s">
        <v>106</v>
      </c>
      <c r="BD44" s="159">
        <f t="shared" si="0"/>
        <v>0</v>
      </c>
      <c r="BE44" s="159" t="str">
        <f t="shared" si="1"/>
        <v>Débil</v>
      </c>
      <c r="BF44" s="63"/>
      <c r="BG44" s="65" t="s">
        <v>106</v>
      </c>
      <c r="BH44" s="159" t="str">
        <f t="shared" si="2"/>
        <v>Casilla formulada</v>
      </c>
      <c r="BI44" s="63"/>
      <c r="BJ44" s="159" t="str">
        <f t="shared" si="3"/>
        <v/>
      </c>
      <c r="BK44" s="159" t="str">
        <f t="shared" si="4"/>
        <v/>
      </c>
      <c r="BL44" s="159" t="str">
        <f t="shared" si="5"/>
        <v>SI</v>
      </c>
      <c r="BM44" s="220"/>
      <c r="BN44" s="223"/>
      <c r="BO44" s="226"/>
      <c r="BP44" s="229"/>
      <c r="BQ44" s="211"/>
      <c r="BR44" s="211"/>
      <c r="BS44" s="214"/>
    </row>
    <row r="45" spans="2:71" s="53" customFormat="1" ht="96" hidden="1"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0"/>
        <v>0</v>
      </c>
      <c r="BE45" s="58" t="str">
        <f t="shared" si="1"/>
        <v>Débil</v>
      </c>
      <c r="BF45" s="57"/>
      <c r="BG45" s="59" t="s">
        <v>106</v>
      </c>
      <c r="BH45" s="58" t="str">
        <f t="shared" si="2"/>
        <v>Casilla formulada</v>
      </c>
      <c r="BI45" s="57"/>
      <c r="BJ45" s="58" t="str">
        <f t="shared" si="3"/>
        <v/>
      </c>
      <c r="BK45" s="58" t="str">
        <f t="shared" si="4"/>
        <v/>
      </c>
      <c r="BL45" s="58" t="str">
        <f t="shared" si="5"/>
        <v>SI</v>
      </c>
      <c r="BM45" s="220"/>
      <c r="BN45" s="223"/>
      <c r="BO45" s="226"/>
      <c r="BP45" s="229"/>
      <c r="BQ45" s="211"/>
      <c r="BR45" s="211"/>
      <c r="BS45" s="214"/>
    </row>
    <row r="46" spans="2:71" s="53" customFormat="1" ht="96" hidden="1"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159" t="s">
        <v>106</v>
      </c>
      <c r="AX46" s="159" t="s">
        <v>106</v>
      </c>
      <c r="AY46" s="159" t="s">
        <v>106</v>
      </c>
      <c r="AZ46" s="159" t="s">
        <v>106</v>
      </c>
      <c r="BA46" s="159" t="s">
        <v>106</v>
      </c>
      <c r="BB46" s="159" t="s">
        <v>106</v>
      </c>
      <c r="BC46" s="159" t="s">
        <v>106</v>
      </c>
      <c r="BD46" s="159">
        <f t="shared" si="0"/>
        <v>0</v>
      </c>
      <c r="BE46" s="159" t="str">
        <f t="shared" si="1"/>
        <v>Débil</v>
      </c>
      <c r="BF46" s="63"/>
      <c r="BG46" s="65" t="s">
        <v>106</v>
      </c>
      <c r="BH46" s="159" t="str">
        <f t="shared" si="2"/>
        <v>Casilla formulada</v>
      </c>
      <c r="BI46" s="63"/>
      <c r="BJ46" s="159" t="str">
        <f t="shared" si="3"/>
        <v/>
      </c>
      <c r="BK46" s="159" t="str">
        <f t="shared" si="4"/>
        <v/>
      </c>
      <c r="BL46" s="159" t="str">
        <f t="shared" si="5"/>
        <v>SI</v>
      </c>
      <c r="BM46" s="220"/>
      <c r="BN46" s="223"/>
      <c r="BO46" s="226"/>
      <c r="BP46" s="229"/>
      <c r="BQ46" s="211"/>
      <c r="BR46" s="211"/>
      <c r="BS46" s="214"/>
    </row>
    <row r="47" spans="2:71" s="53" customFormat="1" ht="96" hidden="1"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0"/>
        <v>0</v>
      </c>
      <c r="BE47" s="58" t="str">
        <f t="shared" si="1"/>
        <v>Débil</v>
      </c>
      <c r="BF47" s="57"/>
      <c r="BG47" s="59" t="s">
        <v>106</v>
      </c>
      <c r="BH47" s="58" t="str">
        <f t="shared" si="2"/>
        <v>Casilla formulada</v>
      </c>
      <c r="BI47" s="57"/>
      <c r="BJ47" s="58" t="str">
        <f t="shared" si="3"/>
        <v/>
      </c>
      <c r="BK47" s="58" t="str">
        <f t="shared" si="4"/>
        <v/>
      </c>
      <c r="BL47" s="58" t="str">
        <f t="shared" si="5"/>
        <v>SI</v>
      </c>
      <c r="BM47" s="220"/>
      <c r="BN47" s="223"/>
      <c r="BO47" s="226"/>
      <c r="BP47" s="229"/>
      <c r="BQ47" s="211"/>
      <c r="BR47" s="211"/>
      <c r="BS47" s="214"/>
    </row>
    <row r="48" spans="2:71" s="53" customFormat="1" ht="96" hidden="1"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159" t="s">
        <v>106</v>
      </c>
      <c r="AX48" s="159" t="s">
        <v>106</v>
      </c>
      <c r="AY48" s="159" t="s">
        <v>106</v>
      </c>
      <c r="AZ48" s="159" t="s">
        <v>106</v>
      </c>
      <c r="BA48" s="159" t="s">
        <v>106</v>
      </c>
      <c r="BB48" s="159" t="s">
        <v>106</v>
      </c>
      <c r="BC48" s="159" t="s">
        <v>106</v>
      </c>
      <c r="BD48" s="159">
        <f t="shared" si="0"/>
        <v>0</v>
      </c>
      <c r="BE48" s="159" t="str">
        <f t="shared" si="1"/>
        <v>Débil</v>
      </c>
      <c r="BF48" s="63"/>
      <c r="BG48" s="65" t="s">
        <v>106</v>
      </c>
      <c r="BH48" s="159" t="str">
        <f t="shared" si="2"/>
        <v>Casilla formulada</v>
      </c>
      <c r="BI48" s="63"/>
      <c r="BJ48" s="159" t="str">
        <f t="shared" si="3"/>
        <v/>
      </c>
      <c r="BK48" s="159" t="str">
        <f t="shared" si="4"/>
        <v/>
      </c>
      <c r="BL48" s="159" t="str">
        <f t="shared" si="5"/>
        <v>SI</v>
      </c>
      <c r="BM48" s="220"/>
      <c r="BN48" s="223"/>
      <c r="BO48" s="226"/>
      <c r="BP48" s="229"/>
      <c r="BQ48" s="211"/>
      <c r="BR48" s="211"/>
      <c r="BS48" s="214"/>
    </row>
    <row r="49" spans="2:71" s="53" customFormat="1" ht="96" hidden="1"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0"/>
        <v>0</v>
      </c>
      <c r="BE49" s="58" t="str">
        <f t="shared" si="1"/>
        <v>Débil</v>
      </c>
      <c r="BF49" s="57"/>
      <c r="BG49" s="59" t="s">
        <v>106</v>
      </c>
      <c r="BH49" s="58" t="str">
        <f t="shared" si="2"/>
        <v>Casilla formulada</v>
      </c>
      <c r="BI49" s="57"/>
      <c r="BJ49" s="58" t="str">
        <f t="shared" si="3"/>
        <v/>
      </c>
      <c r="BK49" s="58" t="str">
        <f t="shared" si="4"/>
        <v/>
      </c>
      <c r="BL49" s="58" t="str">
        <f t="shared" si="5"/>
        <v>SI</v>
      </c>
      <c r="BM49" s="220"/>
      <c r="BN49" s="223"/>
      <c r="BO49" s="226"/>
      <c r="BP49" s="229"/>
      <c r="BQ49" s="211"/>
      <c r="BR49" s="211"/>
      <c r="BS49" s="214"/>
    </row>
    <row r="50" spans="2:71" s="53" customFormat="1" ht="96" hidden="1"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159" t="s">
        <v>106</v>
      </c>
      <c r="AX50" s="159" t="s">
        <v>106</v>
      </c>
      <c r="AY50" s="159" t="s">
        <v>106</v>
      </c>
      <c r="AZ50" s="159" t="s">
        <v>106</v>
      </c>
      <c r="BA50" s="159" t="s">
        <v>106</v>
      </c>
      <c r="BB50" s="159" t="s">
        <v>106</v>
      </c>
      <c r="BC50" s="159" t="s">
        <v>106</v>
      </c>
      <c r="BD50" s="159">
        <f t="shared" si="0"/>
        <v>0</v>
      </c>
      <c r="BE50" s="159" t="str">
        <f t="shared" si="1"/>
        <v>Débil</v>
      </c>
      <c r="BF50" s="63"/>
      <c r="BG50" s="65" t="s">
        <v>106</v>
      </c>
      <c r="BH50" s="159" t="str">
        <f t="shared" si="2"/>
        <v>Casilla formulada</v>
      </c>
      <c r="BI50" s="63"/>
      <c r="BJ50" s="159" t="str">
        <f t="shared" si="3"/>
        <v/>
      </c>
      <c r="BK50" s="159" t="str">
        <f t="shared" si="4"/>
        <v/>
      </c>
      <c r="BL50" s="159" t="str">
        <f t="shared" si="5"/>
        <v>SI</v>
      </c>
      <c r="BM50" s="220"/>
      <c r="BN50" s="223"/>
      <c r="BO50" s="226"/>
      <c r="BP50" s="229"/>
      <c r="BQ50" s="211"/>
      <c r="BR50" s="211"/>
      <c r="BS50" s="214"/>
    </row>
    <row r="51" spans="2:71" s="53" customFormat="1" ht="96" hidden="1"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0"/>
        <v>0</v>
      </c>
      <c r="BE51" s="71" t="str">
        <f t="shared" si="1"/>
        <v>Débil</v>
      </c>
      <c r="BF51" s="70"/>
      <c r="BG51" s="72" t="s">
        <v>106</v>
      </c>
      <c r="BH51" s="71" t="str">
        <f t="shared" si="2"/>
        <v>Casilla formulada</v>
      </c>
      <c r="BI51" s="70"/>
      <c r="BJ51" s="71" t="str">
        <f t="shared" si="3"/>
        <v/>
      </c>
      <c r="BK51" s="71" t="str">
        <f t="shared" si="4"/>
        <v/>
      </c>
      <c r="BL51" s="71" t="str">
        <f t="shared" si="5"/>
        <v>SI</v>
      </c>
      <c r="BM51" s="221"/>
      <c r="BN51" s="224"/>
      <c r="BO51" s="227"/>
      <c r="BP51" s="230"/>
      <c r="BQ51" s="212"/>
      <c r="BR51" s="212"/>
      <c r="BS51" s="215"/>
    </row>
    <row r="52" spans="2:71" s="53" customFormat="1" ht="96" hidden="1"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458</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158" t="s">
        <v>106</v>
      </c>
      <c r="AX52" s="158" t="s">
        <v>106</v>
      </c>
      <c r="AY52" s="158" t="s">
        <v>106</v>
      </c>
      <c r="AZ52" s="158" t="s">
        <v>106</v>
      </c>
      <c r="BA52" s="158" t="s">
        <v>106</v>
      </c>
      <c r="BB52" s="158" t="s">
        <v>106</v>
      </c>
      <c r="BC52" s="158" t="s">
        <v>106</v>
      </c>
      <c r="BD52" s="158">
        <f t="shared" si="0"/>
        <v>0</v>
      </c>
      <c r="BE52" s="158" t="str">
        <f t="shared" si="1"/>
        <v>Débil</v>
      </c>
      <c r="BF52" s="50"/>
      <c r="BG52" s="52" t="s">
        <v>106</v>
      </c>
      <c r="BH52" s="158" t="str">
        <f t="shared" si="2"/>
        <v>Casilla formulada</v>
      </c>
      <c r="BI52" s="50"/>
      <c r="BJ52" s="158" t="str">
        <f t="shared" si="3"/>
        <v/>
      </c>
      <c r="BK52" s="158" t="str">
        <f t="shared" si="4"/>
        <v/>
      </c>
      <c r="BL52" s="158" t="str">
        <f t="shared" si="5"/>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hidden="1"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0"/>
        <v>0</v>
      </c>
      <c r="BE53" s="58" t="str">
        <f t="shared" si="1"/>
        <v>Débil</v>
      </c>
      <c r="BF53" s="57"/>
      <c r="BG53" s="59" t="s">
        <v>106</v>
      </c>
      <c r="BH53" s="58" t="str">
        <f t="shared" si="2"/>
        <v>Casilla formulada</v>
      </c>
      <c r="BI53" s="57"/>
      <c r="BJ53" s="58" t="str">
        <f t="shared" si="3"/>
        <v/>
      </c>
      <c r="BK53" s="58" t="str">
        <f t="shared" si="4"/>
        <v/>
      </c>
      <c r="BL53" s="58" t="str">
        <f t="shared" si="5"/>
        <v>SI</v>
      </c>
      <c r="BM53" s="220"/>
      <c r="BN53" s="223"/>
      <c r="BO53" s="226"/>
      <c r="BP53" s="229"/>
      <c r="BQ53" s="211"/>
      <c r="BR53" s="211"/>
      <c r="BS53" s="214"/>
    </row>
    <row r="54" spans="2:71" s="53" customFormat="1" ht="96" hidden="1"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159" t="s">
        <v>106</v>
      </c>
      <c r="AX54" s="159" t="s">
        <v>106</v>
      </c>
      <c r="AY54" s="159" t="s">
        <v>106</v>
      </c>
      <c r="AZ54" s="159" t="s">
        <v>106</v>
      </c>
      <c r="BA54" s="159" t="s">
        <v>106</v>
      </c>
      <c r="BB54" s="159" t="s">
        <v>106</v>
      </c>
      <c r="BC54" s="159" t="s">
        <v>106</v>
      </c>
      <c r="BD54" s="159">
        <f t="shared" si="0"/>
        <v>0</v>
      </c>
      <c r="BE54" s="159" t="str">
        <f t="shared" si="1"/>
        <v>Débil</v>
      </c>
      <c r="BF54" s="63"/>
      <c r="BG54" s="65" t="s">
        <v>106</v>
      </c>
      <c r="BH54" s="159" t="str">
        <f t="shared" si="2"/>
        <v>Casilla formulada</v>
      </c>
      <c r="BI54" s="63"/>
      <c r="BJ54" s="159" t="str">
        <f t="shared" si="3"/>
        <v/>
      </c>
      <c r="BK54" s="159" t="str">
        <f t="shared" si="4"/>
        <v/>
      </c>
      <c r="BL54" s="159" t="str">
        <f t="shared" si="5"/>
        <v>SI</v>
      </c>
      <c r="BM54" s="220"/>
      <c r="BN54" s="223"/>
      <c r="BO54" s="226"/>
      <c r="BP54" s="229"/>
      <c r="BQ54" s="211"/>
      <c r="BR54" s="211"/>
      <c r="BS54" s="214"/>
    </row>
    <row r="55" spans="2:71" s="53" customFormat="1" ht="96" hidden="1"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0"/>
        <v>0</v>
      </c>
      <c r="BE55" s="58" t="str">
        <f t="shared" si="1"/>
        <v>Débil</v>
      </c>
      <c r="BF55" s="57"/>
      <c r="BG55" s="59" t="s">
        <v>106</v>
      </c>
      <c r="BH55" s="58" t="str">
        <f t="shared" si="2"/>
        <v>Casilla formulada</v>
      </c>
      <c r="BI55" s="57"/>
      <c r="BJ55" s="58" t="str">
        <f t="shared" si="3"/>
        <v/>
      </c>
      <c r="BK55" s="58" t="str">
        <f t="shared" si="4"/>
        <v/>
      </c>
      <c r="BL55" s="58" t="str">
        <f t="shared" si="5"/>
        <v>SI</v>
      </c>
      <c r="BM55" s="220"/>
      <c r="BN55" s="223"/>
      <c r="BO55" s="226"/>
      <c r="BP55" s="229"/>
      <c r="BQ55" s="211"/>
      <c r="BR55" s="211"/>
      <c r="BS55" s="214"/>
    </row>
    <row r="56" spans="2:71" s="53" customFormat="1" ht="96" hidden="1"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159" t="s">
        <v>106</v>
      </c>
      <c r="AX56" s="159" t="s">
        <v>106</v>
      </c>
      <c r="AY56" s="159" t="s">
        <v>106</v>
      </c>
      <c r="AZ56" s="159" t="s">
        <v>106</v>
      </c>
      <c r="BA56" s="159" t="s">
        <v>106</v>
      </c>
      <c r="BB56" s="159" t="s">
        <v>106</v>
      </c>
      <c r="BC56" s="159" t="s">
        <v>106</v>
      </c>
      <c r="BD56" s="159">
        <f t="shared" si="0"/>
        <v>0</v>
      </c>
      <c r="BE56" s="159" t="str">
        <f t="shared" si="1"/>
        <v>Débil</v>
      </c>
      <c r="BF56" s="63"/>
      <c r="BG56" s="65" t="s">
        <v>106</v>
      </c>
      <c r="BH56" s="159" t="str">
        <f t="shared" si="2"/>
        <v>Casilla formulada</v>
      </c>
      <c r="BI56" s="63"/>
      <c r="BJ56" s="159" t="str">
        <f t="shared" si="3"/>
        <v/>
      </c>
      <c r="BK56" s="159" t="str">
        <f t="shared" si="4"/>
        <v/>
      </c>
      <c r="BL56" s="159" t="str">
        <f t="shared" si="5"/>
        <v>SI</v>
      </c>
      <c r="BM56" s="220"/>
      <c r="BN56" s="223"/>
      <c r="BO56" s="226"/>
      <c r="BP56" s="229"/>
      <c r="BQ56" s="211"/>
      <c r="BR56" s="211"/>
      <c r="BS56" s="214"/>
    </row>
    <row r="57" spans="2:71" s="53" customFormat="1" ht="96" hidden="1"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0"/>
        <v>0</v>
      </c>
      <c r="BE57" s="58" t="str">
        <f t="shared" si="1"/>
        <v>Débil</v>
      </c>
      <c r="BF57" s="57"/>
      <c r="BG57" s="59" t="s">
        <v>106</v>
      </c>
      <c r="BH57" s="58" t="str">
        <f t="shared" si="2"/>
        <v>Casilla formulada</v>
      </c>
      <c r="BI57" s="57"/>
      <c r="BJ57" s="58" t="str">
        <f t="shared" si="3"/>
        <v/>
      </c>
      <c r="BK57" s="58" t="str">
        <f t="shared" si="4"/>
        <v/>
      </c>
      <c r="BL57" s="58" t="str">
        <f t="shared" si="5"/>
        <v>SI</v>
      </c>
      <c r="BM57" s="220"/>
      <c r="BN57" s="223"/>
      <c r="BO57" s="226"/>
      <c r="BP57" s="229"/>
      <c r="BQ57" s="211"/>
      <c r="BR57" s="211"/>
      <c r="BS57" s="214"/>
    </row>
    <row r="58" spans="2:71" s="53" customFormat="1" ht="96" hidden="1"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159" t="s">
        <v>106</v>
      </c>
      <c r="AX58" s="159" t="s">
        <v>106</v>
      </c>
      <c r="AY58" s="159" t="s">
        <v>106</v>
      </c>
      <c r="AZ58" s="159" t="s">
        <v>106</v>
      </c>
      <c r="BA58" s="159" t="s">
        <v>106</v>
      </c>
      <c r="BB58" s="159" t="s">
        <v>106</v>
      </c>
      <c r="BC58" s="159" t="s">
        <v>106</v>
      </c>
      <c r="BD58" s="159">
        <f t="shared" si="0"/>
        <v>0</v>
      </c>
      <c r="BE58" s="159" t="str">
        <f t="shared" si="1"/>
        <v>Débil</v>
      </c>
      <c r="BF58" s="63"/>
      <c r="BG58" s="65" t="s">
        <v>106</v>
      </c>
      <c r="BH58" s="159" t="str">
        <f t="shared" si="2"/>
        <v>Casilla formulada</v>
      </c>
      <c r="BI58" s="63"/>
      <c r="BJ58" s="159" t="str">
        <f t="shared" si="3"/>
        <v/>
      </c>
      <c r="BK58" s="159" t="str">
        <f t="shared" si="4"/>
        <v/>
      </c>
      <c r="BL58" s="159" t="str">
        <f t="shared" si="5"/>
        <v>SI</v>
      </c>
      <c r="BM58" s="220"/>
      <c r="BN58" s="223"/>
      <c r="BO58" s="226"/>
      <c r="BP58" s="229"/>
      <c r="BQ58" s="211"/>
      <c r="BR58" s="211"/>
      <c r="BS58" s="214"/>
    </row>
    <row r="59" spans="2:71" s="53" customFormat="1" ht="96" hidden="1"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0"/>
        <v>0</v>
      </c>
      <c r="BE59" s="58" t="str">
        <f t="shared" si="1"/>
        <v>Débil</v>
      </c>
      <c r="BF59" s="57"/>
      <c r="BG59" s="59" t="s">
        <v>106</v>
      </c>
      <c r="BH59" s="58" t="str">
        <f t="shared" si="2"/>
        <v>Casilla formulada</v>
      </c>
      <c r="BI59" s="57"/>
      <c r="BJ59" s="58" t="str">
        <f t="shared" si="3"/>
        <v/>
      </c>
      <c r="BK59" s="58" t="str">
        <f t="shared" si="4"/>
        <v/>
      </c>
      <c r="BL59" s="58" t="str">
        <f t="shared" si="5"/>
        <v>SI</v>
      </c>
      <c r="BM59" s="220"/>
      <c r="BN59" s="223"/>
      <c r="BO59" s="226"/>
      <c r="BP59" s="229"/>
      <c r="BQ59" s="211"/>
      <c r="BR59" s="211"/>
      <c r="BS59" s="214"/>
    </row>
    <row r="60" spans="2:71" s="53" customFormat="1" ht="96" hidden="1"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159" t="s">
        <v>106</v>
      </c>
      <c r="AX60" s="159" t="s">
        <v>106</v>
      </c>
      <c r="AY60" s="159" t="s">
        <v>106</v>
      </c>
      <c r="AZ60" s="159" t="s">
        <v>106</v>
      </c>
      <c r="BA60" s="159" t="s">
        <v>106</v>
      </c>
      <c r="BB60" s="159" t="s">
        <v>106</v>
      </c>
      <c r="BC60" s="159" t="s">
        <v>106</v>
      </c>
      <c r="BD60" s="159">
        <f t="shared" si="0"/>
        <v>0</v>
      </c>
      <c r="BE60" s="159" t="str">
        <f t="shared" si="1"/>
        <v>Débil</v>
      </c>
      <c r="BF60" s="63"/>
      <c r="BG60" s="65" t="s">
        <v>106</v>
      </c>
      <c r="BH60" s="159" t="str">
        <f t="shared" si="2"/>
        <v>Casilla formulada</v>
      </c>
      <c r="BI60" s="63"/>
      <c r="BJ60" s="159" t="str">
        <f t="shared" si="3"/>
        <v/>
      </c>
      <c r="BK60" s="159" t="str">
        <f t="shared" si="4"/>
        <v/>
      </c>
      <c r="BL60" s="159" t="str">
        <f t="shared" si="5"/>
        <v>SI</v>
      </c>
      <c r="BM60" s="220"/>
      <c r="BN60" s="223"/>
      <c r="BO60" s="226"/>
      <c r="BP60" s="229"/>
      <c r="BQ60" s="211"/>
      <c r="BR60" s="211"/>
      <c r="BS60" s="214"/>
    </row>
    <row r="61" spans="2:71" s="53" customFormat="1" ht="96" hidden="1"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0"/>
        <v>0</v>
      </c>
      <c r="BE61" s="71" t="str">
        <f t="shared" si="1"/>
        <v>Débil</v>
      </c>
      <c r="BF61" s="70"/>
      <c r="BG61" s="72" t="s">
        <v>106</v>
      </c>
      <c r="BH61" s="71" t="str">
        <f t="shared" si="2"/>
        <v>Casilla formulada</v>
      </c>
      <c r="BI61" s="70"/>
      <c r="BJ61" s="71" t="str">
        <f t="shared" si="3"/>
        <v/>
      </c>
      <c r="BK61" s="71" t="str">
        <f t="shared" si="4"/>
        <v/>
      </c>
      <c r="BL61" s="71" t="str">
        <f t="shared" si="5"/>
        <v>SI</v>
      </c>
      <c r="BM61" s="221"/>
      <c r="BN61" s="224"/>
      <c r="BO61" s="227"/>
      <c r="BP61" s="230"/>
      <c r="BQ61" s="212"/>
      <c r="BR61" s="212"/>
      <c r="BS61" s="215"/>
    </row>
  </sheetData>
  <sheetProtection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577" priority="24" operator="containsText" text="Si es Riesgo de Corrupción">
      <formula>NOT(ISERROR(SEARCH("Si es Riesgo de Corrupción",J12)))</formula>
    </cfRule>
    <cfRule type="containsText" dxfId="576" priority="25" operator="containsText" text="No es Riesgo de Corrupción">
      <formula>NOT(ISERROR(SEARCH("No es Riesgo de Corrupción",J12)))</formula>
    </cfRule>
  </conditionalFormatting>
  <conditionalFormatting sqref="L12:M21">
    <cfRule type="containsText" dxfId="575" priority="23" operator="containsText" text="Espacio para describir ">
      <formula>NOT(ISERROR(SEARCH("Espacio para describir ",L12)))</formula>
    </cfRule>
  </conditionalFormatting>
  <conditionalFormatting sqref="N12:N61 Q32:AI61 AQ12:AQ61 AV12:BC61 BG12:BG61 BO12:BO61">
    <cfRule type="containsText" dxfId="574" priority="22" operator="containsText" text="Escoger un dato de la lista desplegable">
      <formula>NOT(ISERROR(SEARCH("Escoger un dato de la lista desplegable",N12)))</formula>
    </cfRule>
  </conditionalFormatting>
  <conditionalFormatting sqref="AO12:AO61">
    <cfRule type="containsText" dxfId="573" priority="21" operator="containsText" text="REDACTAR CONTROL">
      <formula>NOT(ISERROR(SEARCH("REDACTAR CONTROL",AO12)))</formula>
    </cfRule>
  </conditionalFormatting>
  <conditionalFormatting sqref="AL12 BR12">
    <cfRule type="containsText" dxfId="572" priority="18" operator="containsText" text="Extremo">
      <formula>NOT(ISERROR(SEARCH("Extremo",AL12)))</formula>
    </cfRule>
    <cfRule type="containsText" dxfId="571" priority="19" operator="containsText" text="Alto">
      <formula>NOT(ISERROR(SEARCH("Alto",AL12)))</formula>
    </cfRule>
    <cfRule type="containsText" dxfId="570" priority="20" operator="containsText" text="Moderado">
      <formula>NOT(ISERROR(SEARCH("Moderado",AL12)))</formula>
    </cfRule>
  </conditionalFormatting>
  <conditionalFormatting sqref="L22:M31">
    <cfRule type="containsText" dxfId="569" priority="17" operator="containsText" text="Espacio para describir ">
      <formula>NOT(ISERROR(SEARCH("Espacio para describir ",L22)))</formula>
    </cfRule>
  </conditionalFormatting>
  <conditionalFormatting sqref="AL22 BR22">
    <cfRule type="containsText" dxfId="568" priority="14" operator="containsText" text="Extremo">
      <formula>NOT(ISERROR(SEARCH("Extremo",AL22)))</formula>
    </cfRule>
    <cfRule type="containsText" dxfId="567" priority="15" operator="containsText" text="Alto">
      <formula>NOT(ISERROR(SEARCH("Alto",AL22)))</formula>
    </cfRule>
    <cfRule type="containsText" dxfId="566" priority="16" operator="containsText" text="Moderado">
      <formula>NOT(ISERROR(SEARCH("Moderado",AL22)))</formula>
    </cfRule>
  </conditionalFormatting>
  <conditionalFormatting sqref="L32:M41">
    <cfRule type="containsText" dxfId="565" priority="13" operator="containsText" text="Espacio para describir ">
      <formula>NOT(ISERROR(SEARCH("Espacio para describir ",L32)))</formula>
    </cfRule>
  </conditionalFormatting>
  <conditionalFormatting sqref="AL32 BR32">
    <cfRule type="containsText" dxfId="564" priority="10" operator="containsText" text="Extremo">
      <formula>NOT(ISERROR(SEARCH("Extremo",AL32)))</formula>
    </cfRule>
    <cfRule type="containsText" dxfId="563" priority="11" operator="containsText" text="Alto">
      <formula>NOT(ISERROR(SEARCH("Alto",AL32)))</formula>
    </cfRule>
    <cfRule type="containsText" dxfId="562" priority="12" operator="containsText" text="Moderado">
      <formula>NOT(ISERROR(SEARCH("Moderado",AL32)))</formula>
    </cfRule>
  </conditionalFormatting>
  <conditionalFormatting sqref="L42:M51">
    <cfRule type="containsText" dxfId="561" priority="9" operator="containsText" text="Espacio para describir ">
      <formula>NOT(ISERROR(SEARCH("Espacio para describir ",L42)))</formula>
    </cfRule>
  </conditionalFormatting>
  <conditionalFormatting sqref="AL42 BR42">
    <cfRule type="containsText" dxfId="560" priority="6" operator="containsText" text="Extremo">
      <formula>NOT(ISERROR(SEARCH("Extremo",AL42)))</formula>
    </cfRule>
    <cfRule type="containsText" dxfId="559" priority="7" operator="containsText" text="Alto">
      <formula>NOT(ISERROR(SEARCH("Alto",AL42)))</formula>
    </cfRule>
    <cfRule type="containsText" dxfId="558" priority="8" operator="containsText" text="Moderado">
      <formula>NOT(ISERROR(SEARCH("Moderado",AL42)))</formula>
    </cfRule>
  </conditionalFormatting>
  <conditionalFormatting sqref="L52:M61">
    <cfRule type="containsText" dxfId="557" priority="5" operator="containsText" text="Espacio para describir ">
      <formula>NOT(ISERROR(SEARCH("Espacio para describir ",L52)))</formula>
    </cfRule>
  </conditionalFormatting>
  <conditionalFormatting sqref="AL52 BR52">
    <cfRule type="containsText" dxfId="556" priority="2" operator="containsText" text="Extremo">
      <formula>NOT(ISERROR(SEARCH("Extremo",AL52)))</formula>
    </cfRule>
    <cfRule type="containsText" dxfId="555" priority="3" operator="containsText" text="Alto">
      <formula>NOT(ISERROR(SEARCH("Alto",AL52)))</formula>
    </cfRule>
    <cfRule type="containsText" dxfId="554" priority="4" operator="containsText" text="Moderado">
      <formula>NOT(ISERROR(SEARCH("Moderado",AL52)))</formula>
    </cfRule>
  </conditionalFormatting>
  <conditionalFormatting sqref="Q12:AI31">
    <cfRule type="containsText" dxfId="553" priority="1" operator="containsText" text="Escoger un dato de la lista desplegable">
      <formula>NOT(ISERROR(SEARCH("Escoger un dato de la lista desplegable",Q12)))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1B20CC3B-F11A-4965-9722-C8F9FCF41AFC}"/>
    <dataValidation allowBlank="1" showInputMessage="1" showErrorMessage="1" prompt="¿Se deja evidencia o rastro de la ejecución del control, que permita a cualquier tercero con la evidencia, llegar a la misma conclusión?." sqref="BC11" xr:uid="{294E9C11-0646-4417-890F-3378E67D09F2}"/>
    <dataValidation allowBlank="1" showInputMessage="1" showErrorMessage="1" prompt="¿Las observaciones, desviaciones o diferencias identificadas como resultados de la ejecución del control son investigadas y resueltas de manera oportuna?" sqref="BB11" xr:uid="{C9DF3746-5065-4A0E-8F47-34D4EF87D6CF}"/>
    <dataValidation allowBlank="1" showInputMessage="1" showErrorMessage="1" prompt="¿La fuente de información que se utiliza en el desarrollo del control es información confiable que permita mitigar el riesgo?." sqref="BA11" xr:uid="{2C329DE8-FE59-485C-8BE9-F698F009B21E}"/>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798390B2-5499-40E9-87C8-213291D1716C}"/>
    <dataValidation allowBlank="1" showInputMessage="1" showErrorMessage="1" prompt="¿La oportunidad en que se ejecuta el control ayuda a prevenir la mitigación del riesgo o a detectar la materialización del riesgo de manera oportuna?" sqref="AY11" xr:uid="{91A690D4-38B8-4B02-8175-9FC4CC482BDC}"/>
    <dataValidation allowBlank="1" showInputMessage="1" showErrorMessage="1" prompt="El responsable tiene autoridad y adecuada segregación de funciones en la ejecución del control?" sqref="AX11" xr:uid="{78852794-4CB9-4994-BD9A-53C925AABADD}"/>
    <dataValidation allowBlank="1" showInputMessage="1" showErrorMessage="1" prompt="¿Existen un responsable asignado a la ejecución del control?" sqref="AW11" xr:uid="{7211E4BE-D706-427F-9C61-136B7E0F4EEA}"/>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B3A2C45-F234-4ED6-8E79-1A57264DD81C}"/>
    <dataValidation type="list" allowBlank="1" showInputMessage="1" showErrorMessage="1" prompt="¿Genera Impacto ambiental?" sqref="AI12:AI61" xr:uid="{2CE0A8EE-79E8-4977-866A-1AC81FA2FE9D}">
      <formula1>"SI,NO,Escoger un dato de la lista desplegable"</formula1>
    </dataValidation>
    <dataValidation allowBlank="1" showInputMessage="1" showErrorMessage="1" prompt="¿Genera Impacto ambiental?" sqref="AI11" xr:uid="{A0524906-A033-463C-B675-C1F7D7B17B1B}"/>
    <dataValidation type="list" allowBlank="1" showInputMessage="1" showErrorMessage="1" prompt="¿Afectar la imagen nacional?" sqref="AH12:AH61" xr:uid="{883222F9-B86C-4263-B91D-A83E43A70E4D}">
      <formula1>"SI,NO,Escoger un dato de la lista desplegable"</formula1>
    </dataValidation>
    <dataValidation allowBlank="1" showInputMessage="1" showErrorMessage="1" prompt="¿Afectar la imagen nacional?" sqref="AH11" xr:uid="{3AB0A4D2-BC08-4AF9-BB99-E356F41BBE10}"/>
    <dataValidation type="list" allowBlank="1" showInputMessage="1" showErrorMessage="1" prompt="¿Afectar la imagen regional?" sqref="AG12:AG61" xr:uid="{6F46F1DD-F6FB-45FF-BAEB-FDFA10A9864A}">
      <formula1>"SI,NO,Escoger un dato de la lista desplegable"</formula1>
    </dataValidation>
    <dataValidation allowBlank="1" showInputMessage="1" showErrorMessage="1" prompt="¿Afectar la imagen regional?" sqref="AG11" xr:uid="{F54CC03B-54DF-47FA-8CD6-738A2BEB1FC8}"/>
    <dataValidation type="list" allowBlank="1" showInputMessage="1" showErrorMessage="1" prompt="¿Ocasionar lesiones físicas o pérdida de vidas humanas?_x000a_NOTA: si esta respuesta es afirmativa, el impacto sera considerado como catastrófico." sqref="AF12:AF61" xr:uid="{A369F752-4F87-4F59-B123-B304EF566841}">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BFE4F117-A470-4F59-A5F2-4C92BEA53442}"/>
    <dataValidation type="list" allowBlank="1" showInputMessage="1" showErrorMessage="1" prompt="¿Generar pérdida de credibilidad del sector?" sqref="AE12:AE61" xr:uid="{6702D7E4-B59F-4C8A-81DC-C32FC37F970B}">
      <formula1>"SI,NO,Escoger un dato de la lista desplegable"</formula1>
    </dataValidation>
    <dataValidation allowBlank="1" showInputMessage="1" showErrorMessage="1" prompt="¿Generar pérdida de credibilidad del sector?" sqref="AE11" xr:uid="{3D40DD9F-80DE-43DC-B2D0-856D44682124}"/>
    <dataValidation type="list" allowBlank="1" showInputMessage="1" showErrorMessage="1" prompt="¿Dar lugar a procesos penales?" sqref="AD12:AD61" xr:uid="{187F4F53-14F1-4E16-B230-A2A748DEA7F3}">
      <formula1>"SI,NO,Escoger un dato de la lista desplegable"</formula1>
    </dataValidation>
    <dataValidation allowBlank="1" showInputMessage="1" showErrorMessage="1" prompt="¿Dar lugar a procesos penales?" sqref="AD11" xr:uid="{5A4DF3CF-638A-4E3B-9ACC-F7B8391851F7}"/>
    <dataValidation type="list" allowBlank="1" showInputMessage="1" showErrorMessage="1" prompt="¿Dar lugar a procesos fiscales?" sqref="AC12:AC61" xr:uid="{081E0577-687D-4D29-8849-C1B8B4D39F2A}">
      <formula1>"SI,NO,Escoger un dato de la lista desplegable"</formula1>
    </dataValidation>
    <dataValidation allowBlank="1" showInputMessage="1" showErrorMessage="1" prompt="¿Dar lugar a procesos fiscales?" sqref="AC11" xr:uid="{B52920C6-FFB1-4E2B-9B54-EDF02542A220}"/>
    <dataValidation type="list" allowBlank="1" showInputMessage="1" showErrorMessage="1" prompt="¿Dar lugar a procesos disciplinarios?" sqref="AB12:AB61" xr:uid="{E7038340-0C41-41C6-95E3-6A1B03E7A095}">
      <formula1>"SI,NO,Escoger un dato de la lista desplegable"</formula1>
    </dataValidation>
    <dataValidation allowBlank="1" showInputMessage="1" showErrorMessage="1" prompt="¿Dar lugar a procesos disciplinarios?" sqref="AB11" xr:uid="{CDFD422A-AA7E-4465-AA2D-7BD3D5BFDDFE}"/>
    <dataValidation type="list" allowBlank="1" showInputMessage="1" showErrorMessage="1" prompt="¿Dar lugar a procesos sancionatorios?" sqref="AA12:AA61" xr:uid="{A328D238-277A-4C29-9491-A55A00103E03}">
      <formula1>"SI,NO,Escoger un dato de la lista desplegable"</formula1>
    </dataValidation>
    <dataValidation allowBlank="1" showInputMessage="1" showErrorMessage="1" prompt="¿Dar lugar a procesos sancionatorios?" sqref="AA11" xr:uid="{C28050C8-0E47-42A4-970E-62063F8A4DE3}"/>
    <dataValidation type="list" allowBlank="1" showInputMessage="1" showErrorMessage="1" prompt="¿Generar intervención de los órganos de control, de la Fiscalía, u otro ente?" sqref="Z12:Z61" xr:uid="{4195C662-1325-4B58-9AF1-B108EA4F0312}">
      <formula1>"SI,NO,Escoger un dato de la lista desplegable"</formula1>
    </dataValidation>
    <dataValidation allowBlank="1" showInputMessage="1" showErrorMessage="1" prompt="¿Generar intervención de los órganos de control, de la Fiscalía, u otro ente?" sqref="Z11" xr:uid="{1FDD7502-189E-4C64-A6F0-F37EFC2DA90B}"/>
    <dataValidation type="list" allowBlank="1" showInputMessage="1" showErrorMessage="1" prompt="¿Generar pérdida de información de la Entidad?" sqref="Y12:Y61" xr:uid="{04DE2AE2-F04A-4F37-B07F-00A87625EABA}">
      <formula1>"SI,NO,Escoger un dato de la lista desplegable"</formula1>
    </dataValidation>
    <dataValidation allowBlank="1" showInputMessage="1" showErrorMessage="1" prompt="¿Generar pérdida de información de la Entidad?" sqref="Y11" xr:uid="{44523C09-1E95-4536-9E85-F20DE7A49DD8}"/>
    <dataValidation type="list" allowBlank="1" showInputMessage="1" showErrorMessage="1" prompt="¿Dar lugar al detrimento de calidad de vida de la comunidad por la pérdida del bien o servicios o los recursos públicos?" sqref="X12:X61" xr:uid="{16A59275-8F5E-4820-86AE-C7AB73EE48E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D10C62E-583B-4E66-8640-2F3446ECCD96}"/>
    <dataValidation type="list" allowBlank="1" showInputMessage="1" showErrorMessage="1" prompt="¿Afectar la generación de los productos o la prestación de servicios?" sqref="W12:W61" xr:uid="{4B855190-AD12-439E-BE1E-FCCA180E44AD}">
      <formula1>"SI,NO,Escoger un dato de la lista desplegable"</formula1>
    </dataValidation>
    <dataValidation allowBlank="1" showInputMessage="1" showErrorMessage="1" prompt="¿Afectar la generación de los productos o la prestación de servicios?" sqref="W11" xr:uid="{51239F13-92E2-4C24-9AE5-C84924B67ED9}"/>
    <dataValidation type="list" allowBlank="1" showInputMessage="1" showErrorMessage="1" prompt="¿Generar pérdida de recursos económicos?" sqref="V12:V61" xr:uid="{C685F454-2F56-4BFD-8EFB-7BD8F85ACBE6}">
      <formula1>"SI,NO,Escoger un dato de la lista desplegable"</formula1>
    </dataValidation>
    <dataValidation allowBlank="1" showInputMessage="1" showErrorMessage="1" prompt="¿Generar pérdida de recursos económicos?" sqref="V11" xr:uid="{C2481C11-8CD2-49E1-B3CB-0BB72364E367}"/>
    <dataValidation type="list" allowBlank="1" showInputMessage="1" showErrorMessage="1" prompt="¿Generar pérdida de confianza de la Entidad, afectando su reputación?" sqref="U12:U61" xr:uid="{73E9E1C2-24FE-4043-B64C-1512D49CEFF2}">
      <formula1>"SI,NO,Escoger un dato de la lista desplegable"</formula1>
    </dataValidation>
    <dataValidation allowBlank="1" showInputMessage="1" showErrorMessage="1" prompt="¿Generar pérdida de confianza de la Entidad, afectando su reputación?" sqref="U11" xr:uid="{078C93E3-7955-4556-A70F-85735DD4C4EC}"/>
    <dataValidation type="list" allowBlank="1" showInputMessage="1" showErrorMessage="1" prompt="¿Afectar el cumplimiento de la misión del sector al que pertenece la Entidad?" sqref="T12:T61" xr:uid="{A8DE77C1-B106-4125-A9CF-AAC1BF4A58C0}">
      <formula1>"SI,NO,Escoger un dato de la lista desplegable"</formula1>
    </dataValidation>
    <dataValidation allowBlank="1" showInputMessage="1" showErrorMessage="1" prompt="¿Afectar el cumplimiento de la misión del sector al que pertenece la Entidad?" sqref="T11" xr:uid="{654060BD-DC3B-4118-BE11-3F4D49BE0BB8}"/>
    <dataValidation type="list" allowBlank="1" showInputMessage="1" showErrorMessage="1" prompt="¿Afectar el cumplimiento de misión de la Entidad?" sqref="S12:S61" xr:uid="{ED60429D-AD21-49C6-9E8D-7C70C9EBD7C9}">
      <formula1>"SI,NO,Escoger un dato de la lista desplegable"</formula1>
    </dataValidation>
    <dataValidation allowBlank="1" showInputMessage="1" showErrorMessage="1" prompt="¿Afectar el cumplimiento de misión de la Entidad?" sqref="S11" xr:uid="{77E1F500-49FD-4FD7-AEA5-59B19E35F564}"/>
    <dataValidation type="list" allowBlank="1" showInputMessage="1" showErrorMessage="1" prompt="¿Afectar el cumplimiento de metas y objetivos de la dependencia?" sqref="R12:R61" xr:uid="{6500597B-4D84-4CB1-B875-DD68B25005A6}">
      <formula1>"SI,NO,Escoger un dato de la lista desplegable"</formula1>
    </dataValidation>
    <dataValidation allowBlank="1" showInputMessage="1" showErrorMessage="1" prompt="¿Afectar el cumplimiento de metas y objetivos de la dependencia?" sqref="R11" xr:uid="{538EA93F-A355-4602-A9BE-15264BA692D7}"/>
    <dataValidation type="list" allowBlank="1" showInputMessage="1" showErrorMessage="1" prompt="¿Afectar al grupo de funcionarios del proceso?" sqref="Q12:Q61" xr:uid="{97BD9BDB-68CC-4196-95EC-CB1DDE1AF9AF}">
      <formula1>"SI,NO,Escoger un dato de la lista desplegable"</formula1>
    </dataValidation>
    <dataValidation allowBlank="1" showInputMessage="1" showErrorMessage="1" prompt="¿Afectar al grupo de funcionarios del proceso?" sqref="Q11" xr:uid="{9AA3FD45-0873-41DE-BFD8-45C43BB1216A}"/>
    <dataValidation allowBlank="1" showInputMessage="1" showErrorMessage="1" prompt="Son los efectos ocasionados por la ocurrencia de un riesgo que afecta los objetivos o procesos de la entidad. Pueden ser una pérdida, un daño, un perjuicio, un detrimento." sqref="M9:M11" xr:uid="{A5CBF10B-E25A-4B32-9C03-148C639DE7E7}"/>
    <dataValidation type="list" allowBlank="1" showInputMessage="1" showErrorMessage="1" sqref="BG12:BG61" xr:uid="{F799909E-F5C0-492A-A893-0185DAC53A41}">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0011F028-CC85-4334-9D6A-46FF0F61E73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724DCD42-7129-4C2A-B91A-C9DEA23A128B}">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3F91FB0A-4009-4DBA-9FAC-9B74C9FCECA0}">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60578DDA-6BFB-4633-8C4B-0D306A3E98CE}">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464E72F5-E122-4EA7-9FDB-E44D6E3BEAE2}">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8AE65FAA-1B02-4367-9478-092E8BF6CB69}">
      <formula1>"Adecuado,Inadecuado,Escoger un dato de la lista desplegable"</formula1>
    </dataValidation>
    <dataValidation type="list" allowBlank="1" showInputMessage="1" showErrorMessage="1" prompt="¿Existen un responsable asignado a la ejecución del control?" sqref="AW12:AW61" xr:uid="{CAD39592-F63F-4BDD-ADC7-6391C6355FB1}">
      <formula1>"Asignado,No Asignado,Escoger un dato de la lista desplegable"</formula1>
    </dataValidation>
    <dataValidation type="list" allowBlank="1" showInputMessage="1" showErrorMessage="1" sqref="AV12:AV61" xr:uid="{0DBEB5ED-0E4D-4A4B-BBA1-2F87C22B1C77}">
      <formula1>"Escoger un dato de la lista desplegable,Preventivo,Detectivo"</formula1>
    </dataValidation>
    <dataValidation type="list" allowBlank="1" showInputMessage="1" showErrorMessage="1" sqref="AQ12:AQ61" xr:uid="{C435EB2D-5CEC-4915-9E18-6D8F2E518E50}">
      <formula1>"Escoger un dato de la lista desplegable,Por Tramite, Diario, Semanal, Quincenal, Mensual, Bimestral, Trimestral, Semestral,Anual"</formula1>
    </dataValidation>
    <dataValidation type="list" allowBlank="1" showInputMessage="1" showErrorMessage="1" sqref="F12:I61" xr:uid="{F9BA57A2-EAF5-49DE-AA81-36FCECD74A21}">
      <formula1>"SI,NO,Escoger un dato de la lista desplegable"</formula1>
    </dataValidation>
    <dataValidation type="list" allowBlank="1" showInputMessage="1" showErrorMessage="1" sqref="N12:N61" xr:uid="{DB055ADF-6449-4F6C-B321-C4F7D7F4F181}">
      <formula1>"Escoger un dato de la lista desplegable,5,4,3,2,1"</formula1>
    </dataValidation>
  </dataValidations>
  <pageMargins left="0.7" right="0.7" top="0.75" bottom="0.75" header="0.3" footer="0.3"/>
  <pageSetup scale="1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50DFC-1520-4619-A672-A85118976A08}">
  <sheetPr>
    <tabColor rgb="FF01ADCA"/>
    <pageSetUpPr fitToPage="1"/>
  </sheetPr>
  <dimension ref="B2:BS62"/>
  <sheetViews>
    <sheetView zoomScale="55" zoomScaleNormal="55" workbookViewId="0">
      <selection activeCell="M12" sqref="M12:M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38">
        <v>45322</v>
      </c>
      <c r="F6" s="439"/>
      <c r="G6" s="439"/>
      <c r="H6" s="439"/>
      <c r="I6" s="439"/>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129">
        <v>1</v>
      </c>
      <c r="R11" s="129">
        <v>2</v>
      </c>
      <c r="S11" s="129">
        <v>3</v>
      </c>
      <c r="T11" s="129">
        <v>4</v>
      </c>
      <c r="U11" s="129">
        <v>5</v>
      </c>
      <c r="V11" s="129">
        <v>6</v>
      </c>
      <c r="W11" s="129">
        <v>7</v>
      </c>
      <c r="X11" s="129">
        <v>8</v>
      </c>
      <c r="Y11" s="129">
        <v>9</v>
      </c>
      <c r="Z11" s="129">
        <v>10</v>
      </c>
      <c r="AA11" s="129">
        <v>11</v>
      </c>
      <c r="AB11" s="129">
        <v>12</v>
      </c>
      <c r="AC11" s="129">
        <v>13</v>
      </c>
      <c r="AD11" s="129">
        <v>14</v>
      </c>
      <c r="AE11" s="129">
        <v>15</v>
      </c>
      <c r="AF11" s="129">
        <v>16</v>
      </c>
      <c r="AG11" s="129">
        <v>17</v>
      </c>
      <c r="AH11" s="129">
        <v>18</v>
      </c>
      <c r="AI11" s="129">
        <v>19</v>
      </c>
      <c r="AJ11" s="384"/>
      <c r="AK11" s="384"/>
      <c r="AL11" s="384"/>
      <c r="AM11" s="397"/>
      <c r="AN11" s="447"/>
      <c r="AO11" s="371"/>
      <c r="AP11" s="371"/>
      <c r="AQ11" s="371"/>
      <c r="AR11" s="371"/>
      <c r="AS11" s="371"/>
      <c r="AT11" s="371"/>
      <c r="AU11" s="371"/>
      <c r="AV11" s="371"/>
      <c r="AW11" s="127" t="s">
        <v>101</v>
      </c>
      <c r="AX11" s="127" t="s">
        <v>102</v>
      </c>
      <c r="AY11" s="127">
        <v>2</v>
      </c>
      <c r="AZ11" s="127">
        <v>3</v>
      </c>
      <c r="BA11" s="127">
        <v>4</v>
      </c>
      <c r="BB11" s="127">
        <v>5</v>
      </c>
      <c r="BC11" s="127">
        <v>6</v>
      </c>
      <c r="BD11" s="380"/>
      <c r="BE11" s="381"/>
      <c r="BF11" s="406"/>
      <c r="BG11" s="380"/>
      <c r="BH11" s="381"/>
      <c r="BI11" s="406"/>
      <c r="BJ11" s="380"/>
      <c r="BK11" s="381"/>
      <c r="BL11" s="408"/>
      <c r="BM11" s="409"/>
      <c r="BN11" s="411"/>
      <c r="BO11" s="398" t="s">
        <v>96</v>
      </c>
      <c r="BP11" s="399"/>
      <c r="BQ11" s="128" t="s">
        <v>98</v>
      </c>
      <c r="BR11" s="128" t="s">
        <v>103</v>
      </c>
      <c r="BS11" s="391"/>
    </row>
    <row r="12" spans="2:71" s="89" customFormat="1" ht="102" x14ac:dyDescent="0.25">
      <c r="B12" s="364">
        <v>1</v>
      </c>
      <c r="C12" s="367" t="s">
        <v>9</v>
      </c>
      <c r="D12" s="357" t="s">
        <v>785</v>
      </c>
      <c r="E12" s="485" t="s">
        <v>786</v>
      </c>
      <c r="F12" s="357" t="s">
        <v>153</v>
      </c>
      <c r="G12" s="357" t="s">
        <v>153</v>
      </c>
      <c r="H12" s="357" t="s">
        <v>153</v>
      </c>
      <c r="I12" s="357" t="s">
        <v>153</v>
      </c>
      <c r="J12" s="357" t="str">
        <f>IF(AND((F12="SI"),(G12="SI"),(H12="SI"),(I12="SI")),"Si es Riesgo de Corrupción","No es Riesgo de Corrupción")</f>
        <v>Si es Riesgo de Corrupción</v>
      </c>
      <c r="K12" s="97">
        <v>1</v>
      </c>
      <c r="L12" s="98" t="s">
        <v>787</v>
      </c>
      <c r="M12" s="359" t="s">
        <v>788</v>
      </c>
      <c r="N12" s="361">
        <v>1</v>
      </c>
      <c r="O12" s="351" t="str">
        <f>IF(N12=1,"Rara vez",IF(N12=2,"Improbable",IF(N12=3,"Posible",IF(N12=4,"Probable",IF(N12=5,"Casi seguro","Definir el nivel de probabilidad")))))</f>
        <v>Rara vez</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350" t="s">
        <v>153</v>
      </c>
      <c r="R12" s="350" t="s">
        <v>153</v>
      </c>
      <c r="S12" s="350" t="s">
        <v>153</v>
      </c>
      <c r="T12" s="350" t="s">
        <v>155</v>
      </c>
      <c r="U12" s="350" t="s">
        <v>153</v>
      </c>
      <c r="V12" s="350" t="s">
        <v>153</v>
      </c>
      <c r="W12" s="350" t="s">
        <v>153</v>
      </c>
      <c r="X12" s="350" t="s">
        <v>155</v>
      </c>
      <c r="Y12" s="350" t="s">
        <v>155</v>
      </c>
      <c r="Z12" s="350" t="s">
        <v>153</v>
      </c>
      <c r="AA12" s="350" t="s">
        <v>153</v>
      </c>
      <c r="AB12" s="350" t="s">
        <v>153</v>
      </c>
      <c r="AC12" s="350" t="s">
        <v>155</v>
      </c>
      <c r="AD12" s="350" t="s">
        <v>153</v>
      </c>
      <c r="AE12" s="350" t="s">
        <v>153</v>
      </c>
      <c r="AF12" s="350" t="s">
        <v>155</v>
      </c>
      <c r="AG12" s="350" t="s">
        <v>153</v>
      </c>
      <c r="AH12" s="350" t="s">
        <v>153</v>
      </c>
      <c r="AI12" s="350" t="s">
        <v>155</v>
      </c>
      <c r="AJ12" s="350">
        <f>IF(AF12="SI","Impacto Catastrófico por lesoines o perdida de vidas humanas",(COUNTIF(Q12:AE21,"SI")+COUNTIF(AG12:AI21,"SI")))</f>
        <v>13</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335" t="s">
        <v>151</v>
      </c>
      <c r="AN12" s="90">
        <v>1</v>
      </c>
      <c r="AO12" s="94" t="s">
        <v>789</v>
      </c>
      <c r="AP12" s="94" t="s">
        <v>790</v>
      </c>
      <c r="AQ12" s="94" t="s">
        <v>168</v>
      </c>
      <c r="AR12" s="94" t="s">
        <v>791</v>
      </c>
      <c r="AS12" s="94" t="s">
        <v>792</v>
      </c>
      <c r="AT12" s="94" t="s">
        <v>793</v>
      </c>
      <c r="AU12" s="94" t="s">
        <v>794</v>
      </c>
      <c r="AV12" s="94" t="s">
        <v>157</v>
      </c>
      <c r="AW12" s="130" t="s">
        <v>158</v>
      </c>
      <c r="AX12" s="130" t="s">
        <v>159</v>
      </c>
      <c r="AY12" s="130" t="s">
        <v>160</v>
      </c>
      <c r="AZ12" s="130" t="s">
        <v>161</v>
      </c>
      <c r="BA12" s="130" t="s">
        <v>162</v>
      </c>
      <c r="BB12" s="130" t="s">
        <v>163</v>
      </c>
      <c r="BC12" s="130" t="s">
        <v>169</v>
      </c>
      <c r="BD12" s="130">
        <f t="shared" ref="BD12:BD61" si="0">IF(AW12="Asignado",15,0)+IF(AX12="Adecuado",15,0)+IF(AY12="Oportuna",15,0)+IF(AZ12="Prevenir",15,IF(AZ12="Detectar",10,0))+IF(BA12="Confiable",15,0)+IF(BB12="Se investigan y resuelven oportunamente",15,0)+IF(BC12="Completa",10,IF(BC12="Incompleta",5,0))</f>
        <v>100</v>
      </c>
      <c r="BE12" s="130" t="str">
        <f t="shared" ref="BE12:BE61" si="1">IF(BD12&lt;=85,"Débil",IF(AND(BD12&gt;=86,BD12&lt;=94),"Moderado","Fuerte"))</f>
        <v>Fuerte</v>
      </c>
      <c r="BF12" s="94"/>
      <c r="BG12" s="99" t="s">
        <v>134</v>
      </c>
      <c r="BH12" s="130" t="str">
        <f t="shared" ref="BH12:BH61" si="2">IF(BG12="Débil","No se ejecuta",IF(BG12="Moderado","Algunas veces se ejecuta",IF(BG12="FUERTE","Siempre se ejecuta","Casilla formulada")))</f>
        <v>Algunas veces se ejecuta</v>
      </c>
      <c r="BI12" s="94"/>
      <c r="BJ12" s="130"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MODERADO</v>
      </c>
      <c r="BK12" s="130">
        <f t="shared" ref="BK12:BK61" si="4">IF(BJ12="DÉBIL",0,IF(BJ12="MODERADO",50,IF(BJ12="FUERTE",100,"")))</f>
        <v>50</v>
      </c>
      <c r="BL12" s="130" t="str">
        <f t="shared" ref="BL12:BL61" si="5">IF(AND(BG12="Fuerte",BE12="Fuerte"),"NO","SI")</f>
        <v>SI</v>
      </c>
      <c r="BM12" s="338" t="str">
        <f>IF(AVERAGE(BK12:BK21)=100,"FUERTE",IF(AND(AVERAGE(BK12:BK21)&lt;=99,AVERAGE(BK12:BK21)&gt;=50),"MODERADA",IF(AVERAGE(BK12:BK21)&lt;50,"DÉBIL",0)))</f>
        <v>MODERADA</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332" t="s">
        <v>795</v>
      </c>
    </row>
    <row r="13" spans="2:71" s="89" customFormat="1" ht="144.75" customHeight="1" x14ac:dyDescent="0.25">
      <c r="B13" s="365"/>
      <c r="C13" s="368"/>
      <c r="D13" s="357"/>
      <c r="E13" s="485"/>
      <c r="F13" s="357"/>
      <c r="G13" s="357"/>
      <c r="H13" s="357"/>
      <c r="I13" s="357"/>
      <c r="J13" s="357"/>
      <c r="K13" s="100">
        <v>2</v>
      </c>
      <c r="L13" s="101" t="s">
        <v>796</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789</v>
      </c>
      <c r="AP13" s="103" t="s">
        <v>790</v>
      </c>
      <c r="AQ13" s="103" t="s">
        <v>168</v>
      </c>
      <c r="AR13" s="103" t="s">
        <v>791</v>
      </c>
      <c r="AS13" s="103" t="s">
        <v>792</v>
      </c>
      <c r="AT13" s="103" t="s">
        <v>793</v>
      </c>
      <c r="AU13" s="103" t="s">
        <v>794</v>
      </c>
      <c r="AV13" s="103" t="s">
        <v>157</v>
      </c>
      <c r="AW13" s="104" t="s">
        <v>158</v>
      </c>
      <c r="AX13" s="104" t="s">
        <v>159</v>
      </c>
      <c r="AY13" s="104" t="s">
        <v>160</v>
      </c>
      <c r="AZ13" s="104" t="s">
        <v>161</v>
      </c>
      <c r="BA13" s="104" t="s">
        <v>162</v>
      </c>
      <c r="BB13" s="104" t="s">
        <v>163</v>
      </c>
      <c r="BC13" s="104" t="s">
        <v>169</v>
      </c>
      <c r="BD13" s="104">
        <f t="shared" si="0"/>
        <v>100</v>
      </c>
      <c r="BE13" s="104" t="str">
        <f t="shared" si="1"/>
        <v>Fuerte</v>
      </c>
      <c r="BF13" s="103"/>
      <c r="BG13" s="105" t="s">
        <v>134</v>
      </c>
      <c r="BH13" s="104" t="str">
        <f t="shared" si="2"/>
        <v>Algunas veces se ejecuta</v>
      </c>
      <c r="BI13" s="103"/>
      <c r="BJ13" s="104" t="str">
        <f t="shared" si="3"/>
        <v>MODERADO</v>
      </c>
      <c r="BK13" s="104">
        <f t="shared" si="4"/>
        <v>50</v>
      </c>
      <c r="BL13" s="104" t="str">
        <f t="shared" si="5"/>
        <v>SI</v>
      </c>
      <c r="BM13" s="339"/>
      <c r="BN13" s="342"/>
      <c r="BO13" s="345"/>
      <c r="BP13" s="348"/>
      <c r="BQ13" s="330"/>
      <c r="BR13" s="330"/>
      <c r="BS13" s="333"/>
    </row>
    <row r="14" spans="2:71" s="89" customFormat="1" ht="6" customHeight="1" x14ac:dyDescent="0.25">
      <c r="B14" s="365"/>
      <c r="C14" s="368"/>
      <c r="D14" s="357"/>
      <c r="E14" s="485"/>
      <c r="F14" s="357"/>
      <c r="G14" s="357"/>
      <c r="H14" s="357"/>
      <c r="I14" s="357"/>
      <c r="J14" s="357"/>
      <c r="K14" s="106">
        <v>3</v>
      </c>
      <c r="L14" s="107" t="s">
        <v>107</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109</v>
      </c>
      <c r="AP14" s="109"/>
      <c r="AQ14" s="109" t="s">
        <v>106</v>
      </c>
      <c r="AR14" s="109"/>
      <c r="AS14" s="109"/>
      <c r="AT14" s="109"/>
      <c r="AU14" s="109"/>
      <c r="AV14" s="109" t="s">
        <v>106</v>
      </c>
      <c r="AW14" s="131" t="s">
        <v>106</v>
      </c>
      <c r="AX14" s="131" t="s">
        <v>106</v>
      </c>
      <c r="AY14" s="131" t="s">
        <v>106</v>
      </c>
      <c r="AZ14" s="131" t="s">
        <v>106</v>
      </c>
      <c r="BA14" s="131" t="s">
        <v>106</v>
      </c>
      <c r="BB14" s="131" t="s">
        <v>106</v>
      </c>
      <c r="BC14" s="131" t="s">
        <v>106</v>
      </c>
      <c r="BD14" s="131">
        <f t="shared" si="0"/>
        <v>0</v>
      </c>
      <c r="BE14" s="131" t="str">
        <f t="shared" si="1"/>
        <v>Débil</v>
      </c>
      <c r="BF14" s="109"/>
      <c r="BG14" s="111" t="s">
        <v>106</v>
      </c>
      <c r="BH14" s="131" t="str">
        <f t="shared" si="2"/>
        <v>Casilla formulada</v>
      </c>
      <c r="BI14" s="109"/>
      <c r="BJ14" s="131" t="str">
        <f t="shared" si="3"/>
        <v/>
      </c>
      <c r="BK14" s="131" t="str">
        <f t="shared" si="4"/>
        <v/>
      </c>
      <c r="BL14" s="131" t="str">
        <f t="shared" si="5"/>
        <v>SI</v>
      </c>
      <c r="BM14" s="339"/>
      <c r="BN14" s="342"/>
      <c r="BO14" s="345"/>
      <c r="BP14" s="348"/>
      <c r="BQ14" s="330"/>
      <c r="BR14" s="330"/>
      <c r="BS14" s="333"/>
    </row>
    <row r="15" spans="2:71" s="89" customFormat="1" ht="6" customHeight="1" x14ac:dyDescent="0.25">
      <c r="B15" s="365"/>
      <c r="C15" s="368"/>
      <c r="D15" s="357"/>
      <c r="E15" s="485"/>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0"/>
        <v>0</v>
      </c>
      <c r="BE15" s="104" t="str">
        <f t="shared" si="1"/>
        <v>Débil</v>
      </c>
      <c r="BF15" s="103"/>
      <c r="BG15" s="105" t="s">
        <v>106</v>
      </c>
      <c r="BH15" s="104" t="str">
        <f t="shared" si="2"/>
        <v>Casilla formulada</v>
      </c>
      <c r="BI15" s="103"/>
      <c r="BJ15" s="104" t="str">
        <f t="shared" si="3"/>
        <v/>
      </c>
      <c r="BK15" s="104" t="str">
        <f t="shared" si="4"/>
        <v/>
      </c>
      <c r="BL15" s="104" t="str">
        <f t="shared" si="5"/>
        <v>SI</v>
      </c>
      <c r="BM15" s="339"/>
      <c r="BN15" s="342"/>
      <c r="BO15" s="345"/>
      <c r="BP15" s="348"/>
      <c r="BQ15" s="330"/>
      <c r="BR15" s="330"/>
      <c r="BS15" s="333"/>
    </row>
    <row r="16" spans="2:71" s="89" customFormat="1" ht="6" customHeight="1" x14ac:dyDescent="0.25">
      <c r="B16" s="365"/>
      <c r="C16" s="368"/>
      <c r="D16" s="357"/>
      <c r="E16" s="485"/>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31" t="s">
        <v>106</v>
      </c>
      <c r="AX16" s="131" t="s">
        <v>106</v>
      </c>
      <c r="AY16" s="131" t="s">
        <v>106</v>
      </c>
      <c r="AZ16" s="131" t="s">
        <v>106</v>
      </c>
      <c r="BA16" s="131" t="s">
        <v>106</v>
      </c>
      <c r="BB16" s="131" t="s">
        <v>106</v>
      </c>
      <c r="BC16" s="131" t="s">
        <v>106</v>
      </c>
      <c r="BD16" s="131">
        <f t="shared" si="0"/>
        <v>0</v>
      </c>
      <c r="BE16" s="131" t="str">
        <f t="shared" si="1"/>
        <v>Débil</v>
      </c>
      <c r="BF16" s="109"/>
      <c r="BG16" s="111" t="s">
        <v>106</v>
      </c>
      <c r="BH16" s="131" t="str">
        <f t="shared" si="2"/>
        <v>Casilla formulada</v>
      </c>
      <c r="BI16" s="109"/>
      <c r="BJ16" s="131" t="str">
        <f t="shared" si="3"/>
        <v/>
      </c>
      <c r="BK16" s="131" t="str">
        <f t="shared" si="4"/>
        <v/>
      </c>
      <c r="BL16" s="131" t="str">
        <f t="shared" si="5"/>
        <v>SI</v>
      </c>
      <c r="BM16" s="339"/>
      <c r="BN16" s="342"/>
      <c r="BO16" s="345"/>
      <c r="BP16" s="348"/>
      <c r="BQ16" s="330"/>
      <c r="BR16" s="330"/>
      <c r="BS16" s="333"/>
    </row>
    <row r="17" spans="2:71" s="89" customFormat="1" ht="6" customHeight="1" x14ac:dyDescent="0.25">
      <c r="B17" s="365"/>
      <c r="C17" s="368"/>
      <c r="D17" s="357"/>
      <c r="E17" s="485"/>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0"/>
        <v>0</v>
      </c>
      <c r="BE17" s="104" t="str">
        <f t="shared" si="1"/>
        <v>Débil</v>
      </c>
      <c r="BF17" s="103"/>
      <c r="BG17" s="105" t="s">
        <v>106</v>
      </c>
      <c r="BH17" s="104" t="str">
        <f t="shared" si="2"/>
        <v>Casilla formulada</v>
      </c>
      <c r="BI17" s="103"/>
      <c r="BJ17" s="104" t="str">
        <f t="shared" si="3"/>
        <v/>
      </c>
      <c r="BK17" s="104" t="str">
        <f t="shared" si="4"/>
        <v/>
      </c>
      <c r="BL17" s="104" t="str">
        <f t="shared" si="5"/>
        <v>SI</v>
      </c>
      <c r="BM17" s="339"/>
      <c r="BN17" s="342"/>
      <c r="BO17" s="345"/>
      <c r="BP17" s="348"/>
      <c r="BQ17" s="330"/>
      <c r="BR17" s="330"/>
      <c r="BS17" s="333"/>
    </row>
    <row r="18" spans="2:71" s="89" customFormat="1" ht="6" customHeight="1" x14ac:dyDescent="0.25">
      <c r="B18" s="365"/>
      <c r="C18" s="368"/>
      <c r="D18" s="357"/>
      <c r="E18" s="485"/>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31" t="s">
        <v>106</v>
      </c>
      <c r="AX18" s="131" t="s">
        <v>106</v>
      </c>
      <c r="AY18" s="131" t="s">
        <v>106</v>
      </c>
      <c r="AZ18" s="131" t="s">
        <v>106</v>
      </c>
      <c r="BA18" s="131" t="s">
        <v>106</v>
      </c>
      <c r="BB18" s="131" t="s">
        <v>106</v>
      </c>
      <c r="BC18" s="131" t="s">
        <v>106</v>
      </c>
      <c r="BD18" s="131">
        <f t="shared" si="0"/>
        <v>0</v>
      </c>
      <c r="BE18" s="131" t="str">
        <f t="shared" si="1"/>
        <v>Débil</v>
      </c>
      <c r="BF18" s="109"/>
      <c r="BG18" s="111" t="s">
        <v>106</v>
      </c>
      <c r="BH18" s="131" t="str">
        <f t="shared" si="2"/>
        <v>Casilla formulada</v>
      </c>
      <c r="BI18" s="109"/>
      <c r="BJ18" s="131" t="str">
        <f t="shared" si="3"/>
        <v/>
      </c>
      <c r="BK18" s="131" t="str">
        <f t="shared" si="4"/>
        <v/>
      </c>
      <c r="BL18" s="131" t="str">
        <f t="shared" si="5"/>
        <v>SI</v>
      </c>
      <c r="BM18" s="339"/>
      <c r="BN18" s="342"/>
      <c r="BO18" s="345"/>
      <c r="BP18" s="348"/>
      <c r="BQ18" s="330"/>
      <c r="BR18" s="330"/>
      <c r="BS18" s="333"/>
    </row>
    <row r="19" spans="2:71" s="89" customFormat="1" ht="6" customHeight="1" x14ac:dyDescent="0.25">
      <c r="B19" s="365"/>
      <c r="C19" s="368"/>
      <c r="D19" s="357"/>
      <c r="E19" s="485"/>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0"/>
        <v>0</v>
      </c>
      <c r="BE19" s="104" t="str">
        <f t="shared" si="1"/>
        <v>Débil</v>
      </c>
      <c r="BF19" s="103"/>
      <c r="BG19" s="105" t="s">
        <v>106</v>
      </c>
      <c r="BH19" s="104" t="str">
        <f t="shared" si="2"/>
        <v>Casilla formulada</v>
      </c>
      <c r="BI19" s="103"/>
      <c r="BJ19" s="104" t="str">
        <f t="shared" si="3"/>
        <v/>
      </c>
      <c r="BK19" s="104" t="str">
        <f t="shared" si="4"/>
        <v/>
      </c>
      <c r="BL19" s="104" t="str">
        <f t="shared" si="5"/>
        <v>SI</v>
      </c>
      <c r="BM19" s="339"/>
      <c r="BN19" s="342"/>
      <c r="BO19" s="345"/>
      <c r="BP19" s="348"/>
      <c r="BQ19" s="330"/>
      <c r="BR19" s="330"/>
      <c r="BS19" s="333"/>
    </row>
    <row r="20" spans="2:71" s="89" customFormat="1" ht="6" customHeight="1" x14ac:dyDescent="0.25">
      <c r="B20" s="365"/>
      <c r="C20" s="368"/>
      <c r="D20" s="357"/>
      <c r="E20" s="485"/>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31" t="s">
        <v>106</v>
      </c>
      <c r="AX20" s="131" t="s">
        <v>106</v>
      </c>
      <c r="AY20" s="131" t="s">
        <v>106</v>
      </c>
      <c r="AZ20" s="131" t="s">
        <v>106</v>
      </c>
      <c r="BA20" s="131" t="s">
        <v>106</v>
      </c>
      <c r="BB20" s="131" t="s">
        <v>106</v>
      </c>
      <c r="BC20" s="131" t="s">
        <v>106</v>
      </c>
      <c r="BD20" s="131">
        <f t="shared" si="0"/>
        <v>0</v>
      </c>
      <c r="BE20" s="131" t="str">
        <f t="shared" si="1"/>
        <v>Débil</v>
      </c>
      <c r="BF20" s="109"/>
      <c r="BG20" s="111" t="s">
        <v>106</v>
      </c>
      <c r="BH20" s="131" t="str">
        <f t="shared" si="2"/>
        <v>Casilla formulada</v>
      </c>
      <c r="BI20" s="109"/>
      <c r="BJ20" s="131" t="str">
        <f t="shared" si="3"/>
        <v/>
      </c>
      <c r="BK20" s="131" t="str">
        <f t="shared" si="4"/>
        <v/>
      </c>
      <c r="BL20" s="131" t="str">
        <f t="shared" si="5"/>
        <v>SI</v>
      </c>
      <c r="BM20" s="339"/>
      <c r="BN20" s="342"/>
      <c r="BO20" s="345"/>
      <c r="BP20" s="348"/>
      <c r="BQ20" s="330"/>
      <c r="BR20" s="330"/>
      <c r="BS20" s="333"/>
    </row>
    <row r="21" spans="2:71" s="89" customFormat="1" ht="6" customHeight="1" thickBot="1" x14ac:dyDescent="0.3">
      <c r="B21" s="366"/>
      <c r="C21" s="369"/>
      <c r="D21" s="358"/>
      <c r="E21" s="486"/>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0"/>
        <v>0</v>
      </c>
      <c r="BE21" s="117" t="str">
        <f t="shared" si="1"/>
        <v>Débil</v>
      </c>
      <c r="BF21" s="116"/>
      <c r="BG21" s="118" t="s">
        <v>106</v>
      </c>
      <c r="BH21" s="117" t="str">
        <f t="shared" si="2"/>
        <v>Casilla formulada</v>
      </c>
      <c r="BI21" s="116"/>
      <c r="BJ21" s="117" t="str">
        <f t="shared" si="3"/>
        <v/>
      </c>
      <c r="BK21" s="117" t="str">
        <f t="shared" si="4"/>
        <v/>
      </c>
      <c r="BL21" s="117" t="str">
        <f t="shared" si="5"/>
        <v>SI</v>
      </c>
      <c r="BM21" s="340"/>
      <c r="BN21" s="343"/>
      <c r="BO21" s="346"/>
      <c r="BP21" s="349"/>
      <c r="BQ21" s="331"/>
      <c r="BR21" s="331"/>
      <c r="BS21" s="334"/>
    </row>
    <row r="22" spans="2:71" s="89" customFormat="1" ht="96" hidden="1" customHeight="1" x14ac:dyDescent="0.25">
      <c r="B22" s="364">
        <v>2</v>
      </c>
      <c r="C22" s="367" t="s">
        <v>104</v>
      </c>
      <c r="D22" s="357" t="s">
        <v>105</v>
      </c>
      <c r="E22" s="357"/>
      <c r="F22" s="357" t="s">
        <v>106</v>
      </c>
      <c r="G22" s="357" t="s">
        <v>106</v>
      </c>
      <c r="H22" s="357" t="s">
        <v>106</v>
      </c>
      <c r="I22" s="357" t="s">
        <v>106</v>
      </c>
      <c r="J22" s="357" t="str">
        <f>IF(AND((F22="SI"),(G22="SI"),(H22="SI"),(I22="SI")),"Si es Riesgo de Corrupción","No es Riesgo de Corrupción")</f>
        <v>No es Riesgo de Corrupción</v>
      </c>
      <c r="K22" s="97">
        <v>1</v>
      </c>
      <c r="L22" s="98" t="s">
        <v>107</v>
      </c>
      <c r="M22" s="359" t="s">
        <v>166</v>
      </c>
      <c r="N22" s="361"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350" t="s">
        <v>106</v>
      </c>
      <c r="R22" s="350" t="s">
        <v>106</v>
      </c>
      <c r="S22" s="350" t="s">
        <v>106</v>
      </c>
      <c r="T22" s="350" t="s">
        <v>106</v>
      </c>
      <c r="U22" s="350" t="s">
        <v>106</v>
      </c>
      <c r="V22" s="350" t="s">
        <v>106</v>
      </c>
      <c r="W22" s="350" t="s">
        <v>106</v>
      </c>
      <c r="X22" s="350" t="s">
        <v>106</v>
      </c>
      <c r="Y22" s="350" t="s">
        <v>106</v>
      </c>
      <c r="Z22" s="350" t="s">
        <v>106</v>
      </c>
      <c r="AA22" s="350" t="s">
        <v>106</v>
      </c>
      <c r="AB22" s="350" t="s">
        <v>106</v>
      </c>
      <c r="AC22" s="350" t="s">
        <v>106</v>
      </c>
      <c r="AD22" s="350" t="s">
        <v>106</v>
      </c>
      <c r="AE22" s="350" t="s">
        <v>106</v>
      </c>
      <c r="AF22" s="350" t="s">
        <v>106</v>
      </c>
      <c r="AG22" s="350" t="s">
        <v>106</v>
      </c>
      <c r="AH22" s="350" t="s">
        <v>106</v>
      </c>
      <c r="AI22" s="350" t="s">
        <v>106</v>
      </c>
      <c r="AJ22" s="350">
        <f>IF(AF22="SI","Impacto Catastrófico por lesoines o perdida de vidas humanas",(COUNTIF(Q22:AE31,"SI")+COUNTIF(AG22:AI31,"SI")))</f>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335" t="s">
        <v>108</v>
      </c>
      <c r="AN22" s="90">
        <v>1</v>
      </c>
      <c r="AO22" s="94" t="s">
        <v>109</v>
      </c>
      <c r="AP22" s="94"/>
      <c r="AQ22" s="94" t="s">
        <v>106</v>
      </c>
      <c r="AR22" s="94"/>
      <c r="AS22" s="94"/>
      <c r="AT22" s="94"/>
      <c r="AU22" s="94"/>
      <c r="AV22" s="94" t="s">
        <v>106</v>
      </c>
      <c r="AW22" s="130" t="s">
        <v>106</v>
      </c>
      <c r="AX22" s="130" t="s">
        <v>106</v>
      </c>
      <c r="AY22" s="130" t="s">
        <v>106</v>
      </c>
      <c r="AZ22" s="130" t="s">
        <v>106</v>
      </c>
      <c r="BA22" s="130" t="s">
        <v>106</v>
      </c>
      <c r="BB22" s="130" t="s">
        <v>106</v>
      </c>
      <c r="BC22" s="130" t="s">
        <v>106</v>
      </c>
      <c r="BD22" s="130">
        <f t="shared" si="0"/>
        <v>0</v>
      </c>
      <c r="BE22" s="130" t="str">
        <f t="shared" si="1"/>
        <v>Débil</v>
      </c>
      <c r="BF22" s="94"/>
      <c r="BG22" s="99" t="s">
        <v>106</v>
      </c>
      <c r="BH22" s="130" t="str">
        <f t="shared" si="2"/>
        <v>Casilla formulada</v>
      </c>
      <c r="BI22" s="94"/>
      <c r="BJ22" s="130" t="str">
        <f t="shared" si="3"/>
        <v/>
      </c>
      <c r="BK22" s="130" t="str">
        <f t="shared" si="4"/>
        <v/>
      </c>
      <c r="BL22" s="130" t="str">
        <f t="shared" si="5"/>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344"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332"/>
    </row>
    <row r="23" spans="2:71" s="89" customFormat="1" ht="96" hidden="1" customHeight="1" x14ac:dyDescent="0.25">
      <c r="B23" s="365"/>
      <c r="C23" s="368"/>
      <c r="D23" s="357"/>
      <c r="E23" s="357"/>
      <c r="F23" s="357"/>
      <c r="G23" s="357"/>
      <c r="H23" s="357"/>
      <c r="I23" s="357"/>
      <c r="J23" s="357"/>
      <c r="K23" s="100">
        <v>2</v>
      </c>
      <c r="L23" s="101" t="s">
        <v>107</v>
      </c>
      <c r="M23" s="359"/>
      <c r="N23" s="362"/>
      <c r="O23" s="352"/>
      <c r="P23" s="348"/>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6"/>
      <c r="AN23" s="102">
        <v>2</v>
      </c>
      <c r="AO23" s="103" t="s">
        <v>109</v>
      </c>
      <c r="AP23" s="103"/>
      <c r="AQ23" s="103" t="s">
        <v>106</v>
      </c>
      <c r="AR23" s="103"/>
      <c r="AS23" s="103"/>
      <c r="AT23" s="103"/>
      <c r="AU23" s="103"/>
      <c r="AV23" s="103" t="s">
        <v>106</v>
      </c>
      <c r="AW23" s="104" t="s">
        <v>106</v>
      </c>
      <c r="AX23" s="104" t="s">
        <v>106</v>
      </c>
      <c r="AY23" s="104" t="s">
        <v>106</v>
      </c>
      <c r="AZ23" s="104" t="s">
        <v>106</v>
      </c>
      <c r="BA23" s="104" t="s">
        <v>106</v>
      </c>
      <c r="BB23" s="104" t="s">
        <v>106</v>
      </c>
      <c r="BC23" s="104" t="s">
        <v>106</v>
      </c>
      <c r="BD23" s="104">
        <f t="shared" si="0"/>
        <v>0</v>
      </c>
      <c r="BE23" s="104" t="str">
        <f t="shared" si="1"/>
        <v>Débil</v>
      </c>
      <c r="BF23" s="103"/>
      <c r="BG23" s="105" t="s">
        <v>106</v>
      </c>
      <c r="BH23" s="104" t="str">
        <f t="shared" si="2"/>
        <v>Casilla formulada</v>
      </c>
      <c r="BI23" s="103"/>
      <c r="BJ23" s="104" t="str">
        <f t="shared" si="3"/>
        <v/>
      </c>
      <c r="BK23" s="104" t="str">
        <f t="shared" si="4"/>
        <v/>
      </c>
      <c r="BL23" s="104" t="str">
        <f t="shared" si="5"/>
        <v>SI</v>
      </c>
      <c r="BM23" s="339"/>
      <c r="BN23" s="342"/>
      <c r="BO23" s="345"/>
      <c r="BP23" s="348"/>
      <c r="BQ23" s="330"/>
      <c r="BR23" s="330"/>
      <c r="BS23" s="333"/>
    </row>
    <row r="24" spans="2:71" s="89" customFormat="1" ht="96" hidden="1" customHeight="1" x14ac:dyDescent="0.25">
      <c r="B24" s="365"/>
      <c r="C24" s="368"/>
      <c r="D24" s="357"/>
      <c r="E24" s="357"/>
      <c r="F24" s="357"/>
      <c r="G24" s="357"/>
      <c r="H24" s="357"/>
      <c r="I24" s="357"/>
      <c r="J24" s="357"/>
      <c r="K24" s="106">
        <v>3</v>
      </c>
      <c r="L24" s="107" t="s">
        <v>107</v>
      </c>
      <c r="M24" s="359"/>
      <c r="N24" s="362"/>
      <c r="O24" s="352"/>
      <c r="P24" s="348"/>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6"/>
      <c r="AN24" s="108">
        <v>3</v>
      </c>
      <c r="AO24" s="109" t="s">
        <v>109</v>
      </c>
      <c r="AP24" s="109"/>
      <c r="AQ24" s="109" t="s">
        <v>106</v>
      </c>
      <c r="AR24" s="109"/>
      <c r="AS24" s="109"/>
      <c r="AT24" s="109"/>
      <c r="AU24" s="109"/>
      <c r="AV24" s="109" t="s">
        <v>106</v>
      </c>
      <c r="AW24" s="131" t="s">
        <v>106</v>
      </c>
      <c r="AX24" s="131" t="s">
        <v>106</v>
      </c>
      <c r="AY24" s="131" t="s">
        <v>106</v>
      </c>
      <c r="AZ24" s="131" t="s">
        <v>106</v>
      </c>
      <c r="BA24" s="131" t="s">
        <v>106</v>
      </c>
      <c r="BB24" s="131" t="s">
        <v>106</v>
      </c>
      <c r="BC24" s="131" t="s">
        <v>106</v>
      </c>
      <c r="BD24" s="131">
        <f t="shared" si="0"/>
        <v>0</v>
      </c>
      <c r="BE24" s="131" t="str">
        <f t="shared" si="1"/>
        <v>Débil</v>
      </c>
      <c r="BF24" s="109"/>
      <c r="BG24" s="111" t="s">
        <v>106</v>
      </c>
      <c r="BH24" s="131" t="str">
        <f t="shared" si="2"/>
        <v>Casilla formulada</v>
      </c>
      <c r="BI24" s="109"/>
      <c r="BJ24" s="131" t="str">
        <f t="shared" si="3"/>
        <v/>
      </c>
      <c r="BK24" s="131" t="str">
        <f t="shared" si="4"/>
        <v/>
      </c>
      <c r="BL24" s="131" t="str">
        <f t="shared" si="5"/>
        <v>SI</v>
      </c>
      <c r="BM24" s="339"/>
      <c r="BN24" s="342"/>
      <c r="BO24" s="345"/>
      <c r="BP24" s="348"/>
      <c r="BQ24" s="330"/>
      <c r="BR24" s="330"/>
      <c r="BS24" s="333"/>
    </row>
    <row r="25" spans="2:71" s="89" customFormat="1" ht="96" hidden="1" customHeight="1" x14ac:dyDescent="0.25">
      <c r="B25" s="365"/>
      <c r="C25" s="368"/>
      <c r="D25" s="357"/>
      <c r="E25" s="357"/>
      <c r="F25" s="357"/>
      <c r="G25" s="357"/>
      <c r="H25" s="357"/>
      <c r="I25" s="357"/>
      <c r="J25" s="357"/>
      <c r="K25" s="100">
        <v>4</v>
      </c>
      <c r="L25" s="101" t="s">
        <v>107</v>
      </c>
      <c r="M25" s="359"/>
      <c r="N25" s="362"/>
      <c r="O25" s="352"/>
      <c r="P25" s="348"/>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0"/>
        <v>0</v>
      </c>
      <c r="BE25" s="104" t="str">
        <f t="shared" si="1"/>
        <v>Débil</v>
      </c>
      <c r="BF25" s="103"/>
      <c r="BG25" s="105" t="s">
        <v>106</v>
      </c>
      <c r="BH25" s="104" t="str">
        <f t="shared" si="2"/>
        <v>Casilla formulada</v>
      </c>
      <c r="BI25" s="103"/>
      <c r="BJ25" s="104" t="str">
        <f t="shared" si="3"/>
        <v/>
      </c>
      <c r="BK25" s="104" t="str">
        <f t="shared" si="4"/>
        <v/>
      </c>
      <c r="BL25" s="104" t="str">
        <f t="shared" si="5"/>
        <v>SI</v>
      </c>
      <c r="BM25" s="339"/>
      <c r="BN25" s="342"/>
      <c r="BO25" s="345"/>
      <c r="BP25" s="348"/>
      <c r="BQ25" s="330"/>
      <c r="BR25" s="330"/>
      <c r="BS25" s="333"/>
    </row>
    <row r="26" spans="2:71" s="89" customFormat="1" ht="96" hidden="1" customHeight="1" x14ac:dyDescent="0.25">
      <c r="B26" s="365"/>
      <c r="C26" s="368"/>
      <c r="D26" s="357"/>
      <c r="E26" s="357"/>
      <c r="F26" s="357"/>
      <c r="G26" s="357"/>
      <c r="H26" s="357"/>
      <c r="I26" s="357"/>
      <c r="J26" s="357"/>
      <c r="K26" s="106">
        <v>5</v>
      </c>
      <c r="L26" s="107" t="s">
        <v>107</v>
      </c>
      <c r="M26" s="359"/>
      <c r="N26" s="362"/>
      <c r="O26" s="352"/>
      <c r="P26" s="348"/>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6"/>
      <c r="AN26" s="108">
        <v>5</v>
      </c>
      <c r="AO26" s="109" t="s">
        <v>109</v>
      </c>
      <c r="AP26" s="109"/>
      <c r="AQ26" s="109" t="s">
        <v>106</v>
      </c>
      <c r="AR26" s="109"/>
      <c r="AS26" s="109"/>
      <c r="AT26" s="109"/>
      <c r="AU26" s="109"/>
      <c r="AV26" s="109" t="s">
        <v>106</v>
      </c>
      <c r="AW26" s="131" t="s">
        <v>106</v>
      </c>
      <c r="AX26" s="131" t="s">
        <v>106</v>
      </c>
      <c r="AY26" s="131" t="s">
        <v>106</v>
      </c>
      <c r="AZ26" s="131" t="s">
        <v>106</v>
      </c>
      <c r="BA26" s="131" t="s">
        <v>106</v>
      </c>
      <c r="BB26" s="131" t="s">
        <v>106</v>
      </c>
      <c r="BC26" s="131" t="s">
        <v>106</v>
      </c>
      <c r="BD26" s="131">
        <f t="shared" si="0"/>
        <v>0</v>
      </c>
      <c r="BE26" s="131" t="str">
        <f t="shared" si="1"/>
        <v>Débil</v>
      </c>
      <c r="BF26" s="109"/>
      <c r="BG26" s="111" t="s">
        <v>106</v>
      </c>
      <c r="BH26" s="131" t="str">
        <f t="shared" si="2"/>
        <v>Casilla formulada</v>
      </c>
      <c r="BI26" s="109"/>
      <c r="BJ26" s="131" t="str">
        <f t="shared" si="3"/>
        <v/>
      </c>
      <c r="BK26" s="131" t="str">
        <f t="shared" si="4"/>
        <v/>
      </c>
      <c r="BL26" s="131" t="str">
        <f t="shared" si="5"/>
        <v>SI</v>
      </c>
      <c r="BM26" s="339"/>
      <c r="BN26" s="342"/>
      <c r="BO26" s="345"/>
      <c r="BP26" s="348"/>
      <c r="BQ26" s="330"/>
      <c r="BR26" s="330"/>
      <c r="BS26" s="333"/>
    </row>
    <row r="27" spans="2:71" s="89" customFormat="1" ht="96" hidden="1" customHeight="1" x14ac:dyDescent="0.25">
      <c r="B27" s="365"/>
      <c r="C27" s="368"/>
      <c r="D27" s="357"/>
      <c r="E27" s="357"/>
      <c r="F27" s="357"/>
      <c r="G27" s="357"/>
      <c r="H27" s="357"/>
      <c r="I27" s="357"/>
      <c r="J27" s="357"/>
      <c r="K27" s="100">
        <v>6</v>
      </c>
      <c r="L27" s="101" t="s">
        <v>107</v>
      </c>
      <c r="M27" s="359"/>
      <c r="N27" s="362"/>
      <c r="O27" s="352"/>
      <c r="P27" s="348"/>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0"/>
        <v>0</v>
      </c>
      <c r="BE27" s="104" t="str">
        <f t="shared" si="1"/>
        <v>Débil</v>
      </c>
      <c r="BF27" s="103"/>
      <c r="BG27" s="105" t="s">
        <v>106</v>
      </c>
      <c r="BH27" s="104" t="str">
        <f t="shared" si="2"/>
        <v>Casilla formulada</v>
      </c>
      <c r="BI27" s="103"/>
      <c r="BJ27" s="104" t="str">
        <f t="shared" si="3"/>
        <v/>
      </c>
      <c r="BK27" s="104" t="str">
        <f t="shared" si="4"/>
        <v/>
      </c>
      <c r="BL27" s="104" t="str">
        <f t="shared" si="5"/>
        <v>SI</v>
      </c>
      <c r="BM27" s="339"/>
      <c r="BN27" s="342"/>
      <c r="BO27" s="345"/>
      <c r="BP27" s="348"/>
      <c r="BQ27" s="330"/>
      <c r="BR27" s="330"/>
      <c r="BS27" s="333"/>
    </row>
    <row r="28" spans="2:71" s="89" customFormat="1" ht="96" hidden="1" customHeight="1" x14ac:dyDescent="0.25">
      <c r="B28" s="365"/>
      <c r="C28" s="368"/>
      <c r="D28" s="357"/>
      <c r="E28" s="357"/>
      <c r="F28" s="357"/>
      <c r="G28" s="357"/>
      <c r="H28" s="357"/>
      <c r="I28" s="357"/>
      <c r="J28" s="357"/>
      <c r="K28" s="106">
        <v>7</v>
      </c>
      <c r="L28" s="107" t="s">
        <v>107</v>
      </c>
      <c r="M28" s="359"/>
      <c r="N28" s="362"/>
      <c r="O28" s="352"/>
      <c r="P28" s="348"/>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6"/>
      <c r="AN28" s="108">
        <v>7</v>
      </c>
      <c r="AO28" s="109" t="s">
        <v>109</v>
      </c>
      <c r="AP28" s="109"/>
      <c r="AQ28" s="109" t="s">
        <v>106</v>
      </c>
      <c r="AR28" s="109"/>
      <c r="AS28" s="109"/>
      <c r="AT28" s="109"/>
      <c r="AU28" s="109"/>
      <c r="AV28" s="109" t="s">
        <v>106</v>
      </c>
      <c r="AW28" s="131" t="s">
        <v>106</v>
      </c>
      <c r="AX28" s="131" t="s">
        <v>106</v>
      </c>
      <c r="AY28" s="131" t="s">
        <v>106</v>
      </c>
      <c r="AZ28" s="131" t="s">
        <v>106</v>
      </c>
      <c r="BA28" s="131" t="s">
        <v>106</v>
      </c>
      <c r="BB28" s="131" t="s">
        <v>106</v>
      </c>
      <c r="BC28" s="131" t="s">
        <v>106</v>
      </c>
      <c r="BD28" s="131">
        <f t="shared" si="0"/>
        <v>0</v>
      </c>
      <c r="BE28" s="131" t="str">
        <f t="shared" si="1"/>
        <v>Débil</v>
      </c>
      <c r="BF28" s="109"/>
      <c r="BG28" s="111" t="s">
        <v>106</v>
      </c>
      <c r="BH28" s="131" t="str">
        <f t="shared" si="2"/>
        <v>Casilla formulada</v>
      </c>
      <c r="BI28" s="109"/>
      <c r="BJ28" s="131" t="str">
        <f t="shared" si="3"/>
        <v/>
      </c>
      <c r="BK28" s="131" t="str">
        <f t="shared" si="4"/>
        <v/>
      </c>
      <c r="BL28" s="131" t="str">
        <f t="shared" si="5"/>
        <v>SI</v>
      </c>
      <c r="BM28" s="339"/>
      <c r="BN28" s="342"/>
      <c r="BO28" s="345"/>
      <c r="BP28" s="348"/>
      <c r="BQ28" s="330"/>
      <c r="BR28" s="330"/>
      <c r="BS28" s="333"/>
    </row>
    <row r="29" spans="2:71" s="89" customFormat="1" ht="96" hidden="1" customHeight="1" x14ac:dyDescent="0.25">
      <c r="B29" s="365"/>
      <c r="C29" s="368"/>
      <c r="D29" s="357"/>
      <c r="E29" s="357"/>
      <c r="F29" s="357"/>
      <c r="G29" s="357"/>
      <c r="H29" s="357"/>
      <c r="I29" s="357"/>
      <c r="J29" s="357"/>
      <c r="K29" s="100">
        <v>8</v>
      </c>
      <c r="L29" s="101" t="s">
        <v>107</v>
      </c>
      <c r="M29" s="359"/>
      <c r="N29" s="362"/>
      <c r="O29" s="352"/>
      <c r="P29" s="348"/>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0"/>
        <v>0</v>
      </c>
      <c r="BE29" s="104" t="str">
        <f t="shared" si="1"/>
        <v>Débil</v>
      </c>
      <c r="BF29" s="103"/>
      <c r="BG29" s="105" t="s">
        <v>106</v>
      </c>
      <c r="BH29" s="104" t="str">
        <f t="shared" si="2"/>
        <v>Casilla formulada</v>
      </c>
      <c r="BI29" s="103"/>
      <c r="BJ29" s="104" t="str">
        <f t="shared" si="3"/>
        <v/>
      </c>
      <c r="BK29" s="104" t="str">
        <f t="shared" si="4"/>
        <v/>
      </c>
      <c r="BL29" s="104" t="str">
        <f t="shared" si="5"/>
        <v>SI</v>
      </c>
      <c r="BM29" s="339"/>
      <c r="BN29" s="342"/>
      <c r="BO29" s="345"/>
      <c r="BP29" s="348"/>
      <c r="BQ29" s="330"/>
      <c r="BR29" s="330"/>
      <c r="BS29" s="333"/>
    </row>
    <row r="30" spans="2:71" s="89" customFormat="1" ht="96" hidden="1" customHeight="1" x14ac:dyDescent="0.25">
      <c r="B30" s="365"/>
      <c r="C30" s="368"/>
      <c r="D30" s="357"/>
      <c r="E30" s="357"/>
      <c r="F30" s="357"/>
      <c r="G30" s="357"/>
      <c r="H30" s="357"/>
      <c r="I30" s="357"/>
      <c r="J30" s="357"/>
      <c r="K30" s="106">
        <v>9</v>
      </c>
      <c r="L30" s="112" t="s">
        <v>107</v>
      </c>
      <c r="M30" s="359"/>
      <c r="N30" s="362"/>
      <c r="O30" s="352"/>
      <c r="P30" s="348"/>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6"/>
      <c r="AN30" s="108">
        <v>9</v>
      </c>
      <c r="AO30" s="109" t="s">
        <v>109</v>
      </c>
      <c r="AP30" s="109"/>
      <c r="AQ30" s="109" t="s">
        <v>106</v>
      </c>
      <c r="AR30" s="109"/>
      <c r="AS30" s="109"/>
      <c r="AT30" s="109"/>
      <c r="AU30" s="109"/>
      <c r="AV30" s="109" t="s">
        <v>106</v>
      </c>
      <c r="AW30" s="131" t="s">
        <v>106</v>
      </c>
      <c r="AX30" s="131" t="s">
        <v>106</v>
      </c>
      <c r="AY30" s="131" t="s">
        <v>106</v>
      </c>
      <c r="AZ30" s="131" t="s">
        <v>106</v>
      </c>
      <c r="BA30" s="131" t="s">
        <v>106</v>
      </c>
      <c r="BB30" s="131" t="s">
        <v>106</v>
      </c>
      <c r="BC30" s="131" t="s">
        <v>106</v>
      </c>
      <c r="BD30" s="131">
        <f t="shared" si="0"/>
        <v>0</v>
      </c>
      <c r="BE30" s="131" t="str">
        <f t="shared" si="1"/>
        <v>Débil</v>
      </c>
      <c r="BF30" s="109"/>
      <c r="BG30" s="111" t="s">
        <v>106</v>
      </c>
      <c r="BH30" s="131" t="str">
        <f t="shared" si="2"/>
        <v>Casilla formulada</v>
      </c>
      <c r="BI30" s="109"/>
      <c r="BJ30" s="131" t="str">
        <f t="shared" si="3"/>
        <v/>
      </c>
      <c r="BK30" s="131" t="str">
        <f t="shared" si="4"/>
        <v/>
      </c>
      <c r="BL30" s="131" t="str">
        <f t="shared" si="5"/>
        <v>SI</v>
      </c>
      <c r="BM30" s="339"/>
      <c r="BN30" s="342"/>
      <c r="BO30" s="345"/>
      <c r="BP30" s="348"/>
      <c r="BQ30" s="330"/>
      <c r="BR30" s="330"/>
      <c r="BS30" s="333"/>
    </row>
    <row r="31" spans="2:71" s="89" customFormat="1" ht="96" hidden="1" customHeight="1" x14ac:dyDescent="0.25">
      <c r="B31" s="366"/>
      <c r="C31" s="369"/>
      <c r="D31" s="358"/>
      <c r="E31" s="358"/>
      <c r="F31" s="358"/>
      <c r="G31" s="358"/>
      <c r="H31" s="358"/>
      <c r="I31" s="358"/>
      <c r="J31" s="358"/>
      <c r="K31" s="113">
        <v>10</v>
      </c>
      <c r="L31" s="114" t="s">
        <v>107</v>
      </c>
      <c r="M31" s="360"/>
      <c r="N31" s="363"/>
      <c r="O31" s="353"/>
      <c r="P31" s="349"/>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0"/>
        <v>0</v>
      </c>
      <c r="BE31" s="117" t="str">
        <f t="shared" si="1"/>
        <v>Débil</v>
      </c>
      <c r="BF31" s="116"/>
      <c r="BG31" s="118" t="s">
        <v>106</v>
      </c>
      <c r="BH31" s="117" t="str">
        <f t="shared" si="2"/>
        <v>Casilla formulada</v>
      </c>
      <c r="BI31" s="116"/>
      <c r="BJ31" s="117" t="str">
        <f t="shared" si="3"/>
        <v/>
      </c>
      <c r="BK31" s="117" t="str">
        <f t="shared" si="4"/>
        <v/>
      </c>
      <c r="BL31" s="117" t="str">
        <f t="shared" si="5"/>
        <v>SI</v>
      </c>
      <c r="BM31" s="340"/>
      <c r="BN31" s="343"/>
      <c r="BO31" s="346"/>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130" t="s">
        <v>106</v>
      </c>
      <c r="AX32" s="130" t="s">
        <v>106</v>
      </c>
      <c r="AY32" s="130" t="s">
        <v>106</v>
      </c>
      <c r="AZ32" s="130" t="s">
        <v>106</v>
      </c>
      <c r="BA32" s="130" t="s">
        <v>106</v>
      </c>
      <c r="BB32" s="130" t="s">
        <v>106</v>
      </c>
      <c r="BC32" s="130" t="s">
        <v>106</v>
      </c>
      <c r="BD32" s="130">
        <f t="shared" si="0"/>
        <v>0</v>
      </c>
      <c r="BE32" s="130" t="str">
        <f t="shared" si="1"/>
        <v>Débil</v>
      </c>
      <c r="BF32" s="94"/>
      <c r="BG32" s="99" t="s">
        <v>106</v>
      </c>
      <c r="BH32" s="130" t="str">
        <f t="shared" si="2"/>
        <v>Casilla formulada</v>
      </c>
      <c r="BI32" s="94"/>
      <c r="BJ32" s="130" t="str">
        <f t="shared" si="3"/>
        <v/>
      </c>
      <c r="BK32" s="130" t="str">
        <f t="shared" si="4"/>
        <v/>
      </c>
      <c r="BL32" s="130" t="str">
        <f t="shared" si="5"/>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0"/>
        <v>0</v>
      </c>
      <c r="BE33" s="104" t="str">
        <f t="shared" si="1"/>
        <v>Débil</v>
      </c>
      <c r="BF33" s="103"/>
      <c r="BG33" s="105" t="s">
        <v>106</v>
      </c>
      <c r="BH33" s="104" t="str">
        <f t="shared" si="2"/>
        <v>Casilla formulada</v>
      </c>
      <c r="BI33" s="103"/>
      <c r="BJ33" s="104" t="str">
        <f t="shared" si="3"/>
        <v/>
      </c>
      <c r="BK33" s="104" t="str">
        <f t="shared" si="4"/>
        <v/>
      </c>
      <c r="BL33" s="104" t="str">
        <f t="shared" si="5"/>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31" t="s">
        <v>106</v>
      </c>
      <c r="AX34" s="131" t="s">
        <v>106</v>
      </c>
      <c r="AY34" s="131" t="s">
        <v>106</v>
      </c>
      <c r="AZ34" s="131" t="s">
        <v>106</v>
      </c>
      <c r="BA34" s="131" t="s">
        <v>106</v>
      </c>
      <c r="BB34" s="131" t="s">
        <v>106</v>
      </c>
      <c r="BC34" s="131" t="s">
        <v>106</v>
      </c>
      <c r="BD34" s="131">
        <f t="shared" si="0"/>
        <v>0</v>
      </c>
      <c r="BE34" s="131" t="str">
        <f t="shared" si="1"/>
        <v>Débil</v>
      </c>
      <c r="BF34" s="109"/>
      <c r="BG34" s="111" t="s">
        <v>106</v>
      </c>
      <c r="BH34" s="131" t="str">
        <f t="shared" si="2"/>
        <v>Casilla formulada</v>
      </c>
      <c r="BI34" s="109"/>
      <c r="BJ34" s="131" t="str">
        <f t="shared" si="3"/>
        <v/>
      </c>
      <c r="BK34" s="131" t="str">
        <f t="shared" si="4"/>
        <v/>
      </c>
      <c r="BL34" s="131" t="str">
        <f t="shared" si="5"/>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0"/>
        <v>0</v>
      </c>
      <c r="BE35" s="104" t="str">
        <f t="shared" si="1"/>
        <v>Débil</v>
      </c>
      <c r="BF35" s="103"/>
      <c r="BG35" s="105" t="s">
        <v>106</v>
      </c>
      <c r="BH35" s="104" t="str">
        <f t="shared" si="2"/>
        <v>Casilla formulada</v>
      </c>
      <c r="BI35" s="103"/>
      <c r="BJ35" s="104" t="str">
        <f t="shared" si="3"/>
        <v/>
      </c>
      <c r="BK35" s="104" t="str">
        <f t="shared" si="4"/>
        <v/>
      </c>
      <c r="BL35" s="104" t="str">
        <f t="shared" si="5"/>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31" t="s">
        <v>106</v>
      </c>
      <c r="AX36" s="131" t="s">
        <v>106</v>
      </c>
      <c r="AY36" s="131" t="s">
        <v>106</v>
      </c>
      <c r="AZ36" s="131" t="s">
        <v>106</v>
      </c>
      <c r="BA36" s="131" t="s">
        <v>106</v>
      </c>
      <c r="BB36" s="131" t="s">
        <v>106</v>
      </c>
      <c r="BC36" s="131" t="s">
        <v>106</v>
      </c>
      <c r="BD36" s="131">
        <f t="shared" si="0"/>
        <v>0</v>
      </c>
      <c r="BE36" s="131" t="str">
        <f t="shared" si="1"/>
        <v>Débil</v>
      </c>
      <c r="BF36" s="109"/>
      <c r="BG36" s="111" t="s">
        <v>106</v>
      </c>
      <c r="BH36" s="131" t="str">
        <f t="shared" si="2"/>
        <v>Casilla formulada</v>
      </c>
      <c r="BI36" s="109"/>
      <c r="BJ36" s="131" t="str">
        <f t="shared" si="3"/>
        <v/>
      </c>
      <c r="BK36" s="131" t="str">
        <f t="shared" si="4"/>
        <v/>
      </c>
      <c r="BL36" s="131" t="str">
        <f t="shared" si="5"/>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0"/>
        <v>0</v>
      </c>
      <c r="BE37" s="104" t="str">
        <f t="shared" si="1"/>
        <v>Débil</v>
      </c>
      <c r="BF37" s="103"/>
      <c r="BG37" s="105" t="s">
        <v>106</v>
      </c>
      <c r="BH37" s="104" t="str">
        <f t="shared" si="2"/>
        <v>Casilla formulada</v>
      </c>
      <c r="BI37" s="103"/>
      <c r="BJ37" s="104" t="str">
        <f t="shared" si="3"/>
        <v/>
      </c>
      <c r="BK37" s="104" t="str">
        <f t="shared" si="4"/>
        <v/>
      </c>
      <c r="BL37" s="104" t="str">
        <f t="shared" si="5"/>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31" t="s">
        <v>106</v>
      </c>
      <c r="AX38" s="131" t="s">
        <v>106</v>
      </c>
      <c r="AY38" s="131" t="s">
        <v>106</v>
      </c>
      <c r="AZ38" s="131" t="s">
        <v>106</v>
      </c>
      <c r="BA38" s="131" t="s">
        <v>106</v>
      </c>
      <c r="BB38" s="131" t="s">
        <v>106</v>
      </c>
      <c r="BC38" s="131" t="s">
        <v>106</v>
      </c>
      <c r="BD38" s="131">
        <f t="shared" si="0"/>
        <v>0</v>
      </c>
      <c r="BE38" s="131" t="str">
        <f t="shared" si="1"/>
        <v>Débil</v>
      </c>
      <c r="BF38" s="109"/>
      <c r="BG38" s="111" t="s">
        <v>106</v>
      </c>
      <c r="BH38" s="131" t="str">
        <f t="shared" si="2"/>
        <v>Casilla formulada</v>
      </c>
      <c r="BI38" s="109"/>
      <c r="BJ38" s="131" t="str">
        <f t="shared" si="3"/>
        <v/>
      </c>
      <c r="BK38" s="131" t="str">
        <f t="shared" si="4"/>
        <v/>
      </c>
      <c r="BL38" s="131" t="str">
        <f t="shared" si="5"/>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0"/>
        <v>0</v>
      </c>
      <c r="BE39" s="104" t="str">
        <f t="shared" si="1"/>
        <v>Débil</v>
      </c>
      <c r="BF39" s="103"/>
      <c r="BG39" s="105" t="s">
        <v>106</v>
      </c>
      <c r="BH39" s="104" t="str">
        <f t="shared" si="2"/>
        <v>Casilla formulada</v>
      </c>
      <c r="BI39" s="103"/>
      <c r="BJ39" s="104" t="str">
        <f t="shared" si="3"/>
        <v/>
      </c>
      <c r="BK39" s="104" t="str">
        <f t="shared" si="4"/>
        <v/>
      </c>
      <c r="BL39" s="104" t="str">
        <f t="shared" si="5"/>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31" t="s">
        <v>106</v>
      </c>
      <c r="AX40" s="131" t="s">
        <v>106</v>
      </c>
      <c r="AY40" s="131" t="s">
        <v>106</v>
      </c>
      <c r="AZ40" s="131" t="s">
        <v>106</v>
      </c>
      <c r="BA40" s="131" t="s">
        <v>106</v>
      </c>
      <c r="BB40" s="131" t="s">
        <v>106</v>
      </c>
      <c r="BC40" s="131" t="s">
        <v>106</v>
      </c>
      <c r="BD40" s="131">
        <f t="shared" si="0"/>
        <v>0</v>
      </c>
      <c r="BE40" s="131" t="str">
        <f t="shared" si="1"/>
        <v>Débil</v>
      </c>
      <c r="BF40" s="109"/>
      <c r="BG40" s="111" t="s">
        <v>106</v>
      </c>
      <c r="BH40" s="131" t="str">
        <f t="shared" si="2"/>
        <v>Casilla formulada</v>
      </c>
      <c r="BI40" s="109"/>
      <c r="BJ40" s="131" t="str">
        <f t="shared" si="3"/>
        <v/>
      </c>
      <c r="BK40" s="131" t="str">
        <f t="shared" si="4"/>
        <v/>
      </c>
      <c r="BL40" s="131" t="str">
        <f t="shared" si="5"/>
        <v>SI</v>
      </c>
      <c r="BM40" s="339"/>
      <c r="BN40" s="342"/>
      <c r="BO40" s="449"/>
      <c r="BP40" s="348"/>
      <c r="BQ40" s="330"/>
      <c r="BR40" s="330"/>
      <c r="BS40" s="333"/>
    </row>
    <row r="41" spans="2:71" s="89" customFormat="1" ht="96" hidden="1" customHeight="1" x14ac:dyDescent="0.25">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0"/>
        <v>0</v>
      </c>
      <c r="BE41" s="117" t="str">
        <f t="shared" si="1"/>
        <v>Débil</v>
      </c>
      <c r="BF41" s="116"/>
      <c r="BG41" s="118" t="s">
        <v>106</v>
      </c>
      <c r="BH41" s="117" t="str">
        <f t="shared" si="2"/>
        <v>Casilla formulada</v>
      </c>
      <c r="BI41" s="116"/>
      <c r="BJ41" s="117" t="str">
        <f t="shared" si="3"/>
        <v/>
      </c>
      <c r="BK41" s="117" t="str">
        <f t="shared" si="4"/>
        <v/>
      </c>
      <c r="BL41" s="117" t="str">
        <f t="shared" si="5"/>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130" t="s">
        <v>106</v>
      </c>
      <c r="AX42" s="130" t="s">
        <v>106</v>
      </c>
      <c r="AY42" s="130" t="s">
        <v>106</v>
      </c>
      <c r="AZ42" s="130" t="s">
        <v>106</v>
      </c>
      <c r="BA42" s="130" t="s">
        <v>106</v>
      </c>
      <c r="BB42" s="130" t="s">
        <v>106</v>
      </c>
      <c r="BC42" s="130" t="s">
        <v>106</v>
      </c>
      <c r="BD42" s="130">
        <f t="shared" si="0"/>
        <v>0</v>
      </c>
      <c r="BE42" s="130" t="str">
        <f t="shared" si="1"/>
        <v>Débil</v>
      </c>
      <c r="BF42" s="94"/>
      <c r="BG42" s="99" t="s">
        <v>106</v>
      </c>
      <c r="BH42" s="130" t="str">
        <f t="shared" si="2"/>
        <v>Casilla formulada</v>
      </c>
      <c r="BI42" s="94"/>
      <c r="BJ42" s="130" t="str">
        <f t="shared" si="3"/>
        <v/>
      </c>
      <c r="BK42" s="130" t="str">
        <f t="shared" si="4"/>
        <v/>
      </c>
      <c r="BL42" s="130" t="str">
        <f t="shared" si="5"/>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0"/>
        <v>0</v>
      </c>
      <c r="BE43" s="104" t="str">
        <f t="shared" si="1"/>
        <v>Débil</v>
      </c>
      <c r="BF43" s="103"/>
      <c r="BG43" s="105" t="s">
        <v>106</v>
      </c>
      <c r="BH43" s="104" t="str">
        <f t="shared" si="2"/>
        <v>Casilla formulada</v>
      </c>
      <c r="BI43" s="103"/>
      <c r="BJ43" s="104" t="str">
        <f t="shared" si="3"/>
        <v/>
      </c>
      <c r="BK43" s="104" t="str">
        <f t="shared" si="4"/>
        <v/>
      </c>
      <c r="BL43" s="104" t="str">
        <f t="shared" si="5"/>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31" t="s">
        <v>106</v>
      </c>
      <c r="AX44" s="131" t="s">
        <v>106</v>
      </c>
      <c r="AY44" s="131" t="s">
        <v>106</v>
      </c>
      <c r="AZ44" s="131" t="s">
        <v>106</v>
      </c>
      <c r="BA44" s="131" t="s">
        <v>106</v>
      </c>
      <c r="BB44" s="131" t="s">
        <v>106</v>
      </c>
      <c r="BC44" s="131" t="s">
        <v>106</v>
      </c>
      <c r="BD44" s="131">
        <f t="shared" si="0"/>
        <v>0</v>
      </c>
      <c r="BE44" s="131" t="str">
        <f t="shared" si="1"/>
        <v>Débil</v>
      </c>
      <c r="BF44" s="109"/>
      <c r="BG44" s="111" t="s">
        <v>106</v>
      </c>
      <c r="BH44" s="131" t="str">
        <f t="shared" si="2"/>
        <v>Casilla formulada</v>
      </c>
      <c r="BI44" s="109"/>
      <c r="BJ44" s="131" t="str">
        <f t="shared" si="3"/>
        <v/>
      </c>
      <c r="BK44" s="131" t="str">
        <f t="shared" si="4"/>
        <v/>
      </c>
      <c r="BL44" s="131" t="str">
        <f t="shared" si="5"/>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0"/>
        <v>0</v>
      </c>
      <c r="BE45" s="104" t="str">
        <f t="shared" si="1"/>
        <v>Débil</v>
      </c>
      <c r="BF45" s="103"/>
      <c r="BG45" s="105" t="s">
        <v>106</v>
      </c>
      <c r="BH45" s="104" t="str">
        <f t="shared" si="2"/>
        <v>Casilla formulada</v>
      </c>
      <c r="BI45" s="103"/>
      <c r="BJ45" s="104" t="str">
        <f t="shared" si="3"/>
        <v/>
      </c>
      <c r="BK45" s="104" t="str">
        <f t="shared" si="4"/>
        <v/>
      </c>
      <c r="BL45" s="104" t="str">
        <f t="shared" si="5"/>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31" t="s">
        <v>106</v>
      </c>
      <c r="AX46" s="131" t="s">
        <v>106</v>
      </c>
      <c r="AY46" s="131" t="s">
        <v>106</v>
      </c>
      <c r="AZ46" s="131" t="s">
        <v>106</v>
      </c>
      <c r="BA46" s="131" t="s">
        <v>106</v>
      </c>
      <c r="BB46" s="131" t="s">
        <v>106</v>
      </c>
      <c r="BC46" s="131" t="s">
        <v>106</v>
      </c>
      <c r="BD46" s="131">
        <f t="shared" si="0"/>
        <v>0</v>
      </c>
      <c r="BE46" s="131" t="str">
        <f t="shared" si="1"/>
        <v>Débil</v>
      </c>
      <c r="BF46" s="109"/>
      <c r="BG46" s="111" t="s">
        <v>106</v>
      </c>
      <c r="BH46" s="131" t="str">
        <f t="shared" si="2"/>
        <v>Casilla formulada</v>
      </c>
      <c r="BI46" s="109"/>
      <c r="BJ46" s="131" t="str">
        <f t="shared" si="3"/>
        <v/>
      </c>
      <c r="BK46" s="131" t="str">
        <f t="shared" si="4"/>
        <v/>
      </c>
      <c r="BL46" s="131" t="str">
        <f t="shared" si="5"/>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0"/>
        <v>0</v>
      </c>
      <c r="BE47" s="104" t="str">
        <f t="shared" si="1"/>
        <v>Débil</v>
      </c>
      <c r="BF47" s="103"/>
      <c r="BG47" s="105" t="s">
        <v>106</v>
      </c>
      <c r="BH47" s="104" t="str">
        <f t="shared" si="2"/>
        <v>Casilla formulada</v>
      </c>
      <c r="BI47" s="103"/>
      <c r="BJ47" s="104" t="str">
        <f t="shared" si="3"/>
        <v/>
      </c>
      <c r="BK47" s="104" t="str">
        <f t="shared" si="4"/>
        <v/>
      </c>
      <c r="BL47" s="104" t="str">
        <f t="shared" si="5"/>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31" t="s">
        <v>106</v>
      </c>
      <c r="AX48" s="131" t="s">
        <v>106</v>
      </c>
      <c r="AY48" s="131" t="s">
        <v>106</v>
      </c>
      <c r="AZ48" s="131" t="s">
        <v>106</v>
      </c>
      <c r="BA48" s="131" t="s">
        <v>106</v>
      </c>
      <c r="BB48" s="131" t="s">
        <v>106</v>
      </c>
      <c r="BC48" s="131" t="s">
        <v>106</v>
      </c>
      <c r="BD48" s="131">
        <f t="shared" si="0"/>
        <v>0</v>
      </c>
      <c r="BE48" s="131" t="str">
        <f t="shared" si="1"/>
        <v>Débil</v>
      </c>
      <c r="BF48" s="109"/>
      <c r="BG48" s="111" t="s">
        <v>106</v>
      </c>
      <c r="BH48" s="131" t="str">
        <f t="shared" si="2"/>
        <v>Casilla formulada</v>
      </c>
      <c r="BI48" s="109"/>
      <c r="BJ48" s="131" t="str">
        <f t="shared" si="3"/>
        <v/>
      </c>
      <c r="BK48" s="131" t="str">
        <f t="shared" si="4"/>
        <v/>
      </c>
      <c r="BL48" s="131" t="str">
        <f t="shared" si="5"/>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0"/>
        <v>0</v>
      </c>
      <c r="BE49" s="104" t="str">
        <f t="shared" si="1"/>
        <v>Débil</v>
      </c>
      <c r="BF49" s="103"/>
      <c r="BG49" s="105" t="s">
        <v>106</v>
      </c>
      <c r="BH49" s="104" t="str">
        <f t="shared" si="2"/>
        <v>Casilla formulada</v>
      </c>
      <c r="BI49" s="103"/>
      <c r="BJ49" s="104" t="str">
        <f t="shared" si="3"/>
        <v/>
      </c>
      <c r="BK49" s="104" t="str">
        <f t="shared" si="4"/>
        <v/>
      </c>
      <c r="BL49" s="104" t="str">
        <f t="shared" si="5"/>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31" t="s">
        <v>106</v>
      </c>
      <c r="AX50" s="131" t="s">
        <v>106</v>
      </c>
      <c r="AY50" s="131" t="s">
        <v>106</v>
      </c>
      <c r="AZ50" s="131" t="s">
        <v>106</v>
      </c>
      <c r="BA50" s="131" t="s">
        <v>106</v>
      </c>
      <c r="BB50" s="131" t="s">
        <v>106</v>
      </c>
      <c r="BC50" s="131" t="s">
        <v>106</v>
      </c>
      <c r="BD50" s="131">
        <f t="shared" si="0"/>
        <v>0</v>
      </c>
      <c r="BE50" s="131" t="str">
        <f t="shared" si="1"/>
        <v>Débil</v>
      </c>
      <c r="BF50" s="109"/>
      <c r="BG50" s="111" t="s">
        <v>106</v>
      </c>
      <c r="BH50" s="131" t="str">
        <f t="shared" si="2"/>
        <v>Casilla formulada</v>
      </c>
      <c r="BI50" s="109"/>
      <c r="BJ50" s="131" t="str">
        <f t="shared" si="3"/>
        <v/>
      </c>
      <c r="BK50" s="131" t="str">
        <f t="shared" si="4"/>
        <v/>
      </c>
      <c r="BL50" s="131" t="str">
        <f t="shared" si="5"/>
        <v>SI</v>
      </c>
      <c r="BM50" s="339"/>
      <c r="BN50" s="342"/>
      <c r="BO50" s="449"/>
      <c r="BP50" s="348"/>
      <c r="BQ50" s="330"/>
      <c r="BR50" s="330"/>
      <c r="BS50" s="333"/>
    </row>
    <row r="51" spans="2:71" s="89" customFormat="1" ht="96" hidden="1" customHeight="1" x14ac:dyDescent="0.25">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0"/>
        <v>0</v>
      </c>
      <c r="BE51" s="117" t="str">
        <f t="shared" si="1"/>
        <v>Débil</v>
      </c>
      <c r="BF51" s="116"/>
      <c r="BG51" s="118" t="s">
        <v>106</v>
      </c>
      <c r="BH51" s="117" t="str">
        <f t="shared" si="2"/>
        <v>Casilla formulada</v>
      </c>
      <c r="BI51" s="116"/>
      <c r="BJ51" s="117" t="str">
        <f t="shared" si="3"/>
        <v/>
      </c>
      <c r="BK51" s="117" t="str">
        <f t="shared" si="4"/>
        <v/>
      </c>
      <c r="BL51" s="117" t="str">
        <f t="shared" si="5"/>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130" t="s">
        <v>106</v>
      </c>
      <c r="AX52" s="130" t="s">
        <v>106</v>
      </c>
      <c r="AY52" s="130" t="s">
        <v>106</v>
      </c>
      <c r="AZ52" s="130" t="s">
        <v>106</v>
      </c>
      <c r="BA52" s="130" t="s">
        <v>106</v>
      </c>
      <c r="BB52" s="130" t="s">
        <v>106</v>
      </c>
      <c r="BC52" s="130" t="s">
        <v>106</v>
      </c>
      <c r="BD52" s="130">
        <f t="shared" si="0"/>
        <v>0</v>
      </c>
      <c r="BE52" s="130" t="str">
        <f t="shared" si="1"/>
        <v>Débil</v>
      </c>
      <c r="BF52" s="94"/>
      <c r="BG52" s="99" t="s">
        <v>106</v>
      </c>
      <c r="BH52" s="130" t="str">
        <f t="shared" si="2"/>
        <v>Casilla formulada</v>
      </c>
      <c r="BI52" s="94"/>
      <c r="BJ52" s="130" t="str">
        <f t="shared" si="3"/>
        <v/>
      </c>
      <c r="BK52" s="130" t="str">
        <f t="shared" si="4"/>
        <v/>
      </c>
      <c r="BL52" s="130" t="str">
        <f t="shared" si="5"/>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0"/>
        <v>0</v>
      </c>
      <c r="BE53" s="104" t="str">
        <f t="shared" si="1"/>
        <v>Débil</v>
      </c>
      <c r="BF53" s="103"/>
      <c r="BG53" s="105" t="s">
        <v>106</v>
      </c>
      <c r="BH53" s="104" t="str">
        <f t="shared" si="2"/>
        <v>Casilla formulada</v>
      </c>
      <c r="BI53" s="103"/>
      <c r="BJ53" s="104" t="str">
        <f t="shared" si="3"/>
        <v/>
      </c>
      <c r="BK53" s="104" t="str">
        <f t="shared" si="4"/>
        <v/>
      </c>
      <c r="BL53" s="104" t="str">
        <f t="shared" si="5"/>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31" t="s">
        <v>106</v>
      </c>
      <c r="AX54" s="131" t="s">
        <v>106</v>
      </c>
      <c r="AY54" s="131" t="s">
        <v>106</v>
      </c>
      <c r="AZ54" s="131" t="s">
        <v>106</v>
      </c>
      <c r="BA54" s="131" t="s">
        <v>106</v>
      </c>
      <c r="BB54" s="131" t="s">
        <v>106</v>
      </c>
      <c r="BC54" s="131" t="s">
        <v>106</v>
      </c>
      <c r="BD54" s="131">
        <f t="shared" si="0"/>
        <v>0</v>
      </c>
      <c r="BE54" s="131" t="str">
        <f t="shared" si="1"/>
        <v>Débil</v>
      </c>
      <c r="BF54" s="109"/>
      <c r="BG54" s="111" t="s">
        <v>106</v>
      </c>
      <c r="BH54" s="131" t="str">
        <f t="shared" si="2"/>
        <v>Casilla formulada</v>
      </c>
      <c r="BI54" s="109"/>
      <c r="BJ54" s="131" t="str">
        <f t="shared" si="3"/>
        <v/>
      </c>
      <c r="BK54" s="131" t="str">
        <f t="shared" si="4"/>
        <v/>
      </c>
      <c r="BL54" s="131" t="str">
        <f t="shared" si="5"/>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0"/>
        <v>0</v>
      </c>
      <c r="BE55" s="104" t="str">
        <f t="shared" si="1"/>
        <v>Débil</v>
      </c>
      <c r="BF55" s="103"/>
      <c r="BG55" s="105" t="s">
        <v>106</v>
      </c>
      <c r="BH55" s="104" t="str">
        <f t="shared" si="2"/>
        <v>Casilla formulada</v>
      </c>
      <c r="BI55" s="103"/>
      <c r="BJ55" s="104" t="str">
        <f t="shared" si="3"/>
        <v/>
      </c>
      <c r="BK55" s="104" t="str">
        <f t="shared" si="4"/>
        <v/>
      </c>
      <c r="BL55" s="104" t="str">
        <f t="shared" si="5"/>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31" t="s">
        <v>106</v>
      </c>
      <c r="AX56" s="131" t="s">
        <v>106</v>
      </c>
      <c r="AY56" s="131" t="s">
        <v>106</v>
      </c>
      <c r="AZ56" s="131" t="s">
        <v>106</v>
      </c>
      <c r="BA56" s="131" t="s">
        <v>106</v>
      </c>
      <c r="BB56" s="131" t="s">
        <v>106</v>
      </c>
      <c r="BC56" s="131" t="s">
        <v>106</v>
      </c>
      <c r="BD56" s="131">
        <f t="shared" si="0"/>
        <v>0</v>
      </c>
      <c r="BE56" s="131" t="str">
        <f t="shared" si="1"/>
        <v>Débil</v>
      </c>
      <c r="BF56" s="109"/>
      <c r="BG56" s="111" t="s">
        <v>106</v>
      </c>
      <c r="BH56" s="131" t="str">
        <f t="shared" si="2"/>
        <v>Casilla formulada</v>
      </c>
      <c r="BI56" s="109"/>
      <c r="BJ56" s="131" t="str">
        <f t="shared" si="3"/>
        <v/>
      </c>
      <c r="BK56" s="131" t="str">
        <f t="shared" si="4"/>
        <v/>
      </c>
      <c r="BL56" s="131" t="str">
        <f t="shared" si="5"/>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0"/>
        <v>0</v>
      </c>
      <c r="BE57" s="104" t="str">
        <f t="shared" si="1"/>
        <v>Débil</v>
      </c>
      <c r="BF57" s="103"/>
      <c r="BG57" s="105" t="s">
        <v>106</v>
      </c>
      <c r="BH57" s="104" t="str">
        <f t="shared" si="2"/>
        <v>Casilla formulada</v>
      </c>
      <c r="BI57" s="103"/>
      <c r="BJ57" s="104" t="str">
        <f t="shared" si="3"/>
        <v/>
      </c>
      <c r="BK57" s="104" t="str">
        <f t="shared" si="4"/>
        <v/>
      </c>
      <c r="BL57" s="104" t="str">
        <f t="shared" si="5"/>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31" t="s">
        <v>106</v>
      </c>
      <c r="AX58" s="131" t="s">
        <v>106</v>
      </c>
      <c r="AY58" s="131" t="s">
        <v>106</v>
      </c>
      <c r="AZ58" s="131" t="s">
        <v>106</v>
      </c>
      <c r="BA58" s="131" t="s">
        <v>106</v>
      </c>
      <c r="BB58" s="131" t="s">
        <v>106</v>
      </c>
      <c r="BC58" s="131" t="s">
        <v>106</v>
      </c>
      <c r="BD58" s="131">
        <f t="shared" si="0"/>
        <v>0</v>
      </c>
      <c r="BE58" s="131" t="str">
        <f t="shared" si="1"/>
        <v>Débil</v>
      </c>
      <c r="BF58" s="109"/>
      <c r="BG58" s="111" t="s">
        <v>106</v>
      </c>
      <c r="BH58" s="131" t="str">
        <f t="shared" si="2"/>
        <v>Casilla formulada</v>
      </c>
      <c r="BI58" s="109"/>
      <c r="BJ58" s="131" t="str">
        <f t="shared" si="3"/>
        <v/>
      </c>
      <c r="BK58" s="131" t="str">
        <f t="shared" si="4"/>
        <v/>
      </c>
      <c r="BL58" s="131" t="str">
        <f t="shared" si="5"/>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0"/>
        <v>0</v>
      </c>
      <c r="BE59" s="104" t="str">
        <f t="shared" si="1"/>
        <v>Débil</v>
      </c>
      <c r="BF59" s="103"/>
      <c r="BG59" s="105" t="s">
        <v>106</v>
      </c>
      <c r="BH59" s="104" t="str">
        <f t="shared" si="2"/>
        <v>Casilla formulada</v>
      </c>
      <c r="BI59" s="103"/>
      <c r="BJ59" s="104" t="str">
        <f t="shared" si="3"/>
        <v/>
      </c>
      <c r="BK59" s="104" t="str">
        <f t="shared" si="4"/>
        <v/>
      </c>
      <c r="BL59" s="104" t="str">
        <f t="shared" si="5"/>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31" t="s">
        <v>106</v>
      </c>
      <c r="AX60" s="131" t="s">
        <v>106</v>
      </c>
      <c r="AY60" s="131" t="s">
        <v>106</v>
      </c>
      <c r="AZ60" s="131" t="s">
        <v>106</v>
      </c>
      <c r="BA60" s="131" t="s">
        <v>106</v>
      </c>
      <c r="BB60" s="131" t="s">
        <v>106</v>
      </c>
      <c r="BC60" s="131" t="s">
        <v>106</v>
      </c>
      <c r="BD60" s="131">
        <f t="shared" si="0"/>
        <v>0</v>
      </c>
      <c r="BE60" s="131" t="str">
        <f t="shared" si="1"/>
        <v>Débil</v>
      </c>
      <c r="BF60" s="109"/>
      <c r="BG60" s="111" t="s">
        <v>106</v>
      </c>
      <c r="BH60" s="131" t="str">
        <f t="shared" si="2"/>
        <v>Casilla formulada</v>
      </c>
      <c r="BI60" s="109"/>
      <c r="BJ60" s="131" t="str">
        <f t="shared" si="3"/>
        <v/>
      </c>
      <c r="BK60" s="131" t="str">
        <f t="shared" si="4"/>
        <v/>
      </c>
      <c r="BL60" s="131" t="str">
        <f t="shared" si="5"/>
        <v>SI</v>
      </c>
      <c r="BM60" s="339"/>
      <c r="BN60" s="342"/>
      <c r="BO60" s="449"/>
      <c r="BP60" s="348"/>
      <c r="BQ60" s="330"/>
      <c r="BR60" s="330"/>
      <c r="BS60" s="333"/>
    </row>
    <row r="61" spans="2:71" s="89" customFormat="1" ht="96" hidden="1" customHeight="1" x14ac:dyDescent="0.25">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0"/>
        <v>0</v>
      </c>
      <c r="BE61" s="117" t="str">
        <f t="shared" si="1"/>
        <v>Débil</v>
      </c>
      <c r="BF61" s="116"/>
      <c r="BG61" s="118" t="s">
        <v>106</v>
      </c>
      <c r="BH61" s="117" t="str">
        <f t="shared" si="2"/>
        <v>Casilla formulada</v>
      </c>
      <c r="BI61" s="116"/>
      <c r="BJ61" s="117" t="str">
        <f t="shared" si="3"/>
        <v/>
      </c>
      <c r="BK61" s="117" t="str">
        <f t="shared" si="4"/>
        <v/>
      </c>
      <c r="BL61" s="117" t="str">
        <f t="shared" si="5"/>
        <v>SI</v>
      </c>
      <c r="BM61" s="340"/>
      <c r="BN61" s="343"/>
      <c r="BO61" s="450"/>
      <c r="BP61" s="349"/>
      <c r="BQ61" s="331"/>
      <c r="BR61" s="331"/>
      <c r="BS61" s="334"/>
    </row>
    <row r="62" spans="2:71" hidden="1" x14ac:dyDescent="0.2"/>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52" priority="23" operator="containsText" text="Si es Riesgo de Corrupción">
      <formula>NOT(ISERROR(SEARCH("Si es Riesgo de Corrupción",J12)))</formula>
    </cfRule>
    <cfRule type="containsText" dxfId="551" priority="24" operator="containsText" text="No es Riesgo de Corrupción">
      <formula>NOT(ISERROR(SEARCH("No es Riesgo de Corrupción",J12)))</formula>
    </cfRule>
  </conditionalFormatting>
  <conditionalFormatting sqref="L12:M21">
    <cfRule type="containsText" dxfId="550" priority="22" operator="containsText" text="Espacio para describir ">
      <formula>NOT(ISERROR(SEARCH("Espacio para describir ",L12)))</formula>
    </cfRule>
  </conditionalFormatting>
  <conditionalFormatting sqref="Q12:AI61 AQ12:AQ61 AV12:BC61 BG12:BG61 BO12:BO61 N12:N61">
    <cfRule type="containsText" dxfId="549" priority="21" operator="containsText" text="Escoger un dato de la lista desplegable">
      <formula>NOT(ISERROR(SEARCH("Escoger un dato de la lista desplegable",N12)))</formula>
    </cfRule>
  </conditionalFormatting>
  <conditionalFormatting sqref="AO12:AO61">
    <cfRule type="containsText" dxfId="548" priority="20" operator="containsText" text="REDACTAR CONTROL">
      <formula>NOT(ISERROR(SEARCH("REDACTAR CONTROL",AO12)))</formula>
    </cfRule>
  </conditionalFormatting>
  <conditionalFormatting sqref="AL12 BR12">
    <cfRule type="containsText" dxfId="547" priority="17" operator="containsText" text="Extremo">
      <formula>NOT(ISERROR(SEARCH("Extremo",AL12)))</formula>
    </cfRule>
    <cfRule type="containsText" dxfId="546" priority="18" operator="containsText" text="Alto">
      <formula>NOT(ISERROR(SEARCH("Alto",AL12)))</formula>
    </cfRule>
    <cfRule type="containsText" dxfId="545" priority="19" operator="containsText" text="Moderado">
      <formula>NOT(ISERROR(SEARCH("Moderado",AL12)))</formula>
    </cfRule>
  </conditionalFormatting>
  <conditionalFormatting sqref="L22:M31">
    <cfRule type="containsText" dxfId="544" priority="16" operator="containsText" text="Espacio para describir ">
      <formula>NOT(ISERROR(SEARCH("Espacio para describir ",L22)))</formula>
    </cfRule>
  </conditionalFormatting>
  <conditionalFormatting sqref="AL22 BR22">
    <cfRule type="containsText" dxfId="543" priority="13" operator="containsText" text="Extremo">
      <formula>NOT(ISERROR(SEARCH("Extremo",AL22)))</formula>
    </cfRule>
    <cfRule type="containsText" dxfId="542" priority="14" operator="containsText" text="Alto">
      <formula>NOT(ISERROR(SEARCH("Alto",AL22)))</formula>
    </cfRule>
    <cfRule type="containsText" dxfId="541" priority="15" operator="containsText" text="Moderado">
      <formula>NOT(ISERROR(SEARCH("Moderado",AL22)))</formula>
    </cfRule>
  </conditionalFormatting>
  <conditionalFormatting sqref="L32:M41">
    <cfRule type="containsText" dxfId="540" priority="12" operator="containsText" text="Espacio para describir ">
      <formula>NOT(ISERROR(SEARCH("Espacio para describir ",L32)))</formula>
    </cfRule>
  </conditionalFormatting>
  <conditionalFormatting sqref="AL32 BR32">
    <cfRule type="containsText" dxfId="539" priority="9" operator="containsText" text="Extremo">
      <formula>NOT(ISERROR(SEARCH("Extremo",AL32)))</formula>
    </cfRule>
    <cfRule type="containsText" dxfId="538" priority="10" operator="containsText" text="Alto">
      <formula>NOT(ISERROR(SEARCH("Alto",AL32)))</formula>
    </cfRule>
    <cfRule type="containsText" dxfId="537" priority="11" operator="containsText" text="Moderado">
      <formula>NOT(ISERROR(SEARCH("Moderado",AL32)))</formula>
    </cfRule>
  </conditionalFormatting>
  <conditionalFormatting sqref="L42:M51">
    <cfRule type="containsText" dxfId="536" priority="8" operator="containsText" text="Espacio para describir ">
      <formula>NOT(ISERROR(SEARCH("Espacio para describir ",L42)))</formula>
    </cfRule>
  </conditionalFormatting>
  <conditionalFormatting sqref="AL42 BR42">
    <cfRule type="containsText" dxfId="535" priority="5" operator="containsText" text="Extremo">
      <formula>NOT(ISERROR(SEARCH("Extremo",AL42)))</formula>
    </cfRule>
    <cfRule type="containsText" dxfId="534" priority="6" operator="containsText" text="Alto">
      <formula>NOT(ISERROR(SEARCH("Alto",AL42)))</formula>
    </cfRule>
    <cfRule type="containsText" dxfId="533" priority="7" operator="containsText" text="Moderado">
      <formula>NOT(ISERROR(SEARCH("Moderado",AL42)))</formula>
    </cfRule>
  </conditionalFormatting>
  <conditionalFormatting sqref="L52:M61">
    <cfRule type="containsText" dxfId="532" priority="4" operator="containsText" text="Espacio para describir ">
      <formula>NOT(ISERROR(SEARCH("Espacio para describir ",L52)))</formula>
    </cfRule>
  </conditionalFormatting>
  <conditionalFormatting sqref="AL52 BR52">
    <cfRule type="containsText" dxfId="531" priority="1" operator="containsText" text="Extremo">
      <formula>NOT(ISERROR(SEARCH("Extremo",AL52)))</formula>
    </cfRule>
    <cfRule type="containsText" dxfId="530" priority="2" operator="containsText" text="Alto">
      <formula>NOT(ISERROR(SEARCH("Alto",AL52)))</formula>
    </cfRule>
    <cfRule type="containsText" dxfId="529"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51C70E9B-6BD1-48C6-B4B2-C3C1067A565A}"/>
    <dataValidation allowBlank="1" showInputMessage="1" showErrorMessage="1" prompt="¿Se deja evidencia o rastro de la ejecución del control, que permita a cualquier tercero con la evidencia, llegar a la misma conclusión?." sqref="BC11" xr:uid="{A848184F-64CC-459A-A199-A816781DE306}"/>
    <dataValidation allowBlank="1" showInputMessage="1" showErrorMessage="1" prompt="¿Las observaciones, desviaciones o diferencias identificadas como resultados de la ejecución del control son investigadas y resueltas de manera oportuna?" sqref="BB11" xr:uid="{678B8849-6467-47CA-9E27-6B43993A497E}"/>
    <dataValidation allowBlank="1" showInputMessage="1" showErrorMessage="1" prompt="¿La fuente de información que se utiliza en el desarrollo del control es información confiable que permita mitigar el riesgo?." sqref="BA11" xr:uid="{5CF1FF30-F778-4FFB-A6B6-BFC11AF93F1E}"/>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E4EE035-5A91-46ED-A15B-D5FF820F95C1}"/>
    <dataValidation allowBlank="1" showInputMessage="1" showErrorMessage="1" prompt="¿La oportunidad en que se ejecuta el control ayuda a prevenir la mitigación del riesgo o a detectar la materialización del riesgo de manera oportuna?" sqref="AY11" xr:uid="{4450A793-A422-4B7B-B5ED-6BD7EABF229E}"/>
    <dataValidation allowBlank="1" showInputMessage="1" showErrorMessage="1" prompt="El responsable tiene autoridad y adecuada segregación de funciones en la ejecución del control?" sqref="AX11" xr:uid="{3B58944C-B9C7-420B-AAFB-B32176468546}"/>
    <dataValidation allowBlank="1" showInputMessage="1" showErrorMessage="1" prompt="¿Existen un responsable asignado a la ejecución del control?" sqref="AW11" xr:uid="{9E9A2995-EF36-4252-A75A-E0B8FF988B8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5ACD4CE4-6C94-4D5F-BD02-0C62C4D1EFA8}"/>
    <dataValidation type="list" allowBlank="1" showInputMessage="1" showErrorMessage="1" prompt="¿Genera Impacto ambiental?" sqref="AI12:AI61" xr:uid="{02ACCAA4-80B9-40B1-9A03-DBE2F0B53B5F}">
      <formula1>"SI,NO,Escoger un dato de la lista desplegable"</formula1>
    </dataValidation>
    <dataValidation allowBlank="1" showInputMessage="1" showErrorMessage="1" prompt="¿Genera Impacto ambiental?" sqref="AI11" xr:uid="{FE4A90D3-29C1-4029-8CA3-263D6252DF37}"/>
    <dataValidation type="list" allowBlank="1" showInputMessage="1" showErrorMessage="1" prompt="¿Afectar la imagen nacional?" sqref="AH12:AH61" xr:uid="{DA51C1D4-5EBC-4005-B8D0-A6810F227E7B}">
      <formula1>"SI,NO,Escoger un dato de la lista desplegable"</formula1>
    </dataValidation>
    <dataValidation allowBlank="1" showInputMessage="1" showErrorMessage="1" prompt="¿Afectar la imagen nacional?" sqref="AH11" xr:uid="{270FF3D1-C94A-4C04-A89A-DC282C3E8844}"/>
    <dataValidation type="list" allowBlank="1" showInputMessage="1" showErrorMessage="1" prompt="¿Afectar la imagen regional?" sqref="AG12:AG61" xr:uid="{C8303615-0522-47A3-952A-8FAB86EFF9DE}">
      <formula1>"SI,NO,Escoger un dato de la lista desplegable"</formula1>
    </dataValidation>
    <dataValidation allowBlank="1" showInputMessage="1" showErrorMessage="1" prompt="¿Afectar la imagen regional?" sqref="AG11" xr:uid="{B9613CD8-4035-4B4D-81B0-0A821CAD558F}"/>
    <dataValidation type="list" allowBlank="1" showInputMessage="1" showErrorMessage="1" prompt="¿Ocasionar lesiones físicas o pérdida de vidas humanas?_x000a_NOTA: si esta respuesta es afirmativa, el impacto sera considerado como catastrófico." sqref="AF12:AF61" xr:uid="{ABA5FB89-BDD8-4FEC-864A-F8F1866532E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F79FF80-F933-4584-92F7-8520DE3DA858}"/>
    <dataValidation type="list" allowBlank="1" showInputMessage="1" showErrorMessage="1" prompt="¿Generar pérdida de credibilidad del sector?" sqref="AE12:AE61" xr:uid="{56B1DCAF-2ADC-4C5F-924E-56BCC29D0D42}">
      <formula1>"SI,NO,Escoger un dato de la lista desplegable"</formula1>
    </dataValidation>
    <dataValidation allowBlank="1" showInputMessage="1" showErrorMessage="1" prompt="¿Generar pérdida de credibilidad del sector?" sqref="AE11" xr:uid="{C6C5B600-2419-4278-B7E1-4F5342E0C9FB}"/>
    <dataValidation type="list" allowBlank="1" showInputMessage="1" showErrorMessage="1" prompt="¿Dar lugar a procesos penales?" sqref="AD12:AD61" xr:uid="{FF6D2E5C-BD10-47ED-A823-B74C0CC044E1}">
      <formula1>"SI,NO,Escoger un dato de la lista desplegable"</formula1>
    </dataValidation>
    <dataValidation allowBlank="1" showInputMessage="1" showErrorMessage="1" prompt="¿Dar lugar a procesos penales?" sqref="AD11" xr:uid="{09F5595C-B98D-40E9-AF36-E08B0E377135}"/>
    <dataValidation type="list" allowBlank="1" showInputMessage="1" showErrorMessage="1" prompt="¿Dar lugar a procesos fiscales?" sqref="AC12:AC61" xr:uid="{7298D946-00D7-4C01-8C41-54F9F1CCC0AE}">
      <formula1>"SI,NO,Escoger un dato de la lista desplegable"</formula1>
    </dataValidation>
    <dataValidation allowBlank="1" showInputMessage="1" showErrorMessage="1" prompt="¿Dar lugar a procesos fiscales?" sqref="AC11" xr:uid="{4B74D70C-1975-4203-9FC0-528F2BE2ABE8}"/>
    <dataValidation type="list" allowBlank="1" showInputMessage="1" showErrorMessage="1" prompt="¿Dar lugar a procesos disciplinarios?" sqref="AB12:AB61" xr:uid="{AFA29202-B971-41D1-944D-D319DF9632E2}">
      <formula1>"SI,NO,Escoger un dato de la lista desplegable"</formula1>
    </dataValidation>
    <dataValidation allowBlank="1" showInputMessage="1" showErrorMessage="1" prompt="¿Dar lugar a procesos disciplinarios?" sqref="AB11" xr:uid="{9D44F0AF-2B5D-4247-BA64-8B5B9B50ABF7}"/>
    <dataValidation type="list" allowBlank="1" showInputMessage="1" showErrorMessage="1" prompt="¿Dar lugar a procesos sancionatorios?" sqref="AA12:AA61" xr:uid="{71DE79C6-1450-4A02-8636-4E61CE1DC407}">
      <formula1>"SI,NO,Escoger un dato de la lista desplegable"</formula1>
    </dataValidation>
    <dataValidation allowBlank="1" showInputMessage="1" showErrorMessage="1" prompt="¿Dar lugar a procesos sancionatorios?" sqref="AA11" xr:uid="{CBDF802D-7B86-45BF-B54A-EDC51B0B4597}"/>
    <dataValidation type="list" allowBlank="1" showInputMessage="1" showErrorMessage="1" prompt="¿Generar intervención de los órganos de control, de la Fiscalía, u otro ente?" sqref="Z12:Z61" xr:uid="{540107DF-204F-41E7-BD46-50792DD89382}">
      <formula1>"SI,NO,Escoger un dato de la lista desplegable"</formula1>
    </dataValidation>
    <dataValidation allowBlank="1" showInputMessage="1" showErrorMessage="1" prompt="¿Generar intervención de los órganos de control, de la Fiscalía, u otro ente?" sqref="Z11" xr:uid="{33119AA4-DABA-4D9C-B07F-A4653970E12A}"/>
    <dataValidation type="list" allowBlank="1" showInputMessage="1" showErrorMessage="1" prompt="¿Generar pérdida de información de la Entidad?" sqref="Y12:Y61" xr:uid="{7D007935-0154-417D-B0FA-501FFD3FBFF4}">
      <formula1>"SI,NO,Escoger un dato de la lista desplegable"</formula1>
    </dataValidation>
    <dataValidation allowBlank="1" showInputMessage="1" showErrorMessage="1" prompt="¿Generar pérdida de información de la Entidad?" sqref="Y11" xr:uid="{04CB7830-8C85-4448-9C56-52531521C6DA}"/>
    <dataValidation type="list" allowBlank="1" showInputMessage="1" showErrorMessage="1" prompt="¿Dar lugar al detrimento de calidad de vida de la comunidad por la pérdida del bien o servicios o los recursos públicos?" sqref="X12:X61" xr:uid="{5D347BCE-D1AF-4F14-B6EA-84FC3B786591}">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8ED2A28D-6B11-4BA6-8DA2-B5E76A467C5B}"/>
    <dataValidation type="list" allowBlank="1" showInputMessage="1" showErrorMessage="1" prompt="¿Afectar la generación de los productos o la prestación de servicios?" sqref="W12:W61" xr:uid="{57922BDE-EFE1-43D2-887E-690991E35607}">
      <formula1>"SI,NO,Escoger un dato de la lista desplegable"</formula1>
    </dataValidation>
    <dataValidation allowBlank="1" showInputMessage="1" showErrorMessage="1" prompt="¿Afectar la generación de los productos o la prestación de servicios?" sqref="W11" xr:uid="{039AD0DB-A238-47AA-8A15-F8943797D8D7}"/>
    <dataValidation type="list" allowBlank="1" showInputMessage="1" showErrorMessage="1" prompt="¿Generar pérdida de recursos económicos?" sqref="V12:V61" xr:uid="{685A4AC4-B60A-4F7E-B4ED-A0DC51078CCF}">
      <formula1>"SI,NO,Escoger un dato de la lista desplegable"</formula1>
    </dataValidation>
    <dataValidation allowBlank="1" showInputMessage="1" showErrorMessage="1" prompt="¿Generar pérdida de recursos económicos?" sqref="V11" xr:uid="{366B081F-7012-44A4-BFF7-C3E88B4C3D99}"/>
    <dataValidation type="list" allowBlank="1" showInputMessage="1" showErrorMessage="1" prompt="¿Generar pérdida de confianza de la Entidad, afectando su reputación?" sqref="U12:U61" xr:uid="{C4A0F577-3650-4072-848C-2512BA64D9BC}">
      <formula1>"SI,NO,Escoger un dato de la lista desplegable"</formula1>
    </dataValidation>
    <dataValidation allowBlank="1" showInputMessage="1" showErrorMessage="1" prompt="¿Generar pérdida de confianza de la Entidad, afectando su reputación?" sqref="U11" xr:uid="{C39E1C08-1DBB-4E71-8098-5E4251DABFC5}"/>
    <dataValidation type="list" allowBlank="1" showInputMessage="1" showErrorMessage="1" prompt="¿Afectar el cumplimiento de la misión del sector al que pertenece la Entidad?" sqref="T12:T61" xr:uid="{6182BF84-56D5-4272-821E-ED0389866DDE}">
      <formula1>"SI,NO,Escoger un dato de la lista desplegable"</formula1>
    </dataValidation>
    <dataValidation allowBlank="1" showInputMessage="1" showErrorMessage="1" prompt="¿Afectar el cumplimiento de la misión del sector al que pertenece la Entidad?" sqref="T11" xr:uid="{C83A4369-6DD5-4B6D-9314-7BB8348391F9}"/>
    <dataValidation type="list" allowBlank="1" showInputMessage="1" showErrorMessage="1" prompt="¿Afectar el cumplimiento de misión de la Entidad?" sqref="S12:S61" xr:uid="{4869BEE0-EE7E-4CF8-BED0-3CA1B30949B4}">
      <formula1>"SI,NO,Escoger un dato de la lista desplegable"</formula1>
    </dataValidation>
    <dataValidation allowBlank="1" showInputMessage="1" showErrorMessage="1" prompt="¿Afectar el cumplimiento de misión de la Entidad?" sqref="S11" xr:uid="{5E209FDE-64D5-432E-9C9B-A9B9948992A0}"/>
    <dataValidation type="list" allowBlank="1" showInputMessage="1" showErrorMessage="1" prompt="¿Afectar el cumplimiento de metas y objetivos de la dependencia?" sqref="R12:R61" xr:uid="{C27C8557-8DB8-4D41-B027-53F542179C94}">
      <formula1>"SI,NO,Escoger un dato de la lista desplegable"</formula1>
    </dataValidation>
    <dataValidation allowBlank="1" showInputMessage="1" showErrorMessage="1" prompt="¿Afectar el cumplimiento de metas y objetivos de la dependencia?" sqref="R11" xr:uid="{9B51FC3A-FB6F-41D4-B2CA-290AA463485D}"/>
    <dataValidation type="list" allowBlank="1" showInputMessage="1" showErrorMessage="1" prompt="¿Afectar al grupo de funcionarios del proceso?" sqref="Q12:Q61" xr:uid="{7910A85D-C153-4C77-A322-044CB81DBF01}">
      <formula1>"SI,NO,Escoger un dato de la lista desplegable"</formula1>
    </dataValidation>
    <dataValidation allowBlank="1" showInputMessage="1" showErrorMessage="1" prompt="¿Afectar al grupo de funcionarios del proceso?" sqref="Q11" xr:uid="{6CC5698E-B478-43AB-AAC1-F6B201D950FC}"/>
    <dataValidation allowBlank="1" showInputMessage="1" showErrorMessage="1" prompt="Son los efectos ocasionados por la ocurrencia de un riesgo que afecta los objetivos o procesos de la entidad. Pueden ser una pérdida, un daño, un perjuicio, un detrimento." sqref="M9:M11" xr:uid="{3ED9C7E3-AD72-4C88-80FE-F1102E552748}"/>
    <dataValidation type="list" allowBlank="1" showInputMessage="1" showErrorMessage="1" sqref="BG12:BG61" xr:uid="{FE5C5D7A-8D1F-4B08-AF0B-C22F0202D39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E5CC82EB-6706-4F6B-B955-B9D9AF7D328A}">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E6AD29CC-DFF5-45FC-9F53-9950FDC9DCA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70DFC612-50AB-443F-B058-F6F6F163318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F2C7CFAE-4140-4A38-8241-AA2D65BB4B6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6C89E3D-7596-4F0F-B138-022FDE7CD26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83453D69-C1B1-48AD-A48C-6FAE5778173E}">
      <formula1>"Adecuado,Inadecuado,Escoger un dato de la lista desplegable"</formula1>
    </dataValidation>
    <dataValidation type="list" allowBlank="1" showInputMessage="1" showErrorMessage="1" prompt="¿Existen un responsable asignado a la ejecución del control?" sqref="AW12:AW61" xr:uid="{CDF87009-41A3-4FE7-80AD-9963140B450F}">
      <formula1>"Asignado,No Asignado,Escoger un dato de la lista desplegable"</formula1>
    </dataValidation>
    <dataValidation type="list" allowBlank="1" showInputMessage="1" showErrorMessage="1" sqref="AV12:AV61" xr:uid="{064FBEBF-8D4A-4A1B-854C-573AEBA245DF}">
      <formula1>"Escoger un dato de la lista desplegable,Preventivo,Detectivo"</formula1>
    </dataValidation>
    <dataValidation type="list" allowBlank="1" showInputMessage="1" showErrorMessage="1" sqref="AQ12:AQ61" xr:uid="{3FA57304-ACF4-4E52-9C10-E4DBA16E9A5F}">
      <formula1>"Escoger un dato de la lista desplegable,Por Tramite, Diario, Semanal, Quincenal, Mensual, Bimestral, Trimestral, Semestral,Anual"</formula1>
    </dataValidation>
    <dataValidation type="list" allowBlank="1" showInputMessage="1" showErrorMessage="1" sqref="F12:I61" xr:uid="{A5E33B3C-682E-4BF3-9977-B6E38399A8D7}">
      <formula1>"SI,NO,Escoger un dato de la lista desplegable"</formula1>
    </dataValidation>
    <dataValidation type="list" allowBlank="1" showInputMessage="1" showErrorMessage="1" sqref="N12:N61" xr:uid="{F3B6D7F1-4C14-483B-A8CF-62E15574CD1D}">
      <formula1>"Escoger un dato de la lista desplegable,5,4,3,2,1"</formula1>
    </dataValidation>
  </dataValidations>
  <pageMargins left="0.7" right="0.7" top="0.75" bottom="0.75" header="0.3" footer="0.3"/>
  <pageSetup scale="12" fitToHeight="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F1B3-F289-417F-8C56-A939190EDACA}">
  <sheetPr>
    <tabColor rgb="FF01ADCA"/>
    <pageSetUpPr fitToPage="1"/>
  </sheetPr>
  <dimension ref="B2:BS61"/>
  <sheetViews>
    <sheetView zoomScale="55" zoomScaleNormal="55" workbookViewId="0">
      <selection activeCell="M12" sqref="M12:M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28515625" style="73" customWidth="1"/>
    <col min="46" max="46" width="35.7109375" style="73" customWidth="1"/>
    <col min="47"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303" customHeight="1" x14ac:dyDescent="0.25">
      <c r="B12" s="248">
        <v>1</v>
      </c>
      <c r="C12" s="251" t="s">
        <v>22</v>
      </c>
      <c r="D12" s="241" t="s">
        <v>447</v>
      </c>
      <c r="E12" s="487" t="s">
        <v>448</v>
      </c>
      <c r="F12" s="239" t="s">
        <v>153</v>
      </c>
      <c r="G12" s="239" t="s">
        <v>153</v>
      </c>
      <c r="H12" s="239" t="s">
        <v>153</v>
      </c>
      <c r="I12" s="239" t="s">
        <v>153</v>
      </c>
      <c r="J12" s="241" t="str">
        <f>IF(AND((F12="SI"),(G12="SI"),(H12="SI"),(I12="SI")),"Si es Riesgo de Corrupción","No es Riesgo de Corrupción")</f>
        <v>Si es Riesgo de Corrupción</v>
      </c>
      <c r="K12" s="47">
        <v>1</v>
      </c>
      <c r="L12" s="48" t="s">
        <v>449</v>
      </c>
      <c r="M12" s="243" t="s">
        <v>450</v>
      </c>
      <c r="N12" s="245">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31" t="s">
        <v>155</v>
      </c>
      <c r="R12" s="231" t="s">
        <v>153</v>
      </c>
      <c r="S12" s="231" t="s">
        <v>153</v>
      </c>
      <c r="T12" s="231" t="s">
        <v>155</v>
      </c>
      <c r="U12" s="231" t="s">
        <v>153</v>
      </c>
      <c r="V12" s="231" t="s">
        <v>155</v>
      </c>
      <c r="W12" s="231" t="s">
        <v>155</v>
      </c>
      <c r="X12" s="231" t="s">
        <v>155</v>
      </c>
      <c r="Y12" s="231" t="s">
        <v>155</v>
      </c>
      <c r="Z12" s="231" t="s">
        <v>153</v>
      </c>
      <c r="AA12" s="231" t="s">
        <v>153</v>
      </c>
      <c r="AB12" s="231" t="s">
        <v>153</v>
      </c>
      <c r="AC12" s="231" t="s">
        <v>153</v>
      </c>
      <c r="AD12" s="231" t="s">
        <v>153</v>
      </c>
      <c r="AE12" s="231" t="s">
        <v>155</v>
      </c>
      <c r="AF12" s="231" t="s">
        <v>155</v>
      </c>
      <c r="AG12" s="231" t="s">
        <v>155</v>
      </c>
      <c r="AH12" s="231" t="s">
        <v>155</v>
      </c>
      <c r="AI12" s="231" t="s">
        <v>155</v>
      </c>
      <c r="AJ12" s="234">
        <f>IF(AF12="SI","Impacto Catastrófico por lesoines o perdida de vidas humanas",(COUNTIF(Q12:AE21,"SI")+COUNTIF(AG12:AI21,"SI")))</f>
        <v>8</v>
      </c>
      <c r="AK12" s="234" t="str">
        <f>IF(AJ12=0,"",IF(AND(AJ12&gt;0,AJ12&lt;=5),"Moderado",IF(AND(AJ12&gt;5,AJ12&lt;=11),"Mayor","Catastrófico")))</f>
        <v>Mayor</v>
      </c>
      <c r="AL12" s="234" t="str">
        <f>IF(AND(O12="Rara Vez",AK12="Moderado"),"Moderado",IF(AND(O12="Rara Vez",AK12="Mayor"),"Alto",IF(AND(O12="Improbable",AK12="Moderado"),"Moderado",IF(AND(O12="Improbable",AK12="Mayor"),"Alto",IF(AND(O12="Posible",AK12="Moderado"),"Alto",IF(AND(O12="Probable",AK12="Moderado"),"Alto","Extremo"))))))</f>
        <v>Alto</v>
      </c>
      <c r="AM12" s="216" t="s">
        <v>151</v>
      </c>
      <c r="AN12" s="49">
        <v>1</v>
      </c>
      <c r="AO12" s="50" t="s">
        <v>451</v>
      </c>
      <c r="AP12" s="50" t="s">
        <v>452</v>
      </c>
      <c r="AQ12" s="50" t="s">
        <v>453</v>
      </c>
      <c r="AR12" s="50" t="s">
        <v>454</v>
      </c>
      <c r="AS12" s="50" t="s">
        <v>455</v>
      </c>
      <c r="AT12" s="50" t="s">
        <v>456</v>
      </c>
      <c r="AU12" s="50" t="s">
        <v>457</v>
      </c>
      <c r="AV12" s="50" t="s">
        <v>157</v>
      </c>
      <c r="AW12" s="158" t="s">
        <v>158</v>
      </c>
      <c r="AX12" s="158" t="s">
        <v>159</v>
      </c>
      <c r="AY12" s="158" t="s">
        <v>160</v>
      </c>
      <c r="AZ12" s="158" t="s">
        <v>161</v>
      </c>
      <c r="BA12" s="158" t="s">
        <v>162</v>
      </c>
      <c r="BB12" s="158" t="s">
        <v>163</v>
      </c>
      <c r="BC12" s="158" t="s">
        <v>169</v>
      </c>
      <c r="BD12" s="158">
        <f t="shared" ref="BD12:BD61" si="0">IF(AW12="Asignado",15,0)+IF(AX12="Adecuado",15,0)+IF(AY12="Oportuna",15,0)+IF(AZ12="Prevenir",15,IF(AZ12="Detectar",10,0))+IF(BA12="Confiable",15,0)+IF(BB12="Se investigan y resuelven oportunamente",15,0)+IF(BC12="Completa",10,IF(BC12="Incompleta",5,0))</f>
        <v>100</v>
      </c>
      <c r="BE12" s="158" t="str">
        <f t="shared" ref="BE12:BE61" si="1">IF(BD12&lt;=85,"Débil",IF(AND(BD12&gt;=86,BD12&lt;=94),"Moderado","Fuerte"))</f>
        <v>Fuerte</v>
      </c>
      <c r="BF12" s="50"/>
      <c r="BG12" s="52" t="s">
        <v>165</v>
      </c>
      <c r="BH12" s="158" t="str">
        <f t="shared" ref="BH12:BH61" si="2">IF(BG12="Débil","No se ejecuta",IF(BG12="Moderado","Algunas veces se ejecuta",IF(BG12="FUERTE","Siempre se ejecuta","Casilla formulada")))</f>
        <v>Siempre se ejecuta</v>
      </c>
      <c r="BI12" s="50"/>
      <c r="BJ12" s="1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61" si="4">IF(BJ12="DÉBIL",0,IF(BJ12="MODERADO",50,IF(BJ12="FUERTE",100,"")))</f>
        <v>100</v>
      </c>
      <c r="BL12" s="158" t="str">
        <f t="shared" ref="BL12:BL6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Mayor</v>
      </c>
      <c r="BR12" s="210" t="str">
        <f>IF(AND(BP12="Rara Vez",BQ12="Moderado"),"Moderado",IF(AND(BP12="Rara Vez",BQ12="Mayor"),"Alto",IF(AND(BP12="Improbable",BQ12="Moderado"),"Moderado",IF(AND(BP12="Improbable",BQ12="Mayor"),"Alto",IF(AND(BP12="Posible",BQ12="Moderado"),"Alto",IF(AND(BP12="Probable",BQ12="Moderado"),"Alto","Extremo"))))))</f>
        <v>Alto</v>
      </c>
      <c r="BS12" s="213" t="s">
        <v>909</v>
      </c>
    </row>
    <row r="13" spans="2:71" s="53" customFormat="1" ht="15.75" customHeight="1" x14ac:dyDescent="0.25">
      <c r="B13" s="249"/>
      <c r="C13" s="252"/>
      <c r="D13" s="241"/>
      <c r="E13" s="487"/>
      <c r="F13" s="239"/>
      <c r="G13" s="239"/>
      <c r="H13" s="239"/>
      <c r="I13" s="239"/>
      <c r="J13" s="241"/>
      <c r="K13" s="54">
        <v>2</v>
      </c>
      <c r="L13" s="55" t="s">
        <v>107</v>
      </c>
      <c r="M13" s="243"/>
      <c r="N13" s="246"/>
      <c r="O13" s="236"/>
      <c r="P13" s="229"/>
      <c r="Q13" s="232"/>
      <c r="R13" s="232"/>
      <c r="S13" s="232"/>
      <c r="T13" s="232"/>
      <c r="U13" s="232"/>
      <c r="V13" s="232"/>
      <c r="W13" s="232"/>
      <c r="X13" s="232"/>
      <c r="Y13" s="232"/>
      <c r="Z13" s="232"/>
      <c r="AA13" s="232"/>
      <c r="AB13" s="232"/>
      <c r="AC13" s="232"/>
      <c r="AD13" s="232"/>
      <c r="AE13" s="232"/>
      <c r="AF13" s="232"/>
      <c r="AG13" s="232"/>
      <c r="AH13" s="232"/>
      <c r="AI13" s="232"/>
      <c r="AJ13" s="211"/>
      <c r="AK13" s="211"/>
      <c r="AL13" s="211"/>
      <c r="AM13" s="217"/>
      <c r="AN13" s="56">
        <v>2</v>
      </c>
      <c r="AO13" s="57" t="s">
        <v>109</v>
      </c>
      <c r="AP13" s="57"/>
      <c r="AQ13" s="57" t="s">
        <v>106</v>
      </c>
      <c r="AR13" s="57"/>
      <c r="AS13" s="57"/>
      <c r="AT13" s="57"/>
      <c r="AU13" s="57"/>
      <c r="AV13" s="57" t="s">
        <v>106</v>
      </c>
      <c r="AW13" s="58" t="s">
        <v>106</v>
      </c>
      <c r="AX13" s="58" t="s">
        <v>106</v>
      </c>
      <c r="AY13" s="58" t="s">
        <v>106</v>
      </c>
      <c r="AZ13" s="58" t="s">
        <v>106</v>
      </c>
      <c r="BA13" s="58" t="s">
        <v>106</v>
      </c>
      <c r="BB13" s="58" t="s">
        <v>106</v>
      </c>
      <c r="BC13" s="58" t="s">
        <v>106</v>
      </c>
      <c r="BD13" s="58">
        <f t="shared" si="0"/>
        <v>0</v>
      </c>
      <c r="BE13" s="58" t="str">
        <f t="shared" si="1"/>
        <v>Débil</v>
      </c>
      <c r="BF13" s="57"/>
      <c r="BG13" s="59" t="s">
        <v>106</v>
      </c>
      <c r="BH13" s="58" t="str">
        <f t="shared" si="2"/>
        <v>Casilla formulada</v>
      </c>
      <c r="BI13" s="57"/>
      <c r="BJ13" s="58" t="str">
        <f t="shared" si="3"/>
        <v/>
      </c>
      <c r="BK13" s="58" t="str">
        <f t="shared" si="4"/>
        <v/>
      </c>
      <c r="BL13" s="58" t="str">
        <f t="shared" si="5"/>
        <v>SI</v>
      </c>
      <c r="BM13" s="220"/>
      <c r="BN13" s="223"/>
      <c r="BO13" s="226"/>
      <c r="BP13" s="229"/>
      <c r="BQ13" s="211"/>
      <c r="BR13" s="211"/>
      <c r="BS13" s="214"/>
    </row>
    <row r="14" spans="2:71" s="53" customFormat="1" ht="15.75" customHeight="1" x14ac:dyDescent="0.25">
      <c r="B14" s="249"/>
      <c r="C14" s="252"/>
      <c r="D14" s="241"/>
      <c r="E14" s="487"/>
      <c r="F14" s="239"/>
      <c r="G14" s="239"/>
      <c r="H14" s="239"/>
      <c r="I14" s="239"/>
      <c r="J14" s="241"/>
      <c r="K14" s="60">
        <v>3</v>
      </c>
      <c r="L14" s="61" t="s">
        <v>107</v>
      </c>
      <c r="M14" s="243"/>
      <c r="N14" s="246"/>
      <c r="O14" s="236"/>
      <c r="P14" s="229"/>
      <c r="Q14" s="232"/>
      <c r="R14" s="232"/>
      <c r="S14" s="232"/>
      <c r="T14" s="232"/>
      <c r="U14" s="232"/>
      <c r="V14" s="232"/>
      <c r="W14" s="232"/>
      <c r="X14" s="232"/>
      <c r="Y14" s="232"/>
      <c r="Z14" s="232"/>
      <c r="AA14" s="232"/>
      <c r="AB14" s="232"/>
      <c r="AC14" s="232"/>
      <c r="AD14" s="232"/>
      <c r="AE14" s="232"/>
      <c r="AF14" s="232"/>
      <c r="AG14" s="232"/>
      <c r="AH14" s="232"/>
      <c r="AI14" s="232"/>
      <c r="AJ14" s="211"/>
      <c r="AK14" s="211"/>
      <c r="AL14" s="211"/>
      <c r="AM14" s="217"/>
      <c r="AN14" s="62">
        <v>3</v>
      </c>
      <c r="AO14" s="63" t="s">
        <v>109</v>
      </c>
      <c r="AP14" s="63"/>
      <c r="AQ14" s="63" t="s">
        <v>106</v>
      </c>
      <c r="AR14" s="63"/>
      <c r="AS14" s="63"/>
      <c r="AT14" s="63"/>
      <c r="AU14" s="63"/>
      <c r="AV14" s="63" t="s">
        <v>106</v>
      </c>
      <c r="AW14" s="159" t="s">
        <v>106</v>
      </c>
      <c r="AX14" s="159" t="s">
        <v>106</v>
      </c>
      <c r="AY14" s="159" t="s">
        <v>106</v>
      </c>
      <c r="AZ14" s="159" t="s">
        <v>106</v>
      </c>
      <c r="BA14" s="159" t="s">
        <v>106</v>
      </c>
      <c r="BB14" s="159" t="s">
        <v>106</v>
      </c>
      <c r="BC14" s="159" t="s">
        <v>106</v>
      </c>
      <c r="BD14" s="159">
        <f t="shared" si="0"/>
        <v>0</v>
      </c>
      <c r="BE14" s="159" t="str">
        <f t="shared" si="1"/>
        <v>Débil</v>
      </c>
      <c r="BF14" s="63"/>
      <c r="BG14" s="65" t="s">
        <v>106</v>
      </c>
      <c r="BH14" s="159" t="str">
        <f t="shared" si="2"/>
        <v>Casilla formulada</v>
      </c>
      <c r="BI14" s="63"/>
      <c r="BJ14" s="159" t="str">
        <f t="shared" si="3"/>
        <v/>
      </c>
      <c r="BK14" s="159" t="str">
        <f t="shared" si="4"/>
        <v/>
      </c>
      <c r="BL14" s="159" t="str">
        <f t="shared" si="5"/>
        <v>SI</v>
      </c>
      <c r="BM14" s="220"/>
      <c r="BN14" s="223"/>
      <c r="BO14" s="226"/>
      <c r="BP14" s="229"/>
      <c r="BQ14" s="211"/>
      <c r="BR14" s="211"/>
      <c r="BS14" s="214"/>
    </row>
    <row r="15" spans="2:71" s="53" customFormat="1" ht="15.75" customHeight="1" x14ac:dyDescent="0.25">
      <c r="B15" s="249"/>
      <c r="C15" s="252"/>
      <c r="D15" s="241"/>
      <c r="E15" s="487"/>
      <c r="F15" s="239"/>
      <c r="G15" s="239"/>
      <c r="H15" s="239"/>
      <c r="I15" s="239"/>
      <c r="J15" s="241"/>
      <c r="K15" s="54">
        <v>4</v>
      </c>
      <c r="L15" s="55" t="s">
        <v>107</v>
      </c>
      <c r="M15" s="243"/>
      <c r="N15" s="246"/>
      <c r="O15" s="236"/>
      <c r="P15" s="229"/>
      <c r="Q15" s="232"/>
      <c r="R15" s="232"/>
      <c r="S15" s="232"/>
      <c r="T15" s="232"/>
      <c r="U15" s="232"/>
      <c r="V15" s="232"/>
      <c r="W15" s="232"/>
      <c r="X15" s="232"/>
      <c r="Y15" s="232"/>
      <c r="Z15" s="232"/>
      <c r="AA15" s="232"/>
      <c r="AB15" s="232"/>
      <c r="AC15" s="232"/>
      <c r="AD15" s="232"/>
      <c r="AE15" s="232"/>
      <c r="AF15" s="232"/>
      <c r="AG15" s="232"/>
      <c r="AH15" s="232"/>
      <c r="AI15" s="232"/>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0"/>
        <v>0</v>
      </c>
      <c r="BE15" s="58" t="str">
        <f t="shared" si="1"/>
        <v>Débil</v>
      </c>
      <c r="BF15" s="57"/>
      <c r="BG15" s="59" t="s">
        <v>106</v>
      </c>
      <c r="BH15" s="58" t="str">
        <f t="shared" si="2"/>
        <v>Casilla formulada</v>
      </c>
      <c r="BI15" s="57"/>
      <c r="BJ15" s="58" t="str">
        <f t="shared" si="3"/>
        <v/>
      </c>
      <c r="BK15" s="58" t="str">
        <f t="shared" si="4"/>
        <v/>
      </c>
      <c r="BL15" s="58" t="str">
        <f t="shared" si="5"/>
        <v>SI</v>
      </c>
      <c r="BM15" s="220"/>
      <c r="BN15" s="223"/>
      <c r="BO15" s="226"/>
      <c r="BP15" s="229"/>
      <c r="BQ15" s="211"/>
      <c r="BR15" s="211"/>
      <c r="BS15" s="214"/>
    </row>
    <row r="16" spans="2:71" s="53" customFormat="1" ht="15.75" customHeight="1" x14ac:dyDescent="0.25">
      <c r="B16" s="249"/>
      <c r="C16" s="252"/>
      <c r="D16" s="241"/>
      <c r="E16" s="487"/>
      <c r="F16" s="239"/>
      <c r="G16" s="239"/>
      <c r="H16" s="239"/>
      <c r="I16" s="239"/>
      <c r="J16" s="241"/>
      <c r="K16" s="60">
        <v>5</v>
      </c>
      <c r="L16" s="61" t="s">
        <v>107</v>
      </c>
      <c r="M16" s="243"/>
      <c r="N16" s="246"/>
      <c r="O16" s="236"/>
      <c r="P16" s="229"/>
      <c r="Q16" s="232"/>
      <c r="R16" s="232"/>
      <c r="S16" s="232"/>
      <c r="T16" s="232"/>
      <c r="U16" s="232"/>
      <c r="V16" s="232"/>
      <c r="W16" s="232"/>
      <c r="X16" s="232"/>
      <c r="Y16" s="232"/>
      <c r="Z16" s="232"/>
      <c r="AA16" s="232"/>
      <c r="AB16" s="232"/>
      <c r="AC16" s="232"/>
      <c r="AD16" s="232"/>
      <c r="AE16" s="232"/>
      <c r="AF16" s="232"/>
      <c r="AG16" s="232"/>
      <c r="AH16" s="232"/>
      <c r="AI16" s="232"/>
      <c r="AJ16" s="211"/>
      <c r="AK16" s="211"/>
      <c r="AL16" s="211"/>
      <c r="AM16" s="217"/>
      <c r="AN16" s="62">
        <v>5</v>
      </c>
      <c r="AO16" s="63" t="s">
        <v>109</v>
      </c>
      <c r="AP16" s="63"/>
      <c r="AQ16" s="63" t="s">
        <v>106</v>
      </c>
      <c r="AR16" s="63"/>
      <c r="AS16" s="63"/>
      <c r="AT16" s="63"/>
      <c r="AU16" s="63"/>
      <c r="AV16" s="63" t="s">
        <v>106</v>
      </c>
      <c r="AW16" s="159" t="s">
        <v>106</v>
      </c>
      <c r="AX16" s="159" t="s">
        <v>106</v>
      </c>
      <c r="AY16" s="159" t="s">
        <v>106</v>
      </c>
      <c r="AZ16" s="159" t="s">
        <v>106</v>
      </c>
      <c r="BA16" s="159" t="s">
        <v>106</v>
      </c>
      <c r="BB16" s="159" t="s">
        <v>106</v>
      </c>
      <c r="BC16" s="159" t="s">
        <v>106</v>
      </c>
      <c r="BD16" s="159">
        <f t="shared" si="0"/>
        <v>0</v>
      </c>
      <c r="BE16" s="159" t="str">
        <f t="shared" si="1"/>
        <v>Débil</v>
      </c>
      <c r="BF16" s="63"/>
      <c r="BG16" s="65" t="s">
        <v>106</v>
      </c>
      <c r="BH16" s="159" t="str">
        <f t="shared" si="2"/>
        <v>Casilla formulada</v>
      </c>
      <c r="BI16" s="63"/>
      <c r="BJ16" s="159" t="str">
        <f t="shared" si="3"/>
        <v/>
      </c>
      <c r="BK16" s="159" t="str">
        <f t="shared" si="4"/>
        <v/>
      </c>
      <c r="BL16" s="159" t="str">
        <f t="shared" si="5"/>
        <v>SI</v>
      </c>
      <c r="BM16" s="220"/>
      <c r="BN16" s="223"/>
      <c r="BO16" s="226"/>
      <c r="BP16" s="229"/>
      <c r="BQ16" s="211"/>
      <c r="BR16" s="211"/>
      <c r="BS16" s="214"/>
    </row>
    <row r="17" spans="2:71" s="53" customFormat="1" ht="15.75" customHeight="1" x14ac:dyDescent="0.25">
      <c r="B17" s="249"/>
      <c r="C17" s="252"/>
      <c r="D17" s="241"/>
      <c r="E17" s="487"/>
      <c r="F17" s="239"/>
      <c r="G17" s="239"/>
      <c r="H17" s="239"/>
      <c r="I17" s="239"/>
      <c r="J17" s="241"/>
      <c r="K17" s="54">
        <v>6</v>
      </c>
      <c r="L17" s="55" t="s">
        <v>107</v>
      </c>
      <c r="M17" s="243"/>
      <c r="N17" s="246"/>
      <c r="O17" s="236"/>
      <c r="P17" s="229"/>
      <c r="Q17" s="232"/>
      <c r="R17" s="232"/>
      <c r="S17" s="232"/>
      <c r="T17" s="232"/>
      <c r="U17" s="232"/>
      <c r="V17" s="232"/>
      <c r="W17" s="232"/>
      <c r="X17" s="232"/>
      <c r="Y17" s="232"/>
      <c r="Z17" s="232"/>
      <c r="AA17" s="232"/>
      <c r="AB17" s="232"/>
      <c r="AC17" s="232"/>
      <c r="AD17" s="232"/>
      <c r="AE17" s="232"/>
      <c r="AF17" s="232"/>
      <c r="AG17" s="232"/>
      <c r="AH17" s="232"/>
      <c r="AI17" s="232"/>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0"/>
        <v>0</v>
      </c>
      <c r="BE17" s="58" t="str">
        <f t="shared" si="1"/>
        <v>Débil</v>
      </c>
      <c r="BF17" s="57"/>
      <c r="BG17" s="59" t="s">
        <v>106</v>
      </c>
      <c r="BH17" s="58" t="str">
        <f t="shared" si="2"/>
        <v>Casilla formulada</v>
      </c>
      <c r="BI17" s="57"/>
      <c r="BJ17" s="58" t="str">
        <f t="shared" si="3"/>
        <v/>
      </c>
      <c r="BK17" s="58" t="str">
        <f t="shared" si="4"/>
        <v/>
      </c>
      <c r="BL17" s="58" t="str">
        <f t="shared" si="5"/>
        <v>SI</v>
      </c>
      <c r="BM17" s="220"/>
      <c r="BN17" s="223"/>
      <c r="BO17" s="226"/>
      <c r="BP17" s="229"/>
      <c r="BQ17" s="211"/>
      <c r="BR17" s="211"/>
      <c r="BS17" s="214"/>
    </row>
    <row r="18" spans="2:71" s="53" customFormat="1" ht="15.75" customHeight="1" x14ac:dyDescent="0.25">
      <c r="B18" s="249"/>
      <c r="C18" s="252"/>
      <c r="D18" s="241"/>
      <c r="E18" s="487"/>
      <c r="F18" s="239"/>
      <c r="G18" s="239"/>
      <c r="H18" s="239"/>
      <c r="I18" s="239"/>
      <c r="J18" s="241"/>
      <c r="K18" s="60">
        <v>7</v>
      </c>
      <c r="L18" s="61" t="s">
        <v>107</v>
      </c>
      <c r="M18" s="243"/>
      <c r="N18" s="246"/>
      <c r="O18" s="236"/>
      <c r="P18" s="229"/>
      <c r="Q18" s="232"/>
      <c r="R18" s="232"/>
      <c r="S18" s="232"/>
      <c r="T18" s="232"/>
      <c r="U18" s="232"/>
      <c r="V18" s="232"/>
      <c r="W18" s="232"/>
      <c r="X18" s="232"/>
      <c r="Y18" s="232"/>
      <c r="Z18" s="232"/>
      <c r="AA18" s="232"/>
      <c r="AB18" s="232"/>
      <c r="AC18" s="232"/>
      <c r="AD18" s="232"/>
      <c r="AE18" s="232"/>
      <c r="AF18" s="232"/>
      <c r="AG18" s="232"/>
      <c r="AH18" s="232"/>
      <c r="AI18" s="232"/>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75" customHeight="1" x14ac:dyDescent="0.25">
      <c r="B19" s="249"/>
      <c r="C19" s="252"/>
      <c r="D19" s="241"/>
      <c r="E19" s="487"/>
      <c r="F19" s="239"/>
      <c r="G19" s="239"/>
      <c r="H19" s="239"/>
      <c r="I19" s="239"/>
      <c r="J19" s="241"/>
      <c r="K19" s="54">
        <v>8</v>
      </c>
      <c r="L19" s="55" t="s">
        <v>107</v>
      </c>
      <c r="M19" s="243"/>
      <c r="N19" s="246"/>
      <c r="O19" s="236"/>
      <c r="P19" s="229"/>
      <c r="Q19" s="232"/>
      <c r="R19" s="232"/>
      <c r="S19" s="232"/>
      <c r="T19" s="232"/>
      <c r="U19" s="232"/>
      <c r="V19" s="232"/>
      <c r="W19" s="232"/>
      <c r="X19" s="232"/>
      <c r="Y19" s="232"/>
      <c r="Z19" s="232"/>
      <c r="AA19" s="232"/>
      <c r="AB19" s="232"/>
      <c r="AC19" s="232"/>
      <c r="AD19" s="232"/>
      <c r="AE19" s="232"/>
      <c r="AF19" s="232"/>
      <c r="AG19" s="232"/>
      <c r="AH19" s="232"/>
      <c r="AI19" s="232"/>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75" customHeight="1" x14ac:dyDescent="0.25">
      <c r="B20" s="249"/>
      <c r="C20" s="252"/>
      <c r="D20" s="241"/>
      <c r="E20" s="487"/>
      <c r="F20" s="239"/>
      <c r="G20" s="239"/>
      <c r="H20" s="239"/>
      <c r="I20" s="239"/>
      <c r="J20" s="241"/>
      <c r="K20" s="60">
        <v>9</v>
      </c>
      <c r="L20" s="66" t="s">
        <v>107</v>
      </c>
      <c r="M20" s="243"/>
      <c r="N20" s="246"/>
      <c r="O20" s="236"/>
      <c r="P20" s="229"/>
      <c r="Q20" s="232"/>
      <c r="R20" s="232"/>
      <c r="S20" s="232"/>
      <c r="T20" s="232"/>
      <c r="U20" s="232"/>
      <c r="V20" s="232"/>
      <c r="W20" s="232"/>
      <c r="X20" s="232"/>
      <c r="Y20" s="232"/>
      <c r="Z20" s="232"/>
      <c r="AA20" s="232"/>
      <c r="AB20" s="232"/>
      <c r="AC20" s="232"/>
      <c r="AD20" s="232"/>
      <c r="AE20" s="232"/>
      <c r="AF20" s="232"/>
      <c r="AG20" s="232"/>
      <c r="AH20" s="232"/>
      <c r="AI20" s="232"/>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75" customHeight="1" thickBot="1" x14ac:dyDescent="0.3">
      <c r="B21" s="250"/>
      <c r="C21" s="253"/>
      <c r="D21" s="242"/>
      <c r="E21" s="488"/>
      <c r="F21" s="240"/>
      <c r="G21" s="240"/>
      <c r="H21" s="240"/>
      <c r="I21" s="240"/>
      <c r="J21" s="242"/>
      <c r="K21" s="67">
        <v>10</v>
      </c>
      <c r="L21" s="68" t="s">
        <v>107</v>
      </c>
      <c r="M21" s="244"/>
      <c r="N21" s="247"/>
      <c r="O21" s="237"/>
      <c r="P21" s="230"/>
      <c r="Q21" s="233"/>
      <c r="R21" s="233"/>
      <c r="S21" s="233"/>
      <c r="T21" s="233"/>
      <c r="U21" s="233"/>
      <c r="V21" s="233"/>
      <c r="W21" s="233"/>
      <c r="X21" s="233"/>
      <c r="Y21" s="233"/>
      <c r="Z21" s="233"/>
      <c r="AA21" s="233"/>
      <c r="AB21" s="233"/>
      <c r="AC21" s="233"/>
      <c r="AD21" s="233"/>
      <c r="AE21" s="233"/>
      <c r="AF21" s="233"/>
      <c r="AG21" s="233"/>
      <c r="AH21" s="233"/>
      <c r="AI21" s="233"/>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row r="22" spans="2:71" s="53" customFormat="1" ht="96" hidden="1" customHeight="1" x14ac:dyDescent="0.25">
      <c r="B22" s="248">
        <v>2</v>
      </c>
      <c r="C22" s="251" t="s">
        <v>104</v>
      </c>
      <c r="D22" s="241" t="s">
        <v>105</v>
      </c>
      <c r="E22" s="241"/>
      <c r="F22" s="239" t="s">
        <v>106</v>
      </c>
      <c r="G22" s="239" t="s">
        <v>106</v>
      </c>
      <c r="H22" s="239" t="s">
        <v>106</v>
      </c>
      <c r="I22" s="239" t="s">
        <v>106</v>
      </c>
      <c r="J22" s="241" t="str">
        <f>IF(AND((F22="SI"),(G22="SI"),(H22="SI"),(I22="SI")),"Si es Riesgo de Corrupción","No es Riesgo de Corrupción")</f>
        <v>No es Riesgo de Corrupción</v>
      </c>
      <c r="K22" s="47">
        <v>1</v>
      </c>
      <c r="L22" s="48" t="s">
        <v>107</v>
      </c>
      <c r="M22" s="243" t="s">
        <v>458</v>
      </c>
      <c r="N22" s="245" t="s">
        <v>106</v>
      </c>
      <c r="O22" s="235" t="str">
        <f>IF(N22=1,"Rara vez",IF(N22=2,"Improbable",IF(N22=3,"Posible",IF(N22=4,"Probable",IF(N22=5,"Casi seguro","Definir el nivel de probabilidad")))))</f>
        <v>Definir el nivel de probabilidad</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31" t="s">
        <v>106</v>
      </c>
      <c r="R22" s="231" t="s">
        <v>106</v>
      </c>
      <c r="S22" s="231" t="s">
        <v>106</v>
      </c>
      <c r="T22" s="231" t="s">
        <v>106</v>
      </c>
      <c r="U22" s="231" t="s">
        <v>106</v>
      </c>
      <c r="V22" s="231" t="s">
        <v>106</v>
      </c>
      <c r="W22" s="231" t="s">
        <v>106</v>
      </c>
      <c r="X22" s="231" t="s">
        <v>106</v>
      </c>
      <c r="Y22" s="231" t="s">
        <v>106</v>
      </c>
      <c r="Z22" s="231" t="s">
        <v>106</v>
      </c>
      <c r="AA22" s="231" t="s">
        <v>106</v>
      </c>
      <c r="AB22" s="231" t="s">
        <v>106</v>
      </c>
      <c r="AC22" s="231" t="s">
        <v>106</v>
      </c>
      <c r="AD22" s="231" t="s">
        <v>106</v>
      </c>
      <c r="AE22" s="231" t="s">
        <v>106</v>
      </c>
      <c r="AF22" s="231" t="s">
        <v>106</v>
      </c>
      <c r="AG22" s="231" t="s">
        <v>106</v>
      </c>
      <c r="AH22" s="231" t="s">
        <v>106</v>
      </c>
      <c r="AI22" s="231" t="s">
        <v>106</v>
      </c>
      <c r="AJ22" s="234">
        <f>IF(AF22="SI","Impacto Catastrófico por lesoines o perdida de vidas humanas",(COUNTIF(Q22:AE31,"SI")+COUNTIF(AG22:AI31,"SI")))</f>
        <v>0</v>
      </c>
      <c r="AK22" s="234" t="str">
        <f>IF(AJ22=0,"",IF(AND(AJ22&gt;0,AJ22&lt;=5),"Moderado",IF(AND(AJ22&gt;5,AJ22&lt;=11),"Mayor","Catastrófico")))</f>
        <v/>
      </c>
      <c r="AL22" s="234" t="str">
        <f>IF(AND(O22="Rara Vez",AK22="Moderado"),"Moderado",IF(AND(O22="Rara Vez",AK22="Mayor"),"Alto",IF(AND(O22="Improbable",AK22="Moderado"),"Moderado",IF(AND(O22="Improbable",AK22="Mayor"),"Alto",IF(AND(O22="Posible",AK22="Moderado"),"Alto",IF(AND(O22="Probable",AK22="Moderado"),"Alto","Extremo"))))))</f>
        <v>Extremo</v>
      </c>
      <c r="AM22" s="216" t="s">
        <v>108</v>
      </c>
      <c r="AN22" s="49">
        <v>1</v>
      </c>
      <c r="AO22" s="50" t="s">
        <v>109</v>
      </c>
      <c r="AP22" s="50"/>
      <c r="AQ22" s="50" t="s">
        <v>106</v>
      </c>
      <c r="AR22" s="50"/>
      <c r="AS22" s="50"/>
      <c r="AT22" s="50"/>
      <c r="AU22" s="50"/>
      <c r="AV22" s="50" t="s">
        <v>106</v>
      </c>
      <c r="AW22" s="158" t="s">
        <v>106</v>
      </c>
      <c r="AX22" s="158" t="s">
        <v>106</v>
      </c>
      <c r="AY22" s="158" t="s">
        <v>106</v>
      </c>
      <c r="AZ22" s="158" t="s">
        <v>106</v>
      </c>
      <c r="BA22" s="158" t="s">
        <v>106</v>
      </c>
      <c r="BB22" s="158" t="s">
        <v>106</v>
      </c>
      <c r="BC22" s="158" t="s">
        <v>106</v>
      </c>
      <c r="BD22" s="158">
        <f t="shared" si="0"/>
        <v>0</v>
      </c>
      <c r="BE22" s="158" t="str">
        <f t="shared" si="1"/>
        <v>Débil</v>
      </c>
      <c r="BF22" s="50"/>
      <c r="BG22" s="52" t="s">
        <v>106</v>
      </c>
      <c r="BH22" s="158" t="str">
        <f t="shared" si="2"/>
        <v>Casilla formulada</v>
      </c>
      <c r="BI22" s="50"/>
      <c r="BJ22" s="158" t="str">
        <f t="shared" si="3"/>
        <v/>
      </c>
      <c r="BK22" s="158" t="str">
        <f t="shared" si="4"/>
        <v/>
      </c>
      <c r="BL22" s="158" t="str">
        <f t="shared" si="5"/>
        <v>SI</v>
      </c>
      <c r="BM22" s="219" t="e">
        <f>IF(AVERAGE(BK22:BK31)=100,"FUERTE",IF(AND(AVERAGE(BK22:BK31)&lt;=99,AVERAGE(BK22:BK31)&gt;=50),"MODERADA",IF(AVERAGE(BK22:BK31)&lt;50,"DÉBIL",0)))</f>
        <v>#DIV/0!</v>
      </c>
      <c r="BN22" s="222" t="str">
        <f>IFERROR(IF(BM22="DÉBIL","NO DISMINUYE",IF(AVERAGEIF(AV22:AV31,"Preventivo",BK22:BK31)&gt;=50,"DIRECTAMENTE","NO DISMINUYE")),"NO DISMINUYE")</f>
        <v>NO DISMINUYE</v>
      </c>
      <c r="BO22" s="225" t="e">
        <f>IF(N22=1,1,IF(AND(N22=2,BM22="FUERTE",BN22="DIRECTAMENTE"),N22-1,IF(AND(N22&gt;2,BM22="FUERTE",BN22="DIRECTAMENTE"),N22-2,IF(AND(N22&gt;=2,BM22="MODERADA",BN22="DIRECTAMENTE"),N22-1,N22))))</f>
        <v>#DIV/0!</v>
      </c>
      <c r="BP22" s="228" t="e">
        <f>IF(BO22=1,"Rara vez",IF(BO22=2,"Improbable",IF(BO22=3,"Posible",IF(BO22=4,"Probable",IF(BO22=5,"Casi Seguro",0)))))</f>
        <v>#DIV/0!</v>
      </c>
      <c r="BQ22" s="210" t="str">
        <f>AK22</f>
        <v/>
      </c>
      <c r="BR22" s="210" t="e">
        <f>IF(AND(BP22="Rara Vez",BQ22="Moderado"),"Moderado",IF(AND(BP22="Rara Vez",BQ22="Mayor"),"Alto",IF(AND(BP22="Improbable",BQ22="Moderado"),"Moderado",IF(AND(BP22="Improbable",BQ22="Mayor"),"Alto",IF(AND(BP22="Posible",BQ22="Moderado"),"Alto",IF(AND(BP22="Probable",BQ22="Moderado"),"Alto","Extremo"))))))</f>
        <v>#DIV/0!</v>
      </c>
      <c r="BS22" s="213"/>
    </row>
    <row r="23" spans="2:71" s="53" customFormat="1" ht="96" hidden="1" customHeight="1" x14ac:dyDescent="0.25">
      <c r="B23" s="249"/>
      <c r="C23" s="252"/>
      <c r="D23" s="241"/>
      <c r="E23" s="241"/>
      <c r="F23" s="239"/>
      <c r="G23" s="239"/>
      <c r="H23" s="239"/>
      <c r="I23" s="239"/>
      <c r="J23" s="241"/>
      <c r="K23" s="54">
        <v>2</v>
      </c>
      <c r="L23" s="55" t="s">
        <v>107</v>
      </c>
      <c r="M23" s="243"/>
      <c r="N23" s="246"/>
      <c r="O23" s="236"/>
      <c r="P23" s="229"/>
      <c r="Q23" s="232"/>
      <c r="R23" s="232"/>
      <c r="S23" s="232"/>
      <c r="T23" s="232"/>
      <c r="U23" s="232"/>
      <c r="V23" s="232"/>
      <c r="W23" s="232"/>
      <c r="X23" s="232"/>
      <c r="Y23" s="232"/>
      <c r="Z23" s="232"/>
      <c r="AA23" s="232"/>
      <c r="AB23" s="232"/>
      <c r="AC23" s="232"/>
      <c r="AD23" s="232"/>
      <c r="AE23" s="232"/>
      <c r="AF23" s="232"/>
      <c r="AG23" s="232"/>
      <c r="AH23" s="232"/>
      <c r="AI23" s="232"/>
      <c r="AJ23" s="211"/>
      <c r="AK23" s="211"/>
      <c r="AL23" s="211"/>
      <c r="AM23" s="217"/>
      <c r="AN23" s="56">
        <v>2</v>
      </c>
      <c r="AO23" s="57" t="s">
        <v>109</v>
      </c>
      <c r="AP23" s="57"/>
      <c r="AQ23" s="57" t="s">
        <v>106</v>
      </c>
      <c r="AR23" s="57"/>
      <c r="AS23" s="57"/>
      <c r="AT23" s="57"/>
      <c r="AU23" s="57"/>
      <c r="AV23" s="57" t="s">
        <v>106</v>
      </c>
      <c r="AW23" s="58" t="s">
        <v>106</v>
      </c>
      <c r="AX23" s="58" t="s">
        <v>106</v>
      </c>
      <c r="AY23" s="58" t="s">
        <v>106</v>
      </c>
      <c r="AZ23" s="58" t="s">
        <v>106</v>
      </c>
      <c r="BA23" s="58" t="s">
        <v>106</v>
      </c>
      <c r="BB23" s="58" t="s">
        <v>106</v>
      </c>
      <c r="BC23" s="58" t="s">
        <v>106</v>
      </c>
      <c r="BD23" s="58">
        <f t="shared" si="0"/>
        <v>0</v>
      </c>
      <c r="BE23" s="58" t="str">
        <f t="shared" si="1"/>
        <v>Débil</v>
      </c>
      <c r="BF23" s="57"/>
      <c r="BG23" s="59" t="s">
        <v>106</v>
      </c>
      <c r="BH23" s="58" t="str">
        <f t="shared" si="2"/>
        <v>Casilla formulada</v>
      </c>
      <c r="BI23" s="57"/>
      <c r="BJ23" s="58" t="str">
        <f t="shared" si="3"/>
        <v/>
      </c>
      <c r="BK23" s="58" t="str">
        <f t="shared" si="4"/>
        <v/>
      </c>
      <c r="BL23" s="58" t="str">
        <f t="shared" si="5"/>
        <v>SI</v>
      </c>
      <c r="BM23" s="220"/>
      <c r="BN23" s="223"/>
      <c r="BO23" s="226"/>
      <c r="BP23" s="229"/>
      <c r="BQ23" s="211"/>
      <c r="BR23" s="211"/>
      <c r="BS23" s="214"/>
    </row>
    <row r="24" spans="2:71" s="53" customFormat="1" ht="96" hidden="1" customHeight="1" x14ac:dyDescent="0.25">
      <c r="B24" s="249"/>
      <c r="C24" s="252"/>
      <c r="D24" s="241"/>
      <c r="E24" s="241"/>
      <c r="F24" s="239"/>
      <c r="G24" s="239"/>
      <c r="H24" s="239"/>
      <c r="I24" s="239"/>
      <c r="J24" s="241"/>
      <c r="K24" s="60">
        <v>3</v>
      </c>
      <c r="L24" s="61" t="s">
        <v>107</v>
      </c>
      <c r="M24" s="243"/>
      <c r="N24" s="246"/>
      <c r="O24" s="236"/>
      <c r="P24" s="229"/>
      <c r="Q24" s="232"/>
      <c r="R24" s="232"/>
      <c r="S24" s="232"/>
      <c r="T24" s="232"/>
      <c r="U24" s="232"/>
      <c r="V24" s="232"/>
      <c r="W24" s="232"/>
      <c r="X24" s="232"/>
      <c r="Y24" s="232"/>
      <c r="Z24" s="232"/>
      <c r="AA24" s="232"/>
      <c r="AB24" s="232"/>
      <c r="AC24" s="232"/>
      <c r="AD24" s="232"/>
      <c r="AE24" s="232"/>
      <c r="AF24" s="232"/>
      <c r="AG24" s="232"/>
      <c r="AH24" s="232"/>
      <c r="AI24" s="232"/>
      <c r="AJ24" s="211"/>
      <c r="AK24" s="211"/>
      <c r="AL24" s="211"/>
      <c r="AM24" s="217"/>
      <c r="AN24" s="62">
        <v>3</v>
      </c>
      <c r="AO24" s="63" t="s">
        <v>109</v>
      </c>
      <c r="AP24" s="63"/>
      <c r="AQ24" s="63" t="s">
        <v>106</v>
      </c>
      <c r="AR24" s="63"/>
      <c r="AS24" s="63"/>
      <c r="AT24" s="63"/>
      <c r="AU24" s="63"/>
      <c r="AV24" s="63" t="s">
        <v>106</v>
      </c>
      <c r="AW24" s="159" t="s">
        <v>106</v>
      </c>
      <c r="AX24" s="159" t="s">
        <v>106</v>
      </c>
      <c r="AY24" s="159" t="s">
        <v>106</v>
      </c>
      <c r="AZ24" s="159" t="s">
        <v>106</v>
      </c>
      <c r="BA24" s="159" t="s">
        <v>106</v>
      </c>
      <c r="BB24" s="159" t="s">
        <v>106</v>
      </c>
      <c r="BC24" s="159" t="s">
        <v>106</v>
      </c>
      <c r="BD24" s="159">
        <f t="shared" si="0"/>
        <v>0</v>
      </c>
      <c r="BE24" s="159" t="str">
        <f t="shared" si="1"/>
        <v>Débil</v>
      </c>
      <c r="BF24" s="63"/>
      <c r="BG24" s="65" t="s">
        <v>106</v>
      </c>
      <c r="BH24" s="159" t="str">
        <f t="shared" si="2"/>
        <v>Casilla formulada</v>
      </c>
      <c r="BI24" s="63"/>
      <c r="BJ24" s="159" t="str">
        <f t="shared" si="3"/>
        <v/>
      </c>
      <c r="BK24" s="159" t="str">
        <f t="shared" si="4"/>
        <v/>
      </c>
      <c r="BL24" s="159" t="str">
        <f t="shared" si="5"/>
        <v>SI</v>
      </c>
      <c r="BM24" s="220"/>
      <c r="BN24" s="223"/>
      <c r="BO24" s="226"/>
      <c r="BP24" s="229"/>
      <c r="BQ24" s="211"/>
      <c r="BR24" s="211"/>
      <c r="BS24" s="214"/>
    </row>
    <row r="25" spans="2:71" s="53" customFormat="1" ht="96" hidden="1" customHeight="1" x14ac:dyDescent="0.25">
      <c r="B25" s="249"/>
      <c r="C25" s="252"/>
      <c r="D25" s="241"/>
      <c r="E25" s="241"/>
      <c r="F25" s="239"/>
      <c r="G25" s="239"/>
      <c r="H25" s="239"/>
      <c r="I25" s="239"/>
      <c r="J25" s="241"/>
      <c r="K25" s="54">
        <v>4</v>
      </c>
      <c r="L25" s="55" t="s">
        <v>107</v>
      </c>
      <c r="M25" s="243"/>
      <c r="N25" s="246"/>
      <c r="O25" s="236"/>
      <c r="P25" s="229"/>
      <c r="Q25" s="232"/>
      <c r="R25" s="232"/>
      <c r="S25" s="232"/>
      <c r="T25" s="232"/>
      <c r="U25" s="232"/>
      <c r="V25" s="232"/>
      <c r="W25" s="232"/>
      <c r="X25" s="232"/>
      <c r="Y25" s="232"/>
      <c r="Z25" s="232"/>
      <c r="AA25" s="232"/>
      <c r="AB25" s="232"/>
      <c r="AC25" s="232"/>
      <c r="AD25" s="232"/>
      <c r="AE25" s="232"/>
      <c r="AF25" s="232"/>
      <c r="AG25" s="232"/>
      <c r="AH25" s="232"/>
      <c r="AI25" s="232"/>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0"/>
        <v>0</v>
      </c>
      <c r="BE25" s="58" t="str">
        <f t="shared" si="1"/>
        <v>Débil</v>
      </c>
      <c r="BF25" s="57"/>
      <c r="BG25" s="59" t="s">
        <v>106</v>
      </c>
      <c r="BH25" s="58" t="str">
        <f t="shared" si="2"/>
        <v>Casilla formulada</v>
      </c>
      <c r="BI25" s="57"/>
      <c r="BJ25" s="58" t="str">
        <f t="shared" si="3"/>
        <v/>
      </c>
      <c r="BK25" s="58" t="str">
        <f t="shared" si="4"/>
        <v/>
      </c>
      <c r="BL25" s="58" t="str">
        <f t="shared" si="5"/>
        <v>SI</v>
      </c>
      <c r="BM25" s="220"/>
      <c r="BN25" s="223"/>
      <c r="BO25" s="226"/>
      <c r="BP25" s="229"/>
      <c r="BQ25" s="211"/>
      <c r="BR25" s="211"/>
      <c r="BS25" s="214"/>
    </row>
    <row r="26" spans="2:71" s="53" customFormat="1" ht="96" hidden="1" customHeight="1" x14ac:dyDescent="0.25">
      <c r="B26" s="249"/>
      <c r="C26" s="252"/>
      <c r="D26" s="241"/>
      <c r="E26" s="241"/>
      <c r="F26" s="239"/>
      <c r="G26" s="239"/>
      <c r="H26" s="239"/>
      <c r="I26" s="239"/>
      <c r="J26" s="241"/>
      <c r="K26" s="60">
        <v>5</v>
      </c>
      <c r="L26" s="61" t="s">
        <v>107</v>
      </c>
      <c r="M26" s="243"/>
      <c r="N26" s="246"/>
      <c r="O26" s="236"/>
      <c r="P26" s="229"/>
      <c r="Q26" s="232"/>
      <c r="R26" s="232"/>
      <c r="S26" s="232"/>
      <c r="T26" s="232"/>
      <c r="U26" s="232"/>
      <c r="V26" s="232"/>
      <c r="W26" s="232"/>
      <c r="X26" s="232"/>
      <c r="Y26" s="232"/>
      <c r="Z26" s="232"/>
      <c r="AA26" s="232"/>
      <c r="AB26" s="232"/>
      <c r="AC26" s="232"/>
      <c r="AD26" s="232"/>
      <c r="AE26" s="232"/>
      <c r="AF26" s="232"/>
      <c r="AG26" s="232"/>
      <c r="AH26" s="232"/>
      <c r="AI26" s="232"/>
      <c r="AJ26" s="211"/>
      <c r="AK26" s="211"/>
      <c r="AL26" s="211"/>
      <c r="AM26" s="217"/>
      <c r="AN26" s="62">
        <v>5</v>
      </c>
      <c r="AO26" s="63" t="s">
        <v>109</v>
      </c>
      <c r="AP26" s="63"/>
      <c r="AQ26" s="63" t="s">
        <v>106</v>
      </c>
      <c r="AR26" s="63"/>
      <c r="AS26" s="63"/>
      <c r="AT26" s="63"/>
      <c r="AU26" s="63"/>
      <c r="AV26" s="63" t="s">
        <v>106</v>
      </c>
      <c r="AW26" s="159" t="s">
        <v>106</v>
      </c>
      <c r="AX26" s="159" t="s">
        <v>106</v>
      </c>
      <c r="AY26" s="159" t="s">
        <v>106</v>
      </c>
      <c r="AZ26" s="159" t="s">
        <v>106</v>
      </c>
      <c r="BA26" s="159" t="s">
        <v>106</v>
      </c>
      <c r="BB26" s="159" t="s">
        <v>106</v>
      </c>
      <c r="BC26" s="159" t="s">
        <v>106</v>
      </c>
      <c r="BD26" s="159">
        <f t="shared" si="0"/>
        <v>0</v>
      </c>
      <c r="BE26" s="159" t="str">
        <f t="shared" si="1"/>
        <v>Débil</v>
      </c>
      <c r="BF26" s="63"/>
      <c r="BG26" s="65" t="s">
        <v>106</v>
      </c>
      <c r="BH26" s="159" t="str">
        <f t="shared" si="2"/>
        <v>Casilla formulada</v>
      </c>
      <c r="BI26" s="63"/>
      <c r="BJ26" s="159" t="str">
        <f t="shared" si="3"/>
        <v/>
      </c>
      <c r="BK26" s="159" t="str">
        <f t="shared" si="4"/>
        <v/>
      </c>
      <c r="BL26" s="159" t="str">
        <f t="shared" si="5"/>
        <v>SI</v>
      </c>
      <c r="BM26" s="220"/>
      <c r="BN26" s="223"/>
      <c r="BO26" s="226"/>
      <c r="BP26" s="229"/>
      <c r="BQ26" s="211"/>
      <c r="BR26" s="211"/>
      <c r="BS26" s="214"/>
    </row>
    <row r="27" spans="2:71" s="53" customFormat="1" ht="96" hidden="1" customHeight="1" x14ac:dyDescent="0.25">
      <c r="B27" s="249"/>
      <c r="C27" s="252"/>
      <c r="D27" s="241"/>
      <c r="E27" s="241"/>
      <c r="F27" s="239"/>
      <c r="G27" s="239"/>
      <c r="H27" s="239"/>
      <c r="I27" s="239"/>
      <c r="J27" s="241"/>
      <c r="K27" s="54">
        <v>6</v>
      </c>
      <c r="L27" s="55" t="s">
        <v>107</v>
      </c>
      <c r="M27" s="243"/>
      <c r="N27" s="246"/>
      <c r="O27" s="236"/>
      <c r="P27" s="229"/>
      <c r="Q27" s="232"/>
      <c r="R27" s="232"/>
      <c r="S27" s="232"/>
      <c r="T27" s="232"/>
      <c r="U27" s="232"/>
      <c r="V27" s="232"/>
      <c r="W27" s="232"/>
      <c r="X27" s="232"/>
      <c r="Y27" s="232"/>
      <c r="Z27" s="232"/>
      <c r="AA27" s="232"/>
      <c r="AB27" s="232"/>
      <c r="AC27" s="232"/>
      <c r="AD27" s="232"/>
      <c r="AE27" s="232"/>
      <c r="AF27" s="232"/>
      <c r="AG27" s="232"/>
      <c r="AH27" s="232"/>
      <c r="AI27" s="232"/>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0"/>
        <v>0</v>
      </c>
      <c r="BE27" s="58" t="str">
        <f t="shared" si="1"/>
        <v>Débil</v>
      </c>
      <c r="BF27" s="57"/>
      <c r="BG27" s="59" t="s">
        <v>106</v>
      </c>
      <c r="BH27" s="58" t="str">
        <f t="shared" si="2"/>
        <v>Casilla formulada</v>
      </c>
      <c r="BI27" s="57"/>
      <c r="BJ27" s="58" t="str">
        <f t="shared" si="3"/>
        <v/>
      </c>
      <c r="BK27" s="58" t="str">
        <f t="shared" si="4"/>
        <v/>
      </c>
      <c r="BL27" s="58" t="str">
        <f t="shared" si="5"/>
        <v>SI</v>
      </c>
      <c r="BM27" s="220"/>
      <c r="BN27" s="223"/>
      <c r="BO27" s="226"/>
      <c r="BP27" s="229"/>
      <c r="BQ27" s="211"/>
      <c r="BR27" s="211"/>
      <c r="BS27" s="214"/>
    </row>
    <row r="28" spans="2:71" s="53" customFormat="1" ht="96" hidden="1" customHeight="1" x14ac:dyDescent="0.25">
      <c r="B28" s="249"/>
      <c r="C28" s="252"/>
      <c r="D28" s="241"/>
      <c r="E28" s="241"/>
      <c r="F28" s="239"/>
      <c r="G28" s="239"/>
      <c r="H28" s="239"/>
      <c r="I28" s="239"/>
      <c r="J28" s="241"/>
      <c r="K28" s="60">
        <v>7</v>
      </c>
      <c r="L28" s="61" t="s">
        <v>107</v>
      </c>
      <c r="M28" s="243"/>
      <c r="N28" s="246"/>
      <c r="O28" s="236"/>
      <c r="P28" s="229"/>
      <c r="Q28" s="232"/>
      <c r="R28" s="232"/>
      <c r="S28" s="232"/>
      <c r="T28" s="232"/>
      <c r="U28" s="232"/>
      <c r="V28" s="232"/>
      <c r="W28" s="232"/>
      <c r="X28" s="232"/>
      <c r="Y28" s="232"/>
      <c r="Z28" s="232"/>
      <c r="AA28" s="232"/>
      <c r="AB28" s="232"/>
      <c r="AC28" s="232"/>
      <c r="AD28" s="232"/>
      <c r="AE28" s="232"/>
      <c r="AF28" s="232"/>
      <c r="AG28" s="232"/>
      <c r="AH28" s="232"/>
      <c r="AI28" s="232"/>
      <c r="AJ28" s="211"/>
      <c r="AK28" s="211"/>
      <c r="AL28" s="211"/>
      <c r="AM28" s="217"/>
      <c r="AN28" s="62">
        <v>7</v>
      </c>
      <c r="AO28" s="63" t="s">
        <v>109</v>
      </c>
      <c r="AP28" s="63"/>
      <c r="AQ28" s="63" t="s">
        <v>106</v>
      </c>
      <c r="AR28" s="63"/>
      <c r="AS28" s="63"/>
      <c r="AT28" s="63"/>
      <c r="AU28" s="63"/>
      <c r="AV28" s="63" t="s">
        <v>106</v>
      </c>
      <c r="AW28" s="159" t="s">
        <v>106</v>
      </c>
      <c r="AX28" s="159" t="s">
        <v>106</v>
      </c>
      <c r="AY28" s="159" t="s">
        <v>106</v>
      </c>
      <c r="AZ28" s="159" t="s">
        <v>106</v>
      </c>
      <c r="BA28" s="159" t="s">
        <v>106</v>
      </c>
      <c r="BB28" s="159" t="s">
        <v>106</v>
      </c>
      <c r="BC28" s="159" t="s">
        <v>106</v>
      </c>
      <c r="BD28" s="159">
        <f t="shared" si="0"/>
        <v>0</v>
      </c>
      <c r="BE28" s="159" t="str">
        <f t="shared" si="1"/>
        <v>Débil</v>
      </c>
      <c r="BF28" s="63"/>
      <c r="BG28" s="65" t="s">
        <v>106</v>
      </c>
      <c r="BH28" s="159" t="str">
        <f t="shared" si="2"/>
        <v>Casilla formulada</v>
      </c>
      <c r="BI28" s="63"/>
      <c r="BJ28" s="159" t="str">
        <f t="shared" si="3"/>
        <v/>
      </c>
      <c r="BK28" s="159" t="str">
        <f t="shared" si="4"/>
        <v/>
      </c>
      <c r="BL28" s="159" t="str">
        <f t="shared" si="5"/>
        <v>SI</v>
      </c>
      <c r="BM28" s="220"/>
      <c r="BN28" s="223"/>
      <c r="BO28" s="226"/>
      <c r="BP28" s="229"/>
      <c r="BQ28" s="211"/>
      <c r="BR28" s="211"/>
      <c r="BS28" s="214"/>
    </row>
    <row r="29" spans="2:71" s="53" customFormat="1" ht="96" hidden="1" customHeight="1" x14ac:dyDescent="0.25">
      <c r="B29" s="249"/>
      <c r="C29" s="252"/>
      <c r="D29" s="241"/>
      <c r="E29" s="241"/>
      <c r="F29" s="239"/>
      <c r="G29" s="239"/>
      <c r="H29" s="239"/>
      <c r="I29" s="239"/>
      <c r="J29" s="241"/>
      <c r="K29" s="54">
        <v>8</v>
      </c>
      <c r="L29" s="55" t="s">
        <v>107</v>
      </c>
      <c r="M29" s="243"/>
      <c r="N29" s="246"/>
      <c r="O29" s="236"/>
      <c r="P29" s="229"/>
      <c r="Q29" s="232"/>
      <c r="R29" s="232"/>
      <c r="S29" s="232"/>
      <c r="T29" s="232"/>
      <c r="U29" s="232"/>
      <c r="V29" s="232"/>
      <c r="W29" s="232"/>
      <c r="X29" s="232"/>
      <c r="Y29" s="232"/>
      <c r="Z29" s="232"/>
      <c r="AA29" s="232"/>
      <c r="AB29" s="232"/>
      <c r="AC29" s="232"/>
      <c r="AD29" s="232"/>
      <c r="AE29" s="232"/>
      <c r="AF29" s="232"/>
      <c r="AG29" s="232"/>
      <c r="AH29" s="232"/>
      <c r="AI29" s="232"/>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0"/>
        <v>0</v>
      </c>
      <c r="BE29" s="58" t="str">
        <f t="shared" si="1"/>
        <v>Débil</v>
      </c>
      <c r="BF29" s="57"/>
      <c r="BG29" s="59" t="s">
        <v>106</v>
      </c>
      <c r="BH29" s="58" t="str">
        <f t="shared" si="2"/>
        <v>Casilla formulada</v>
      </c>
      <c r="BI29" s="57"/>
      <c r="BJ29" s="58" t="str">
        <f t="shared" si="3"/>
        <v/>
      </c>
      <c r="BK29" s="58" t="str">
        <f t="shared" si="4"/>
        <v/>
      </c>
      <c r="BL29" s="58" t="str">
        <f t="shared" si="5"/>
        <v>SI</v>
      </c>
      <c r="BM29" s="220"/>
      <c r="BN29" s="223"/>
      <c r="BO29" s="226"/>
      <c r="BP29" s="229"/>
      <c r="BQ29" s="211"/>
      <c r="BR29" s="211"/>
      <c r="BS29" s="214"/>
    </row>
    <row r="30" spans="2:71" s="53" customFormat="1" ht="96" hidden="1" customHeight="1" x14ac:dyDescent="0.25">
      <c r="B30" s="249"/>
      <c r="C30" s="252"/>
      <c r="D30" s="241"/>
      <c r="E30" s="241"/>
      <c r="F30" s="239"/>
      <c r="G30" s="239"/>
      <c r="H30" s="239"/>
      <c r="I30" s="239"/>
      <c r="J30" s="241"/>
      <c r="K30" s="60">
        <v>9</v>
      </c>
      <c r="L30" s="66" t="s">
        <v>107</v>
      </c>
      <c r="M30" s="243"/>
      <c r="N30" s="246"/>
      <c r="O30" s="236"/>
      <c r="P30" s="229"/>
      <c r="Q30" s="232"/>
      <c r="R30" s="232"/>
      <c r="S30" s="232"/>
      <c r="T30" s="232"/>
      <c r="U30" s="232"/>
      <c r="V30" s="232"/>
      <c r="W30" s="232"/>
      <c r="X30" s="232"/>
      <c r="Y30" s="232"/>
      <c r="Z30" s="232"/>
      <c r="AA30" s="232"/>
      <c r="AB30" s="232"/>
      <c r="AC30" s="232"/>
      <c r="AD30" s="232"/>
      <c r="AE30" s="232"/>
      <c r="AF30" s="232"/>
      <c r="AG30" s="232"/>
      <c r="AH30" s="232"/>
      <c r="AI30" s="232"/>
      <c r="AJ30" s="211"/>
      <c r="AK30" s="211"/>
      <c r="AL30" s="211"/>
      <c r="AM30" s="217"/>
      <c r="AN30" s="62">
        <v>9</v>
      </c>
      <c r="AO30" s="63" t="s">
        <v>109</v>
      </c>
      <c r="AP30" s="63"/>
      <c r="AQ30" s="63" t="s">
        <v>106</v>
      </c>
      <c r="AR30" s="63"/>
      <c r="AS30" s="63"/>
      <c r="AT30" s="63"/>
      <c r="AU30" s="63"/>
      <c r="AV30" s="63" t="s">
        <v>106</v>
      </c>
      <c r="AW30" s="159" t="s">
        <v>106</v>
      </c>
      <c r="AX30" s="159" t="s">
        <v>106</v>
      </c>
      <c r="AY30" s="159" t="s">
        <v>106</v>
      </c>
      <c r="AZ30" s="159" t="s">
        <v>106</v>
      </c>
      <c r="BA30" s="159" t="s">
        <v>106</v>
      </c>
      <c r="BB30" s="159" t="s">
        <v>106</v>
      </c>
      <c r="BC30" s="159" t="s">
        <v>106</v>
      </c>
      <c r="BD30" s="159">
        <f t="shared" si="0"/>
        <v>0</v>
      </c>
      <c r="BE30" s="159" t="str">
        <f t="shared" si="1"/>
        <v>Débil</v>
      </c>
      <c r="BF30" s="63"/>
      <c r="BG30" s="65" t="s">
        <v>106</v>
      </c>
      <c r="BH30" s="159" t="str">
        <f t="shared" si="2"/>
        <v>Casilla formulada</v>
      </c>
      <c r="BI30" s="63"/>
      <c r="BJ30" s="159" t="str">
        <f t="shared" si="3"/>
        <v/>
      </c>
      <c r="BK30" s="159" t="str">
        <f t="shared" si="4"/>
        <v/>
      </c>
      <c r="BL30" s="159" t="str">
        <f t="shared" si="5"/>
        <v>SI</v>
      </c>
      <c r="BM30" s="220"/>
      <c r="BN30" s="223"/>
      <c r="BO30" s="226"/>
      <c r="BP30" s="229"/>
      <c r="BQ30" s="211"/>
      <c r="BR30" s="211"/>
      <c r="BS30" s="214"/>
    </row>
    <row r="31" spans="2:71" s="53" customFormat="1" ht="96" hidden="1" customHeight="1" thickBot="1" x14ac:dyDescent="0.3">
      <c r="B31" s="250"/>
      <c r="C31" s="253"/>
      <c r="D31" s="242"/>
      <c r="E31" s="242"/>
      <c r="F31" s="240"/>
      <c r="G31" s="240"/>
      <c r="H31" s="240"/>
      <c r="I31" s="240"/>
      <c r="J31" s="242"/>
      <c r="K31" s="67">
        <v>10</v>
      </c>
      <c r="L31" s="68" t="s">
        <v>107</v>
      </c>
      <c r="M31" s="244"/>
      <c r="N31" s="247"/>
      <c r="O31" s="237"/>
      <c r="P31" s="230"/>
      <c r="Q31" s="233"/>
      <c r="R31" s="233"/>
      <c r="S31" s="233"/>
      <c r="T31" s="233"/>
      <c r="U31" s="233"/>
      <c r="V31" s="233"/>
      <c r="W31" s="233"/>
      <c r="X31" s="233"/>
      <c r="Y31" s="233"/>
      <c r="Z31" s="233"/>
      <c r="AA31" s="233"/>
      <c r="AB31" s="233"/>
      <c r="AC31" s="233"/>
      <c r="AD31" s="233"/>
      <c r="AE31" s="233"/>
      <c r="AF31" s="233"/>
      <c r="AG31" s="233"/>
      <c r="AH31" s="233"/>
      <c r="AI31" s="233"/>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0"/>
        <v>0</v>
      </c>
      <c r="BE31" s="71" t="str">
        <f t="shared" si="1"/>
        <v>Débil</v>
      </c>
      <c r="BF31" s="70"/>
      <c r="BG31" s="72" t="s">
        <v>106</v>
      </c>
      <c r="BH31" s="71" t="str">
        <f t="shared" si="2"/>
        <v>Casilla formulada</v>
      </c>
      <c r="BI31" s="70"/>
      <c r="BJ31" s="71" t="str">
        <f t="shared" si="3"/>
        <v/>
      </c>
      <c r="BK31" s="71" t="str">
        <f t="shared" si="4"/>
        <v/>
      </c>
      <c r="BL31" s="71" t="str">
        <f t="shared" si="5"/>
        <v>SI</v>
      </c>
      <c r="BM31" s="221"/>
      <c r="BN31" s="224"/>
      <c r="BO31" s="227"/>
      <c r="BP31" s="230"/>
      <c r="BQ31" s="212"/>
      <c r="BR31" s="212"/>
      <c r="BS31" s="215"/>
    </row>
    <row r="32" spans="2:71" s="53" customFormat="1" ht="96" hidden="1"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458</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158" t="s">
        <v>106</v>
      </c>
      <c r="AX32" s="158" t="s">
        <v>106</v>
      </c>
      <c r="AY32" s="158" t="s">
        <v>106</v>
      </c>
      <c r="AZ32" s="158" t="s">
        <v>106</v>
      </c>
      <c r="BA32" s="158" t="s">
        <v>106</v>
      </c>
      <c r="BB32" s="158" t="s">
        <v>106</v>
      </c>
      <c r="BC32" s="158" t="s">
        <v>106</v>
      </c>
      <c r="BD32" s="158">
        <f t="shared" si="0"/>
        <v>0</v>
      </c>
      <c r="BE32" s="158" t="str">
        <f t="shared" si="1"/>
        <v>Débil</v>
      </c>
      <c r="BF32" s="50"/>
      <c r="BG32" s="52" t="s">
        <v>106</v>
      </c>
      <c r="BH32" s="158" t="str">
        <f t="shared" si="2"/>
        <v>Casilla formulada</v>
      </c>
      <c r="BI32" s="50"/>
      <c r="BJ32" s="158" t="str">
        <f t="shared" si="3"/>
        <v/>
      </c>
      <c r="BK32" s="158" t="str">
        <f t="shared" si="4"/>
        <v/>
      </c>
      <c r="BL32" s="158" t="str">
        <f t="shared" si="5"/>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hidden="1"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0"/>
        <v>0</v>
      </c>
      <c r="BE33" s="58" t="str">
        <f t="shared" si="1"/>
        <v>Débil</v>
      </c>
      <c r="BF33" s="57"/>
      <c r="BG33" s="59" t="s">
        <v>106</v>
      </c>
      <c r="BH33" s="58" t="str">
        <f t="shared" si="2"/>
        <v>Casilla formulada</v>
      </c>
      <c r="BI33" s="57"/>
      <c r="BJ33" s="58" t="str">
        <f t="shared" si="3"/>
        <v/>
      </c>
      <c r="BK33" s="58" t="str">
        <f t="shared" si="4"/>
        <v/>
      </c>
      <c r="BL33" s="58" t="str">
        <f t="shared" si="5"/>
        <v>SI</v>
      </c>
      <c r="BM33" s="220"/>
      <c r="BN33" s="223"/>
      <c r="BO33" s="226"/>
      <c r="BP33" s="229"/>
      <c r="BQ33" s="211"/>
      <c r="BR33" s="211"/>
      <c r="BS33" s="214"/>
    </row>
    <row r="34" spans="2:71" s="53" customFormat="1" ht="96" hidden="1"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159" t="s">
        <v>106</v>
      </c>
      <c r="AX34" s="159" t="s">
        <v>106</v>
      </c>
      <c r="AY34" s="159" t="s">
        <v>106</v>
      </c>
      <c r="AZ34" s="159" t="s">
        <v>106</v>
      </c>
      <c r="BA34" s="159" t="s">
        <v>106</v>
      </c>
      <c r="BB34" s="159" t="s">
        <v>106</v>
      </c>
      <c r="BC34" s="159" t="s">
        <v>106</v>
      </c>
      <c r="BD34" s="159">
        <f t="shared" si="0"/>
        <v>0</v>
      </c>
      <c r="BE34" s="159" t="str">
        <f t="shared" si="1"/>
        <v>Débil</v>
      </c>
      <c r="BF34" s="63"/>
      <c r="BG34" s="65" t="s">
        <v>106</v>
      </c>
      <c r="BH34" s="159" t="str">
        <f t="shared" si="2"/>
        <v>Casilla formulada</v>
      </c>
      <c r="BI34" s="63"/>
      <c r="BJ34" s="159" t="str">
        <f t="shared" si="3"/>
        <v/>
      </c>
      <c r="BK34" s="159" t="str">
        <f t="shared" si="4"/>
        <v/>
      </c>
      <c r="BL34" s="159" t="str">
        <f t="shared" si="5"/>
        <v>SI</v>
      </c>
      <c r="BM34" s="220"/>
      <c r="BN34" s="223"/>
      <c r="BO34" s="226"/>
      <c r="BP34" s="229"/>
      <c r="BQ34" s="211"/>
      <c r="BR34" s="211"/>
      <c r="BS34" s="214"/>
    </row>
    <row r="35" spans="2:71" s="53" customFormat="1" ht="96" hidden="1"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0"/>
        <v>0</v>
      </c>
      <c r="BE35" s="58" t="str">
        <f t="shared" si="1"/>
        <v>Débil</v>
      </c>
      <c r="BF35" s="57"/>
      <c r="BG35" s="59" t="s">
        <v>106</v>
      </c>
      <c r="BH35" s="58" t="str">
        <f t="shared" si="2"/>
        <v>Casilla formulada</v>
      </c>
      <c r="BI35" s="57"/>
      <c r="BJ35" s="58" t="str">
        <f t="shared" si="3"/>
        <v/>
      </c>
      <c r="BK35" s="58" t="str">
        <f t="shared" si="4"/>
        <v/>
      </c>
      <c r="BL35" s="58" t="str">
        <f t="shared" si="5"/>
        <v>SI</v>
      </c>
      <c r="BM35" s="220"/>
      <c r="BN35" s="223"/>
      <c r="BO35" s="226"/>
      <c r="BP35" s="229"/>
      <c r="BQ35" s="211"/>
      <c r="BR35" s="211"/>
      <c r="BS35" s="214"/>
    </row>
    <row r="36" spans="2:71" s="53" customFormat="1" ht="96" hidden="1"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159" t="s">
        <v>106</v>
      </c>
      <c r="AX36" s="159" t="s">
        <v>106</v>
      </c>
      <c r="AY36" s="159" t="s">
        <v>106</v>
      </c>
      <c r="AZ36" s="159" t="s">
        <v>106</v>
      </c>
      <c r="BA36" s="159" t="s">
        <v>106</v>
      </c>
      <c r="BB36" s="159" t="s">
        <v>106</v>
      </c>
      <c r="BC36" s="159" t="s">
        <v>106</v>
      </c>
      <c r="BD36" s="159">
        <f t="shared" si="0"/>
        <v>0</v>
      </c>
      <c r="BE36" s="159" t="str">
        <f t="shared" si="1"/>
        <v>Débil</v>
      </c>
      <c r="BF36" s="63"/>
      <c r="BG36" s="65" t="s">
        <v>106</v>
      </c>
      <c r="BH36" s="159" t="str">
        <f t="shared" si="2"/>
        <v>Casilla formulada</v>
      </c>
      <c r="BI36" s="63"/>
      <c r="BJ36" s="159" t="str">
        <f t="shared" si="3"/>
        <v/>
      </c>
      <c r="BK36" s="159" t="str">
        <f t="shared" si="4"/>
        <v/>
      </c>
      <c r="BL36" s="159" t="str">
        <f t="shared" si="5"/>
        <v>SI</v>
      </c>
      <c r="BM36" s="220"/>
      <c r="BN36" s="223"/>
      <c r="BO36" s="226"/>
      <c r="BP36" s="229"/>
      <c r="BQ36" s="211"/>
      <c r="BR36" s="211"/>
      <c r="BS36" s="214"/>
    </row>
    <row r="37" spans="2:71" s="53" customFormat="1" ht="96" hidden="1"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0"/>
        <v>0</v>
      </c>
      <c r="BE37" s="58" t="str">
        <f t="shared" si="1"/>
        <v>Débil</v>
      </c>
      <c r="BF37" s="57"/>
      <c r="BG37" s="59" t="s">
        <v>106</v>
      </c>
      <c r="BH37" s="58" t="str">
        <f t="shared" si="2"/>
        <v>Casilla formulada</v>
      </c>
      <c r="BI37" s="57"/>
      <c r="BJ37" s="58" t="str">
        <f t="shared" si="3"/>
        <v/>
      </c>
      <c r="BK37" s="58" t="str">
        <f t="shared" si="4"/>
        <v/>
      </c>
      <c r="BL37" s="58" t="str">
        <f t="shared" si="5"/>
        <v>SI</v>
      </c>
      <c r="BM37" s="220"/>
      <c r="BN37" s="223"/>
      <c r="BO37" s="226"/>
      <c r="BP37" s="229"/>
      <c r="BQ37" s="211"/>
      <c r="BR37" s="211"/>
      <c r="BS37" s="214"/>
    </row>
    <row r="38" spans="2:71" s="53" customFormat="1" ht="96" hidden="1"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159" t="s">
        <v>106</v>
      </c>
      <c r="AX38" s="159" t="s">
        <v>106</v>
      </c>
      <c r="AY38" s="159" t="s">
        <v>106</v>
      </c>
      <c r="AZ38" s="159" t="s">
        <v>106</v>
      </c>
      <c r="BA38" s="159" t="s">
        <v>106</v>
      </c>
      <c r="BB38" s="159" t="s">
        <v>106</v>
      </c>
      <c r="BC38" s="159" t="s">
        <v>106</v>
      </c>
      <c r="BD38" s="159">
        <f t="shared" si="0"/>
        <v>0</v>
      </c>
      <c r="BE38" s="159" t="str">
        <f t="shared" si="1"/>
        <v>Débil</v>
      </c>
      <c r="BF38" s="63"/>
      <c r="BG38" s="65" t="s">
        <v>106</v>
      </c>
      <c r="BH38" s="159" t="str">
        <f t="shared" si="2"/>
        <v>Casilla formulada</v>
      </c>
      <c r="BI38" s="63"/>
      <c r="BJ38" s="159" t="str">
        <f t="shared" si="3"/>
        <v/>
      </c>
      <c r="BK38" s="159" t="str">
        <f t="shared" si="4"/>
        <v/>
      </c>
      <c r="BL38" s="159" t="str">
        <f t="shared" si="5"/>
        <v>SI</v>
      </c>
      <c r="BM38" s="220"/>
      <c r="BN38" s="223"/>
      <c r="BO38" s="226"/>
      <c r="BP38" s="229"/>
      <c r="BQ38" s="211"/>
      <c r="BR38" s="211"/>
      <c r="BS38" s="214"/>
    </row>
    <row r="39" spans="2:71" s="53" customFormat="1" ht="96" hidden="1"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0"/>
        <v>0</v>
      </c>
      <c r="BE39" s="58" t="str">
        <f t="shared" si="1"/>
        <v>Débil</v>
      </c>
      <c r="BF39" s="57"/>
      <c r="BG39" s="59" t="s">
        <v>106</v>
      </c>
      <c r="BH39" s="58" t="str">
        <f t="shared" si="2"/>
        <v>Casilla formulada</v>
      </c>
      <c r="BI39" s="57"/>
      <c r="BJ39" s="58" t="str">
        <f t="shared" si="3"/>
        <v/>
      </c>
      <c r="BK39" s="58" t="str">
        <f t="shared" si="4"/>
        <v/>
      </c>
      <c r="BL39" s="58" t="str">
        <f t="shared" si="5"/>
        <v>SI</v>
      </c>
      <c r="BM39" s="220"/>
      <c r="BN39" s="223"/>
      <c r="BO39" s="226"/>
      <c r="BP39" s="229"/>
      <c r="BQ39" s="211"/>
      <c r="BR39" s="211"/>
      <c r="BS39" s="214"/>
    </row>
    <row r="40" spans="2:71" s="53" customFormat="1" ht="96" hidden="1"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159" t="s">
        <v>106</v>
      </c>
      <c r="AX40" s="159" t="s">
        <v>106</v>
      </c>
      <c r="AY40" s="159" t="s">
        <v>106</v>
      </c>
      <c r="AZ40" s="159" t="s">
        <v>106</v>
      </c>
      <c r="BA40" s="159" t="s">
        <v>106</v>
      </c>
      <c r="BB40" s="159" t="s">
        <v>106</v>
      </c>
      <c r="BC40" s="159" t="s">
        <v>106</v>
      </c>
      <c r="BD40" s="159">
        <f t="shared" si="0"/>
        <v>0</v>
      </c>
      <c r="BE40" s="159" t="str">
        <f t="shared" si="1"/>
        <v>Débil</v>
      </c>
      <c r="BF40" s="63"/>
      <c r="BG40" s="65" t="s">
        <v>106</v>
      </c>
      <c r="BH40" s="159" t="str">
        <f t="shared" si="2"/>
        <v>Casilla formulada</v>
      </c>
      <c r="BI40" s="63"/>
      <c r="BJ40" s="159" t="str">
        <f t="shared" si="3"/>
        <v/>
      </c>
      <c r="BK40" s="159" t="str">
        <f t="shared" si="4"/>
        <v/>
      </c>
      <c r="BL40" s="159" t="str">
        <f t="shared" si="5"/>
        <v>SI</v>
      </c>
      <c r="BM40" s="220"/>
      <c r="BN40" s="223"/>
      <c r="BO40" s="226"/>
      <c r="BP40" s="229"/>
      <c r="BQ40" s="211"/>
      <c r="BR40" s="211"/>
      <c r="BS40" s="214"/>
    </row>
    <row r="41" spans="2:71" s="53" customFormat="1" ht="96" hidden="1"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0"/>
        <v>0</v>
      </c>
      <c r="BE41" s="71" t="str">
        <f t="shared" si="1"/>
        <v>Débil</v>
      </c>
      <c r="BF41" s="70"/>
      <c r="BG41" s="72" t="s">
        <v>106</v>
      </c>
      <c r="BH41" s="71" t="str">
        <f t="shared" si="2"/>
        <v>Casilla formulada</v>
      </c>
      <c r="BI41" s="70"/>
      <c r="BJ41" s="71" t="str">
        <f t="shared" si="3"/>
        <v/>
      </c>
      <c r="BK41" s="71" t="str">
        <f t="shared" si="4"/>
        <v/>
      </c>
      <c r="BL41" s="71" t="str">
        <f t="shared" si="5"/>
        <v>SI</v>
      </c>
      <c r="BM41" s="221"/>
      <c r="BN41" s="224"/>
      <c r="BO41" s="227"/>
      <c r="BP41" s="230"/>
      <c r="BQ41" s="212"/>
      <c r="BR41" s="212"/>
      <c r="BS41" s="215"/>
    </row>
    <row r="42" spans="2:71" s="53" customFormat="1" ht="96" hidden="1"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458</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158" t="s">
        <v>106</v>
      </c>
      <c r="AX42" s="158" t="s">
        <v>106</v>
      </c>
      <c r="AY42" s="158" t="s">
        <v>106</v>
      </c>
      <c r="AZ42" s="158" t="s">
        <v>106</v>
      </c>
      <c r="BA42" s="158" t="s">
        <v>106</v>
      </c>
      <c r="BB42" s="158" t="s">
        <v>106</v>
      </c>
      <c r="BC42" s="158" t="s">
        <v>106</v>
      </c>
      <c r="BD42" s="158">
        <f t="shared" si="0"/>
        <v>0</v>
      </c>
      <c r="BE42" s="158" t="str">
        <f t="shared" si="1"/>
        <v>Débil</v>
      </c>
      <c r="BF42" s="50"/>
      <c r="BG42" s="52" t="s">
        <v>106</v>
      </c>
      <c r="BH42" s="158" t="str">
        <f t="shared" si="2"/>
        <v>Casilla formulada</v>
      </c>
      <c r="BI42" s="50"/>
      <c r="BJ42" s="158" t="str">
        <f t="shared" si="3"/>
        <v/>
      </c>
      <c r="BK42" s="158" t="str">
        <f t="shared" si="4"/>
        <v/>
      </c>
      <c r="BL42" s="158" t="str">
        <f t="shared" si="5"/>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hidden="1"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0"/>
        <v>0</v>
      </c>
      <c r="BE43" s="58" t="str">
        <f t="shared" si="1"/>
        <v>Débil</v>
      </c>
      <c r="BF43" s="57"/>
      <c r="BG43" s="59" t="s">
        <v>106</v>
      </c>
      <c r="BH43" s="58" t="str">
        <f t="shared" si="2"/>
        <v>Casilla formulada</v>
      </c>
      <c r="BI43" s="57"/>
      <c r="BJ43" s="58" t="str">
        <f t="shared" si="3"/>
        <v/>
      </c>
      <c r="BK43" s="58" t="str">
        <f t="shared" si="4"/>
        <v/>
      </c>
      <c r="BL43" s="58" t="str">
        <f t="shared" si="5"/>
        <v>SI</v>
      </c>
      <c r="BM43" s="220"/>
      <c r="BN43" s="223"/>
      <c r="BO43" s="226"/>
      <c r="BP43" s="229"/>
      <c r="BQ43" s="211"/>
      <c r="BR43" s="211"/>
      <c r="BS43" s="214"/>
    </row>
    <row r="44" spans="2:71" s="53" customFormat="1" ht="96" hidden="1"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159" t="s">
        <v>106</v>
      </c>
      <c r="AX44" s="159" t="s">
        <v>106</v>
      </c>
      <c r="AY44" s="159" t="s">
        <v>106</v>
      </c>
      <c r="AZ44" s="159" t="s">
        <v>106</v>
      </c>
      <c r="BA44" s="159" t="s">
        <v>106</v>
      </c>
      <c r="BB44" s="159" t="s">
        <v>106</v>
      </c>
      <c r="BC44" s="159" t="s">
        <v>106</v>
      </c>
      <c r="BD44" s="159">
        <f t="shared" si="0"/>
        <v>0</v>
      </c>
      <c r="BE44" s="159" t="str">
        <f t="shared" si="1"/>
        <v>Débil</v>
      </c>
      <c r="BF44" s="63"/>
      <c r="BG44" s="65" t="s">
        <v>106</v>
      </c>
      <c r="BH44" s="159" t="str">
        <f t="shared" si="2"/>
        <v>Casilla formulada</v>
      </c>
      <c r="BI44" s="63"/>
      <c r="BJ44" s="159" t="str">
        <f t="shared" si="3"/>
        <v/>
      </c>
      <c r="BK44" s="159" t="str">
        <f t="shared" si="4"/>
        <v/>
      </c>
      <c r="BL44" s="159" t="str">
        <f t="shared" si="5"/>
        <v>SI</v>
      </c>
      <c r="BM44" s="220"/>
      <c r="BN44" s="223"/>
      <c r="BO44" s="226"/>
      <c r="BP44" s="229"/>
      <c r="BQ44" s="211"/>
      <c r="BR44" s="211"/>
      <c r="BS44" s="214"/>
    </row>
    <row r="45" spans="2:71" s="53" customFormat="1" ht="96" hidden="1"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0"/>
        <v>0</v>
      </c>
      <c r="BE45" s="58" t="str">
        <f t="shared" si="1"/>
        <v>Débil</v>
      </c>
      <c r="BF45" s="57"/>
      <c r="BG45" s="59" t="s">
        <v>106</v>
      </c>
      <c r="BH45" s="58" t="str">
        <f t="shared" si="2"/>
        <v>Casilla formulada</v>
      </c>
      <c r="BI45" s="57"/>
      <c r="BJ45" s="58" t="str">
        <f t="shared" si="3"/>
        <v/>
      </c>
      <c r="BK45" s="58" t="str">
        <f t="shared" si="4"/>
        <v/>
      </c>
      <c r="BL45" s="58" t="str">
        <f t="shared" si="5"/>
        <v>SI</v>
      </c>
      <c r="BM45" s="220"/>
      <c r="BN45" s="223"/>
      <c r="BO45" s="226"/>
      <c r="BP45" s="229"/>
      <c r="BQ45" s="211"/>
      <c r="BR45" s="211"/>
      <c r="BS45" s="214"/>
    </row>
    <row r="46" spans="2:71" s="53" customFormat="1" ht="96" hidden="1"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159" t="s">
        <v>106</v>
      </c>
      <c r="AX46" s="159" t="s">
        <v>106</v>
      </c>
      <c r="AY46" s="159" t="s">
        <v>106</v>
      </c>
      <c r="AZ46" s="159" t="s">
        <v>106</v>
      </c>
      <c r="BA46" s="159" t="s">
        <v>106</v>
      </c>
      <c r="BB46" s="159" t="s">
        <v>106</v>
      </c>
      <c r="BC46" s="159" t="s">
        <v>106</v>
      </c>
      <c r="BD46" s="159">
        <f t="shared" si="0"/>
        <v>0</v>
      </c>
      <c r="BE46" s="159" t="str">
        <f t="shared" si="1"/>
        <v>Débil</v>
      </c>
      <c r="BF46" s="63"/>
      <c r="BG46" s="65" t="s">
        <v>106</v>
      </c>
      <c r="BH46" s="159" t="str">
        <f t="shared" si="2"/>
        <v>Casilla formulada</v>
      </c>
      <c r="BI46" s="63"/>
      <c r="BJ46" s="159" t="str">
        <f t="shared" si="3"/>
        <v/>
      </c>
      <c r="BK46" s="159" t="str">
        <f t="shared" si="4"/>
        <v/>
      </c>
      <c r="BL46" s="159" t="str">
        <f t="shared" si="5"/>
        <v>SI</v>
      </c>
      <c r="BM46" s="220"/>
      <c r="BN46" s="223"/>
      <c r="BO46" s="226"/>
      <c r="BP46" s="229"/>
      <c r="BQ46" s="211"/>
      <c r="BR46" s="211"/>
      <c r="BS46" s="214"/>
    </row>
    <row r="47" spans="2:71" s="53" customFormat="1" ht="96" hidden="1"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0"/>
        <v>0</v>
      </c>
      <c r="BE47" s="58" t="str">
        <f t="shared" si="1"/>
        <v>Débil</v>
      </c>
      <c r="BF47" s="57"/>
      <c r="BG47" s="59" t="s">
        <v>106</v>
      </c>
      <c r="BH47" s="58" t="str">
        <f t="shared" si="2"/>
        <v>Casilla formulada</v>
      </c>
      <c r="BI47" s="57"/>
      <c r="BJ47" s="58" t="str">
        <f t="shared" si="3"/>
        <v/>
      </c>
      <c r="BK47" s="58" t="str">
        <f t="shared" si="4"/>
        <v/>
      </c>
      <c r="BL47" s="58" t="str">
        <f t="shared" si="5"/>
        <v>SI</v>
      </c>
      <c r="BM47" s="220"/>
      <c r="BN47" s="223"/>
      <c r="BO47" s="226"/>
      <c r="BP47" s="229"/>
      <c r="BQ47" s="211"/>
      <c r="BR47" s="211"/>
      <c r="BS47" s="214"/>
    </row>
    <row r="48" spans="2:71" s="53" customFormat="1" ht="96" hidden="1"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159" t="s">
        <v>106</v>
      </c>
      <c r="AX48" s="159" t="s">
        <v>106</v>
      </c>
      <c r="AY48" s="159" t="s">
        <v>106</v>
      </c>
      <c r="AZ48" s="159" t="s">
        <v>106</v>
      </c>
      <c r="BA48" s="159" t="s">
        <v>106</v>
      </c>
      <c r="BB48" s="159" t="s">
        <v>106</v>
      </c>
      <c r="BC48" s="159" t="s">
        <v>106</v>
      </c>
      <c r="BD48" s="159">
        <f t="shared" si="0"/>
        <v>0</v>
      </c>
      <c r="BE48" s="159" t="str">
        <f t="shared" si="1"/>
        <v>Débil</v>
      </c>
      <c r="BF48" s="63"/>
      <c r="BG48" s="65" t="s">
        <v>106</v>
      </c>
      <c r="BH48" s="159" t="str">
        <f t="shared" si="2"/>
        <v>Casilla formulada</v>
      </c>
      <c r="BI48" s="63"/>
      <c r="BJ48" s="159" t="str">
        <f t="shared" si="3"/>
        <v/>
      </c>
      <c r="BK48" s="159" t="str">
        <f t="shared" si="4"/>
        <v/>
      </c>
      <c r="BL48" s="159" t="str">
        <f t="shared" si="5"/>
        <v>SI</v>
      </c>
      <c r="BM48" s="220"/>
      <c r="BN48" s="223"/>
      <c r="BO48" s="226"/>
      <c r="BP48" s="229"/>
      <c r="BQ48" s="211"/>
      <c r="BR48" s="211"/>
      <c r="BS48" s="214"/>
    </row>
    <row r="49" spans="2:71" s="53" customFormat="1" ht="96" hidden="1"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0"/>
        <v>0</v>
      </c>
      <c r="BE49" s="58" t="str">
        <f t="shared" si="1"/>
        <v>Débil</v>
      </c>
      <c r="BF49" s="57"/>
      <c r="BG49" s="59" t="s">
        <v>106</v>
      </c>
      <c r="BH49" s="58" t="str">
        <f t="shared" si="2"/>
        <v>Casilla formulada</v>
      </c>
      <c r="BI49" s="57"/>
      <c r="BJ49" s="58" t="str">
        <f t="shared" si="3"/>
        <v/>
      </c>
      <c r="BK49" s="58" t="str">
        <f t="shared" si="4"/>
        <v/>
      </c>
      <c r="BL49" s="58" t="str">
        <f t="shared" si="5"/>
        <v>SI</v>
      </c>
      <c r="BM49" s="220"/>
      <c r="BN49" s="223"/>
      <c r="BO49" s="226"/>
      <c r="BP49" s="229"/>
      <c r="BQ49" s="211"/>
      <c r="BR49" s="211"/>
      <c r="BS49" s="214"/>
    </row>
    <row r="50" spans="2:71" s="53" customFormat="1" ht="96" hidden="1"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159" t="s">
        <v>106</v>
      </c>
      <c r="AX50" s="159" t="s">
        <v>106</v>
      </c>
      <c r="AY50" s="159" t="s">
        <v>106</v>
      </c>
      <c r="AZ50" s="159" t="s">
        <v>106</v>
      </c>
      <c r="BA50" s="159" t="s">
        <v>106</v>
      </c>
      <c r="BB50" s="159" t="s">
        <v>106</v>
      </c>
      <c r="BC50" s="159" t="s">
        <v>106</v>
      </c>
      <c r="BD50" s="159">
        <f t="shared" si="0"/>
        <v>0</v>
      </c>
      <c r="BE50" s="159" t="str">
        <f t="shared" si="1"/>
        <v>Débil</v>
      </c>
      <c r="BF50" s="63"/>
      <c r="BG50" s="65" t="s">
        <v>106</v>
      </c>
      <c r="BH50" s="159" t="str">
        <f t="shared" si="2"/>
        <v>Casilla formulada</v>
      </c>
      <c r="BI50" s="63"/>
      <c r="BJ50" s="159" t="str">
        <f t="shared" si="3"/>
        <v/>
      </c>
      <c r="BK50" s="159" t="str">
        <f t="shared" si="4"/>
        <v/>
      </c>
      <c r="BL50" s="159" t="str">
        <f t="shared" si="5"/>
        <v>SI</v>
      </c>
      <c r="BM50" s="220"/>
      <c r="BN50" s="223"/>
      <c r="BO50" s="226"/>
      <c r="BP50" s="229"/>
      <c r="BQ50" s="211"/>
      <c r="BR50" s="211"/>
      <c r="BS50" s="214"/>
    </row>
    <row r="51" spans="2:71" s="53" customFormat="1" ht="96" hidden="1"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0"/>
        <v>0</v>
      </c>
      <c r="BE51" s="71" t="str">
        <f t="shared" si="1"/>
        <v>Débil</v>
      </c>
      <c r="BF51" s="70"/>
      <c r="BG51" s="72" t="s">
        <v>106</v>
      </c>
      <c r="BH51" s="71" t="str">
        <f t="shared" si="2"/>
        <v>Casilla formulada</v>
      </c>
      <c r="BI51" s="70"/>
      <c r="BJ51" s="71" t="str">
        <f t="shared" si="3"/>
        <v/>
      </c>
      <c r="BK51" s="71" t="str">
        <f t="shared" si="4"/>
        <v/>
      </c>
      <c r="BL51" s="71" t="str">
        <f t="shared" si="5"/>
        <v>SI</v>
      </c>
      <c r="BM51" s="221"/>
      <c r="BN51" s="224"/>
      <c r="BO51" s="227"/>
      <c r="BP51" s="230"/>
      <c r="BQ51" s="212"/>
      <c r="BR51" s="212"/>
      <c r="BS51" s="215"/>
    </row>
    <row r="52" spans="2:71" s="53" customFormat="1" ht="96" hidden="1"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458</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158" t="s">
        <v>106</v>
      </c>
      <c r="AX52" s="158" t="s">
        <v>106</v>
      </c>
      <c r="AY52" s="158" t="s">
        <v>106</v>
      </c>
      <c r="AZ52" s="158" t="s">
        <v>106</v>
      </c>
      <c r="BA52" s="158" t="s">
        <v>106</v>
      </c>
      <c r="BB52" s="158" t="s">
        <v>106</v>
      </c>
      <c r="BC52" s="158" t="s">
        <v>106</v>
      </c>
      <c r="BD52" s="158">
        <f t="shared" si="0"/>
        <v>0</v>
      </c>
      <c r="BE52" s="158" t="str">
        <f t="shared" si="1"/>
        <v>Débil</v>
      </c>
      <c r="BF52" s="50"/>
      <c r="BG52" s="52" t="s">
        <v>106</v>
      </c>
      <c r="BH52" s="158" t="str">
        <f t="shared" si="2"/>
        <v>Casilla formulada</v>
      </c>
      <c r="BI52" s="50"/>
      <c r="BJ52" s="158" t="str">
        <f t="shared" si="3"/>
        <v/>
      </c>
      <c r="BK52" s="158" t="str">
        <f t="shared" si="4"/>
        <v/>
      </c>
      <c r="BL52" s="158" t="str">
        <f t="shared" si="5"/>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hidden="1"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0"/>
        <v>0</v>
      </c>
      <c r="BE53" s="58" t="str">
        <f t="shared" si="1"/>
        <v>Débil</v>
      </c>
      <c r="BF53" s="57"/>
      <c r="BG53" s="59" t="s">
        <v>106</v>
      </c>
      <c r="BH53" s="58" t="str">
        <f t="shared" si="2"/>
        <v>Casilla formulada</v>
      </c>
      <c r="BI53" s="57"/>
      <c r="BJ53" s="58" t="str">
        <f t="shared" si="3"/>
        <v/>
      </c>
      <c r="BK53" s="58" t="str">
        <f t="shared" si="4"/>
        <v/>
      </c>
      <c r="BL53" s="58" t="str">
        <f t="shared" si="5"/>
        <v>SI</v>
      </c>
      <c r="BM53" s="220"/>
      <c r="BN53" s="223"/>
      <c r="BO53" s="226"/>
      <c r="BP53" s="229"/>
      <c r="BQ53" s="211"/>
      <c r="BR53" s="211"/>
      <c r="BS53" s="214"/>
    </row>
    <row r="54" spans="2:71" s="53" customFormat="1" ht="96" hidden="1"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159" t="s">
        <v>106</v>
      </c>
      <c r="AX54" s="159" t="s">
        <v>106</v>
      </c>
      <c r="AY54" s="159" t="s">
        <v>106</v>
      </c>
      <c r="AZ54" s="159" t="s">
        <v>106</v>
      </c>
      <c r="BA54" s="159" t="s">
        <v>106</v>
      </c>
      <c r="BB54" s="159" t="s">
        <v>106</v>
      </c>
      <c r="BC54" s="159" t="s">
        <v>106</v>
      </c>
      <c r="BD54" s="159">
        <f t="shared" si="0"/>
        <v>0</v>
      </c>
      <c r="BE54" s="159" t="str">
        <f t="shared" si="1"/>
        <v>Débil</v>
      </c>
      <c r="BF54" s="63"/>
      <c r="BG54" s="65" t="s">
        <v>106</v>
      </c>
      <c r="BH54" s="159" t="str">
        <f t="shared" si="2"/>
        <v>Casilla formulada</v>
      </c>
      <c r="BI54" s="63"/>
      <c r="BJ54" s="159" t="str">
        <f t="shared" si="3"/>
        <v/>
      </c>
      <c r="BK54" s="159" t="str">
        <f t="shared" si="4"/>
        <v/>
      </c>
      <c r="BL54" s="159" t="str">
        <f t="shared" si="5"/>
        <v>SI</v>
      </c>
      <c r="BM54" s="220"/>
      <c r="BN54" s="223"/>
      <c r="BO54" s="226"/>
      <c r="BP54" s="229"/>
      <c r="BQ54" s="211"/>
      <c r="BR54" s="211"/>
      <c r="BS54" s="214"/>
    </row>
    <row r="55" spans="2:71" s="53" customFormat="1" ht="96" hidden="1"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0"/>
        <v>0</v>
      </c>
      <c r="BE55" s="58" t="str">
        <f t="shared" si="1"/>
        <v>Débil</v>
      </c>
      <c r="BF55" s="57"/>
      <c r="BG55" s="59" t="s">
        <v>106</v>
      </c>
      <c r="BH55" s="58" t="str">
        <f t="shared" si="2"/>
        <v>Casilla formulada</v>
      </c>
      <c r="BI55" s="57"/>
      <c r="BJ55" s="58" t="str">
        <f t="shared" si="3"/>
        <v/>
      </c>
      <c r="BK55" s="58" t="str">
        <f t="shared" si="4"/>
        <v/>
      </c>
      <c r="BL55" s="58" t="str">
        <f t="shared" si="5"/>
        <v>SI</v>
      </c>
      <c r="BM55" s="220"/>
      <c r="BN55" s="223"/>
      <c r="BO55" s="226"/>
      <c r="BP55" s="229"/>
      <c r="BQ55" s="211"/>
      <c r="BR55" s="211"/>
      <c r="BS55" s="214"/>
    </row>
    <row r="56" spans="2:71" s="53" customFormat="1" ht="96" hidden="1"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159" t="s">
        <v>106</v>
      </c>
      <c r="AX56" s="159" t="s">
        <v>106</v>
      </c>
      <c r="AY56" s="159" t="s">
        <v>106</v>
      </c>
      <c r="AZ56" s="159" t="s">
        <v>106</v>
      </c>
      <c r="BA56" s="159" t="s">
        <v>106</v>
      </c>
      <c r="BB56" s="159" t="s">
        <v>106</v>
      </c>
      <c r="BC56" s="159" t="s">
        <v>106</v>
      </c>
      <c r="BD56" s="159">
        <f t="shared" si="0"/>
        <v>0</v>
      </c>
      <c r="BE56" s="159" t="str">
        <f t="shared" si="1"/>
        <v>Débil</v>
      </c>
      <c r="BF56" s="63"/>
      <c r="BG56" s="65" t="s">
        <v>106</v>
      </c>
      <c r="BH56" s="159" t="str">
        <f t="shared" si="2"/>
        <v>Casilla formulada</v>
      </c>
      <c r="BI56" s="63"/>
      <c r="BJ56" s="159" t="str">
        <f t="shared" si="3"/>
        <v/>
      </c>
      <c r="BK56" s="159" t="str">
        <f t="shared" si="4"/>
        <v/>
      </c>
      <c r="BL56" s="159" t="str">
        <f t="shared" si="5"/>
        <v>SI</v>
      </c>
      <c r="BM56" s="220"/>
      <c r="BN56" s="223"/>
      <c r="BO56" s="226"/>
      <c r="BP56" s="229"/>
      <c r="BQ56" s="211"/>
      <c r="BR56" s="211"/>
      <c r="BS56" s="214"/>
    </row>
    <row r="57" spans="2:71" s="53" customFormat="1" ht="96" hidden="1"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0"/>
        <v>0</v>
      </c>
      <c r="BE57" s="58" t="str">
        <f t="shared" si="1"/>
        <v>Débil</v>
      </c>
      <c r="BF57" s="57"/>
      <c r="BG57" s="59" t="s">
        <v>106</v>
      </c>
      <c r="BH57" s="58" t="str">
        <f t="shared" si="2"/>
        <v>Casilla formulada</v>
      </c>
      <c r="BI57" s="57"/>
      <c r="BJ57" s="58" t="str">
        <f t="shared" si="3"/>
        <v/>
      </c>
      <c r="BK57" s="58" t="str">
        <f t="shared" si="4"/>
        <v/>
      </c>
      <c r="BL57" s="58" t="str">
        <f t="shared" si="5"/>
        <v>SI</v>
      </c>
      <c r="BM57" s="220"/>
      <c r="BN57" s="223"/>
      <c r="BO57" s="226"/>
      <c r="BP57" s="229"/>
      <c r="BQ57" s="211"/>
      <c r="BR57" s="211"/>
      <c r="BS57" s="214"/>
    </row>
    <row r="58" spans="2:71" s="53" customFormat="1" ht="96" hidden="1"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159" t="s">
        <v>106</v>
      </c>
      <c r="AX58" s="159" t="s">
        <v>106</v>
      </c>
      <c r="AY58" s="159" t="s">
        <v>106</v>
      </c>
      <c r="AZ58" s="159" t="s">
        <v>106</v>
      </c>
      <c r="BA58" s="159" t="s">
        <v>106</v>
      </c>
      <c r="BB58" s="159" t="s">
        <v>106</v>
      </c>
      <c r="BC58" s="159" t="s">
        <v>106</v>
      </c>
      <c r="BD58" s="159">
        <f t="shared" si="0"/>
        <v>0</v>
      </c>
      <c r="BE58" s="159" t="str">
        <f t="shared" si="1"/>
        <v>Débil</v>
      </c>
      <c r="BF58" s="63"/>
      <c r="BG58" s="65" t="s">
        <v>106</v>
      </c>
      <c r="BH58" s="159" t="str">
        <f t="shared" si="2"/>
        <v>Casilla formulada</v>
      </c>
      <c r="BI58" s="63"/>
      <c r="BJ58" s="159" t="str">
        <f t="shared" si="3"/>
        <v/>
      </c>
      <c r="BK58" s="159" t="str">
        <f t="shared" si="4"/>
        <v/>
      </c>
      <c r="BL58" s="159" t="str">
        <f t="shared" si="5"/>
        <v>SI</v>
      </c>
      <c r="BM58" s="220"/>
      <c r="BN58" s="223"/>
      <c r="BO58" s="226"/>
      <c r="BP58" s="229"/>
      <c r="BQ58" s="211"/>
      <c r="BR58" s="211"/>
      <c r="BS58" s="214"/>
    </row>
    <row r="59" spans="2:71" s="53" customFormat="1" ht="96" hidden="1"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0"/>
        <v>0</v>
      </c>
      <c r="BE59" s="58" t="str">
        <f t="shared" si="1"/>
        <v>Débil</v>
      </c>
      <c r="BF59" s="57"/>
      <c r="BG59" s="59" t="s">
        <v>106</v>
      </c>
      <c r="BH59" s="58" t="str">
        <f t="shared" si="2"/>
        <v>Casilla formulada</v>
      </c>
      <c r="BI59" s="57"/>
      <c r="BJ59" s="58" t="str">
        <f t="shared" si="3"/>
        <v/>
      </c>
      <c r="BK59" s="58" t="str">
        <f t="shared" si="4"/>
        <v/>
      </c>
      <c r="BL59" s="58" t="str">
        <f t="shared" si="5"/>
        <v>SI</v>
      </c>
      <c r="BM59" s="220"/>
      <c r="BN59" s="223"/>
      <c r="BO59" s="226"/>
      <c r="BP59" s="229"/>
      <c r="BQ59" s="211"/>
      <c r="BR59" s="211"/>
      <c r="BS59" s="214"/>
    </row>
    <row r="60" spans="2:71" s="53" customFormat="1" ht="96" hidden="1"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159" t="s">
        <v>106</v>
      </c>
      <c r="AX60" s="159" t="s">
        <v>106</v>
      </c>
      <c r="AY60" s="159" t="s">
        <v>106</v>
      </c>
      <c r="AZ60" s="159" t="s">
        <v>106</v>
      </c>
      <c r="BA60" s="159" t="s">
        <v>106</v>
      </c>
      <c r="BB60" s="159" t="s">
        <v>106</v>
      </c>
      <c r="BC60" s="159" t="s">
        <v>106</v>
      </c>
      <c r="BD60" s="159">
        <f t="shared" si="0"/>
        <v>0</v>
      </c>
      <c r="BE60" s="159" t="str">
        <f t="shared" si="1"/>
        <v>Débil</v>
      </c>
      <c r="BF60" s="63"/>
      <c r="BG60" s="65" t="s">
        <v>106</v>
      </c>
      <c r="BH60" s="159" t="str">
        <f t="shared" si="2"/>
        <v>Casilla formulada</v>
      </c>
      <c r="BI60" s="63"/>
      <c r="BJ60" s="159" t="str">
        <f t="shared" si="3"/>
        <v/>
      </c>
      <c r="BK60" s="159" t="str">
        <f t="shared" si="4"/>
        <v/>
      </c>
      <c r="BL60" s="159" t="str">
        <f t="shared" si="5"/>
        <v>SI</v>
      </c>
      <c r="BM60" s="220"/>
      <c r="BN60" s="223"/>
      <c r="BO60" s="226"/>
      <c r="BP60" s="229"/>
      <c r="BQ60" s="211"/>
      <c r="BR60" s="211"/>
      <c r="BS60" s="214"/>
    </row>
    <row r="61" spans="2:71" s="53" customFormat="1" ht="96" hidden="1"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0"/>
        <v>0</v>
      </c>
      <c r="BE61" s="71" t="str">
        <f t="shared" si="1"/>
        <v>Débil</v>
      </c>
      <c r="BF61" s="70"/>
      <c r="BG61" s="72" t="s">
        <v>106</v>
      </c>
      <c r="BH61" s="71" t="str">
        <f t="shared" si="2"/>
        <v>Casilla formulada</v>
      </c>
      <c r="BI61" s="70"/>
      <c r="BJ61" s="71" t="str">
        <f t="shared" si="3"/>
        <v/>
      </c>
      <c r="BK61" s="71" t="str">
        <f t="shared" si="4"/>
        <v/>
      </c>
      <c r="BL61" s="71" t="str">
        <f t="shared" si="5"/>
        <v>SI</v>
      </c>
      <c r="BM61" s="221"/>
      <c r="BN61" s="224"/>
      <c r="BO61" s="227"/>
      <c r="BP61" s="230"/>
      <c r="BQ61" s="212"/>
      <c r="BR61" s="212"/>
      <c r="BS61" s="215"/>
    </row>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28" priority="19" operator="containsText" text="Si es Riesgo de Corrupción">
      <formula>NOT(ISERROR(SEARCH("Si es Riesgo de Corrupción",J12)))</formula>
    </cfRule>
    <cfRule type="containsText" dxfId="527" priority="20" operator="containsText" text="No es Riesgo de Corrupción">
      <formula>NOT(ISERROR(SEARCH("No es Riesgo de Corrupción",J12)))</formula>
    </cfRule>
  </conditionalFormatting>
  <conditionalFormatting sqref="L12:M61">
    <cfRule type="containsText" dxfId="526" priority="4" operator="containsText" text="Espacio para describir ">
      <formula>NOT(ISERROR(SEARCH("Espacio para describir ",L12)))</formula>
    </cfRule>
  </conditionalFormatting>
  <conditionalFormatting sqref="N12:N61 Q12:AI61 AQ12:AQ61 AV12:BC61 BG12:BG61 BO12:BO61">
    <cfRule type="containsText" dxfId="525" priority="18" operator="containsText" text="Escoger un dato de la lista desplegable">
      <formula>NOT(ISERROR(SEARCH("Escoger un dato de la lista desplegable",N12)))</formula>
    </cfRule>
  </conditionalFormatting>
  <conditionalFormatting sqref="AL12 BR12">
    <cfRule type="containsText" dxfId="524" priority="14" operator="containsText" text="Extremo">
      <formula>NOT(ISERROR(SEARCH("Extremo",AL12)))</formula>
    </cfRule>
    <cfRule type="containsText" dxfId="523" priority="15" operator="containsText" text="Alto">
      <formula>NOT(ISERROR(SEARCH("Alto",AL12)))</formula>
    </cfRule>
    <cfRule type="containsText" dxfId="522" priority="16" operator="containsText" text="Moderado">
      <formula>NOT(ISERROR(SEARCH("Moderado",AL12)))</formula>
    </cfRule>
  </conditionalFormatting>
  <conditionalFormatting sqref="AL22 BR22">
    <cfRule type="containsText" dxfId="521" priority="11" operator="containsText" text="Extremo">
      <formula>NOT(ISERROR(SEARCH("Extremo",AL22)))</formula>
    </cfRule>
    <cfRule type="containsText" dxfId="520" priority="12" operator="containsText" text="Alto">
      <formula>NOT(ISERROR(SEARCH("Alto",AL22)))</formula>
    </cfRule>
    <cfRule type="containsText" dxfId="519" priority="13" operator="containsText" text="Moderado">
      <formula>NOT(ISERROR(SEARCH("Moderado",AL22)))</formula>
    </cfRule>
  </conditionalFormatting>
  <conditionalFormatting sqref="AL32 BR32">
    <cfRule type="containsText" dxfId="518" priority="8" operator="containsText" text="Extremo">
      <formula>NOT(ISERROR(SEARCH("Extremo",AL32)))</formula>
    </cfRule>
    <cfRule type="containsText" dxfId="517" priority="9" operator="containsText" text="Alto">
      <formula>NOT(ISERROR(SEARCH("Alto",AL32)))</formula>
    </cfRule>
    <cfRule type="containsText" dxfId="516" priority="10" operator="containsText" text="Moderado">
      <formula>NOT(ISERROR(SEARCH("Moderado",AL32)))</formula>
    </cfRule>
  </conditionalFormatting>
  <conditionalFormatting sqref="AL42 BR42">
    <cfRule type="containsText" dxfId="515" priority="5" operator="containsText" text="Extremo">
      <formula>NOT(ISERROR(SEARCH("Extremo",AL42)))</formula>
    </cfRule>
    <cfRule type="containsText" dxfId="514" priority="6" operator="containsText" text="Alto">
      <formula>NOT(ISERROR(SEARCH("Alto",AL42)))</formula>
    </cfRule>
    <cfRule type="containsText" dxfId="513" priority="7" operator="containsText" text="Moderado">
      <formula>NOT(ISERROR(SEARCH("Moderado",AL42)))</formula>
    </cfRule>
  </conditionalFormatting>
  <conditionalFormatting sqref="AL52 BR52">
    <cfRule type="containsText" dxfId="512" priority="1" operator="containsText" text="Extremo">
      <formula>NOT(ISERROR(SEARCH("Extremo",AL52)))</formula>
    </cfRule>
    <cfRule type="containsText" dxfId="511" priority="2" operator="containsText" text="Alto">
      <formula>NOT(ISERROR(SEARCH("Alto",AL52)))</formula>
    </cfRule>
    <cfRule type="containsText" dxfId="510" priority="3" operator="containsText" text="Moderado">
      <formula>NOT(ISERROR(SEARCH("Moderado",AL52)))</formula>
    </cfRule>
  </conditionalFormatting>
  <conditionalFormatting sqref="AO12:AO61">
    <cfRule type="containsText" dxfId="509" priority="17" operator="containsText" text="REDACTAR CONTROL">
      <formula>NOT(ISERROR(SEARCH("REDACTAR CONTROL",AO12)))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8C2F2F18-8544-4A71-B8EE-2F9FADBEFEA9}"/>
    <dataValidation allowBlank="1" showInputMessage="1" showErrorMessage="1" prompt="¿Se deja evidencia o rastro de la ejecución del control, que permita a cualquier tercero con la evidencia, llegar a la misma conclusión?." sqref="BC11" xr:uid="{9821E809-9F62-40F0-837A-829C12FE5C34}"/>
    <dataValidation allowBlank="1" showInputMessage="1" showErrorMessage="1" prompt="¿Las observaciones, desviaciones o diferencias identificadas como resultados de la ejecución del control son investigadas y resueltas de manera oportuna?" sqref="BB11" xr:uid="{C750934B-01A8-46F6-B9D4-A4A6BBDC7BFB}"/>
    <dataValidation allowBlank="1" showInputMessage="1" showErrorMessage="1" prompt="¿La fuente de información que se utiliza en el desarrollo del control es información confiable que permita mitigar el riesgo?." sqref="BA11" xr:uid="{4C2705E7-FFDD-4D3A-AD42-9422609C0BC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0D2474EC-9F51-4114-8092-2BD1145604F8}"/>
    <dataValidation allowBlank="1" showInputMessage="1" showErrorMessage="1" prompt="¿La oportunidad en que se ejecuta el control ayuda a prevenir la mitigación del riesgo o a detectar la materialización del riesgo de manera oportuna?" sqref="AY11" xr:uid="{075ED808-4864-469C-ABA9-AAB043B6705B}"/>
    <dataValidation allowBlank="1" showInputMessage="1" showErrorMessage="1" prompt="El responsable tiene autoridad y adecuada segregación de funciones en la ejecución del control?" sqref="AX11" xr:uid="{F55BA8DB-EBDF-4ADC-B8BB-7721376A18BA}"/>
    <dataValidation allowBlank="1" showInputMessage="1" showErrorMessage="1" prompt="¿Existen un responsable asignado a la ejecución del control?" sqref="AW11" xr:uid="{4830FEBC-5D1C-4B1F-90D8-EF78E2BE9017}"/>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1B86F8C3-7C6B-4CC0-B9B2-B9188EA84681}"/>
    <dataValidation type="list" allowBlank="1" showInputMessage="1" showErrorMessage="1" prompt="¿Genera Impacto ambiental?" sqref="AI12:AI61" xr:uid="{AEF2B2B2-C0C9-4B20-BFC1-0BA8B24FFB94}">
      <formula1>"SI,NO,Escoger un dato de la lista desplegable"</formula1>
    </dataValidation>
    <dataValidation allowBlank="1" showInputMessage="1" showErrorMessage="1" prompt="¿Genera Impacto ambiental?" sqref="AI11" xr:uid="{FBBE92BF-2F20-4371-BB21-F31AF852F5BA}"/>
    <dataValidation type="list" allowBlank="1" showInputMessage="1" showErrorMessage="1" prompt="¿Afectar la imagen nacional?" sqref="AH12:AH61" xr:uid="{7B61D53F-9374-44D7-AEDF-3F0C18118A13}">
      <formula1>"SI,NO,Escoger un dato de la lista desplegable"</formula1>
    </dataValidation>
    <dataValidation allowBlank="1" showInputMessage="1" showErrorMessage="1" prompt="¿Afectar la imagen nacional?" sqref="AH11" xr:uid="{4E8F3450-BB16-4931-806D-3CB8710BA900}"/>
    <dataValidation type="list" allowBlank="1" showInputMessage="1" showErrorMessage="1" prompt="¿Afectar la imagen regional?" sqref="AG12:AG61" xr:uid="{56CC6F2C-1BEE-4BD2-ACE9-44ACCCF8F45E}">
      <formula1>"SI,NO,Escoger un dato de la lista desplegable"</formula1>
    </dataValidation>
    <dataValidation allowBlank="1" showInputMessage="1" showErrorMessage="1" prompt="¿Afectar la imagen regional?" sqref="AG11" xr:uid="{09DD1064-0023-4ADB-9223-113BF0529A00}"/>
    <dataValidation type="list" allowBlank="1" showInputMessage="1" showErrorMessage="1" prompt="¿Ocasionar lesiones físicas o pérdida de vidas humanas?_x000a_NOTA: si esta respuesta es afirmativa, el impacto sera considerado como catastrófico." sqref="AF12:AF61" xr:uid="{94099B6C-FB63-48A2-A452-600D940E64A7}">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B7B07206-D1A7-4A32-88E9-49AEA0FCCFB9}"/>
    <dataValidation type="list" allowBlank="1" showInputMessage="1" showErrorMessage="1" prompt="¿Generar pérdida de credibilidad del sector?" sqref="AE12:AE61" xr:uid="{46117520-E95A-4271-8A35-53FDDBDF29E1}">
      <formula1>"SI,NO,Escoger un dato de la lista desplegable"</formula1>
    </dataValidation>
    <dataValidation allowBlank="1" showInputMessage="1" showErrorMessage="1" prompt="¿Generar pérdida de credibilidad del sector?" sqref="AE11" xr:uid="{C4DF7B5A-AA44-45E8-A860-CD1293D40BF5}"/>
    <dataValidation type="list" allowBlank="1" showInputMessage="1" showErrorMessage="1" prompt="¿Dar lugar a procesos penales?" sqref="AD12:AD61" xr:uid="{B0C47E46-BA87-45A7-83C8-02AC29678D1B}">
      <formula1>"SI,NO,Escoger un dato de la lista desplegable"</formula1>
    </dataValidation>
    <dataValidation allowBlank="1" showInputMessage="1" showErrorMessage="1" prompt="¿Dar lugar a procesos penales?" sqref="AD11" xr:uid="{330D1F95-9609-4824-8CF9-F7508FE95B5E}"/>
    <dataValidation type="list" allowBlank="1" showInputMessage="1" showErrorMessage="1" prompt="¿Dar lugar a procesos fiscales?" sqref="AC12:AC61" xr:uid="{473DBC8A-9C9B-4053-B682-026A8848297C}">
      <formula1>"SI,NO,Escoger un dato de la lista desplegable"</formula1>
    </dataValidation>
    <dataValidation allowBlank="1" showInputMessage="1" showErrorMessage="1" prompt="¿Dar lugar a procesos fiscales?" sqref="AC11" xr:uid="{2C7DCC0F-65DD-4879-AF63-03E188C7B6DA}"/>
    <dataValidation type="list" allowBlank="1" showInputMessage="1" showErrorMessage="1" prompt="¿Dar lugar a procesos disciplinarios?" sqref="AB12:AB61" xr:uid="{1B3FEF31-8BCE-4182-BADD-923FC57A7860}">
      <formula1>"SI,NO,Escoger un dato de la lista desplegable"</formula1>
    </dataValidation>
    <dataValidation allowBlank="1" showInputMessage="1" showErrorMessage="1" prompt="¿Dar lugar a procesos disciplinarios?" sqref="AB11" xr:uid="{CDF43436-FEB2-48C3-9860-B32A61AE5936}"/>
    <dataValidation type="list" allowBlank="1" showInputMessage="1" showErrorMessage="1" prompt="¿Dar lugar a procesos sancionatorios?" sqref="AA12:AA61" xr:uid="{B8ED1B7D-8496-4C67-B8A6-5CC8F068D28E}">
      <formula1>"SI,NO,Escoger un dato de la lista desplegable"</formula1>
    </dataValidation>
    <dataValidation allowBlank="1" showInputMessage="1" showErrorMessage="1" prompt="¿Dar lugar a procesos sancionatorios?" sqref="AA11" xr:uid="{33A3BD2E-A43C-4C5C-9F51-451E7B990BFA}"/>
    <dataValidation type="list" allowBlank="1" showInputMessage="1" showErrorMessage="1" prompt="¿Generar intervención de los órganos de control, de la Fiscalía, u otro ente?" sqref="Z12:Z61" xr:uid="{2DBC140D-B288-423E-A141-7DE0472C6B85}">
      <formula1>"SI,NO,Escoger un dato de la lista desplegable"</formula1>
    </dataValidation>
    <dataValidation allowBlank="1" showInputMessage="1" showErrorMessage="1" prompt="¿Generar intervención de los órganos de control, de la Fiscalía, u otro ente?" sqref="Z11" xr:uid="{E9162E55-9E4B-43DF-A024-C0415FEBB160}"/>
    <dataValidation type="list" allowBlank="1" showInputMessage="1" showErrorMessage="1" prompt="¿Generar pérdida de información de la Entidad?" sqref="Y12:Y61" xr:uid="{08BFA7A7-30EE-4F42-8B44-7B8980595B02}">
      <formula1>"SI,NO,Escoger un dato de la lista desplegable"</formula1>
    </dataValidation>
    <dataValidation allowBlank="1" showInputMessage="1" showErrorMessage="1" prompt="¿Generar pérdida de información de la Entidad?" sqref="Y11" xr:uid="{76F17B71-44CE-4D10-9F8A-187888A2D19D}"/>
    <dataValidation type="list" allowBlank="1" showInputMessage="1" showErrorMessage="1" prompt="¿Dar lugar al detrimento de calidad de vida de la comunidad por la pérdida del bien o servicios o los recursos públicos?" sqref="X12:X61" xr:uid="{D37C80E3-61D4-4E30-A9FF-93CF054FB11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539851DE-5F26-4578-92F0-C90AA75F1516}"/>
    <dataValidation type="list" allowBlank="1" showInputMessage="1" showErrorMessage="1" prompt="¿Afectar la generación de los productos o la prestación de servicios?" sqref="W12:W61" xr:uid="{D4BB951A-C9D4-4E53-A11D-2109733C3F44}">
      <formula1>"SI,NO,Escoger un dato de la lista desplegable"</formula1>
    </dataValidation>
    <dataValidation allowBlank="1" showInputMessage="1" showErrorMessage="1" prompt="¿Afectar la generación de los productos o la prestación de servicios?" sqref="W11" xr:uid="{49FDD7C6-7175-4D75-8B98-ED00D72B1A9A}"/>
    <dataValidation type="list" allowBlank="1" showInputMessage="1" showErrorMessage="1" prompt="¿Generar pérdida de recursos económicos?" sqref="V12:V61" xr:uid="{A9382ED1-5A9D-48D4-B360-002628DFA951}">
      <formula1>"SI,NO,Escoger un dato de la lista desplegable"</formula1>
    </dataValidation>
    <dataValidation allowBlank="1" showInputMessage="1" showErrorMessage="1" prompt="¿Generar pérdida de recursos económicos?" sqref="V11" xr:uid="{FCC579B5-B0C6-4B17-9FB8-ECCC0D7243E7}"/>
    <dataValidation type="list" allowBlank="1" showInputMessage="1" showErrorMessage="1" prompt="¿Generar pérdida de confianza de la Entidad, afectando su reputación?" sqref="U12:U61" xr:uid="{8F431814-4DFB-469E-B5E8-31FD43D39AD8}">
      <formula1>"SI,NO,Escoger un dato de la lista desplegable"</formula1>
    </dataValidation>
    <dataValidation allowBlank="1" showInputMessage="1" showErrorMessage="1" prompt="¿Generar pérdida de confianza de la Entidad, afectando su reputación?" sqref="U11" xr:uid="{EAB439F4-8848-44C3-B247-CB8FA50DA065}"/>
    <dataValidation type="list" allowBlank="1" showInputMessage="1" showErrorMessage="1" prompt="¿Afectar el cumplimiento de la misión del sector al que pertenece la Entidad?" sqref="T12:T61" xr:uid="{C8A7E547-AF5B-4068-945A-105FA87C4625}">
      <formula1>"SI,NO,Escoger un dato de la lista desplegable"</formula1>
    </dataValidation>
    <dataValidation allowBlank="1" showInputMessage="1" showErrorMessage="1" prompt="¿Afectar el cumplimiento de la misión del sector al que pertenece la Entidad?" sqref="T11" xr:uid="{F117C0FF-3A1B-44AD-8E9C-5AE64F27BDBD}"/>
    <dataValidation type="list" allowBlank="1" showInputMessage="1" showErrorMessage="1" prompt="¿Afectar el cumplimiento de misión de la Entidad?" sqref="S12:S61" xr:uid="{A2EA4407-A947-439F-8650-04B0D177123E}">
      <formula1>"SI,NO,Escoger un dato de la lista desplegable"</formula1>
    </dataValidation>
    <dataValidation allowBlank="1" showInputMessage="1" showErrorMessage="1" prompt="¿Afectar el cumplimiento de misión de la Entidad?" sqref="S11" xr:uid="{3C95CBB1-AA3A-47BD-BD99-E65F26CC4174}"/>
    <dataValidation type="list" allowBlank="1" showInputMessage="1" showErrorMessage="1" prompt="¿Afectar el cumplimiento de metas y objetivos de la dependencia?" sqref="R12:R61" xr:uid="{DA293F1B-5060-4758-ABA5-2E92D6425FCE}">
      <formula1>"SI,NO,Escoger un dato de la lista desplegable"</formula1>
    </dataValidation>
    <dataValidation allowBlank="1" showInputMessage="1" showErrorMessage="1" prompt="¿Afectar el cumplimiento de metas y objetivos de la dependencia?" sqref="R11" xr:uid="{71DBF1F0-90E5-4D00-A705-E147FFB24E6F}"/>
    <dataValidation type="list" allowBlank="1" showInputMessage="1" showErrorMessage="1" prompt="¿Afectar al grupo de funcionarios del proceso?" sqref="Q12:Q61" xr:uid="{50DA092D-9E55-4FC5-B435-E05BF0F84CD9}">
      <formula1>"SI,NO,Escoger un dato de la lista desplegable"</formula1>
    </dataValidation>
    <dataValidation allowBlank="1" showInputMessage="1" showErrorMessage="1" prompt="¿Afectar al grupo de funcionarios del proceso?" sqref="Q11" xr:uid="{5A8788EA-D933-4F6E-884A-E35624A316E3}"/>
    <dataValidation allowBlank="1" showInputMessage="1" showErrorMessage="1" prompt="Son los efectos ocasionados por la ocurrencia de un riesgo que afecta los objetivos o procesos de la entidad. Pueden ser una pérdida, un daño, un perjuicio, un detrimento." sqref="M9:M11" xr:uid="{86EECCB9-3F78-420F-9870-F5F586469799}"/>
    <dataValidation type="list" allowBlank="1" showInputMessage="1" showErrorMessage="1" sqref="BG12:BG61" xr:uid="{45E046D4-9C50-450B-BED6-94A2685E9F6A}">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B6C6AD1E-B6A6-4310-868E-7F63885A2AB6}">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32C80E32-E664-4252-AE3C-F6000D564B6A}">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0A3E6995-FF2A-4362-845C-F2EBF7A8205B}">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EF0A1CF0-2F1E-41B0-9465-6A95ED644559}">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4EA80F82-D844-4750-B63E-EB6C39E8B1D9}">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A4172AD9-37C9-4D61-99D6-FB184B30A6C7}">
      <formula1>"Adecuado,Inadecuado,Escoger un dato de la lista desplegable"</formula1>
    </dataValidation>
    <dataValidation type="list" allowBlank="1" showInputMessage="1" showErrorMessage="1" prompt="¿Existen un responsable asignado a la ejecución del control?" sqref="AW12:AW61" xr:uid="{D4E81BEA-F32A-4F42-8272-71D879EA9D2A}">
      <formula1>"Asignado,No Asignado,Escoger un dato de la lista desplegable"</formula1>
    </dataValidation>
    <dataValidation type="list" allowBlank="1" showInputMessage="1" showErrorMessage="1" sqref="AV12:AV61" xr:uid="{C7BA6EF5-B9EB-48F3-97B7-D41C0E8CF669}">
      <formula1>"Escoger un dato de la lista desplegable,Preventivo,Detectivo"</formula1>
    </dataValidation>
    <dataValidation type="list" allowBlank="1" showInputMessage="1" showErrorMessage="1" sqref="AQ12:AQ61" xr:uid="{42AEB32B-DDE6-48B2-B035-5ABCF0827AC4}">
      <formula1>"Escoger un dato de la lista desplegable,Por Tramite, Diario, Semanal, Quincenal, Mensual, Bimestral, Trimestral, Semestral,Anual"</formula1>
    </dataValidation>
    <dataValidation type="list" allowBlank="1" showInputMessage="1" showErrorMessage="1" sqref="F12:I61" xr:uid="{2DEFC6EE-B3CE-4DCA-B679-62751ABBD0D8}">
      <formula1>"SI,NO,Escoger un dato de la lista desplegable"</formula1>
    </dataValidation>
    <dataValidation type="list" allowBlank="1" showInputMessage="1" showErrorMessage="1" sqref="N12:N61" xr:uid="{C75CEDD8-B4D0-4D53-8D43-125E541515C6}">
      <formula1>"Escoger un dato de la lista desplegable,5,4,3,2,1"</formula1>
    </dataValidation>
  </dataValidations>
  <pageMargins left="0.7" right="0.7" top="0.75" bottom="0.75" header="0.3" footer="0.3"/>
  <pageSetup scale="12" fitToHeight="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58EC8-F470-4BE9-86C6-7CBA1899CA87}">
  <sheetPr>
    <tabColor rgb="FF01ADCA"/>
    <pageSetUpPr fitToPage="1"/>
  </sheetPr>
  <dimension ref="B2:BS61"/>
  <sheetViews>
    <sheetView zoomScale="55" zoomScaleNormal="55" workbookViewId="0">
      <selection activeCell="M22" sqref="M22:M3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8"/>
      <c r="G6" s="308"/>
      <c r="H6" s="308"/>
      <c r="I6" s="308"/>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96" customHeight="1" x14ac:dyDescent="0.25">
      <c r="B12" s="248">
        <v>1</v>
      </c>
      <c r="C12" s="251" t="s">
        <v>910</v>
      </c>
      <c r="D12" s="241" t="s">
        <v>816</v>
      </c>
      <c r="E12" s="487" t="s">
        <v>817</v>
      </c>
      <c r="F12" s="239" t="s">
        <v>153</v>
      </c>
      <c r="G12" s="239" t="s">
        <v>153</v>
      </c>
      <c r="H12" s="239" t="s">
        <v>153</v>
      </c>
      <c r="I12" s="239" t="s">
        <v>153</v>
      </c>
      <c r="J12" s="241" t="str">
        <f>IF(AND((F12="SI"),(G12="SI"),(H12="SI"),(I12="SI")),"Si es Riesgo de Corrupción","No es Riesgo de Corrupción")</f>
        <v>Si es Riesgo de Corrupción</v>
      </c>
      <c r="K12" s="47">
        <v>1</v>
      </c>
      <c r="L12" s="48" t="s">
        <v>818</v>
      </c>
      <c r="M12" s="243" t="s">
        <v>819</v>
      </c>
      <c r="N12" s="245">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31" t="s">
        <v>153</v>
      </c>
      <c r="R12" s="231" t="s">
        <v>153</v>
      </c>
      <c r="S12" s="231" t="s">
        <v>153</v>
      </c>
      <c r="T12" s="231" t="s">
        <v>155</v>
      </c>
      <c r="U12" s="231" t="s">
        <v>153</v>
      </c>
      <c r="V12" s="231" t="s">
        <v>153</v>
      </c>
      <c r="W12" s="231" t="s">
        <v>153</v>
      </c>
      <c r="X12" s="231" t="s">
        <v>153</v>
      </c>
      <c r="Y12" s="231" t="s">
        <v>155</v>
      </c>
      <c r="Z12" s="231" t="s">
        <v>153</v>
      </c>
      <c r="AA12" s="231" t="s">
        <v>153</v>
      </c>
      <c r="AB12" s="231" t="s">
        <v>153</v>
      </c>
      <c r="AC12" s="231" t="s">
        <v>153</v>
      </c>
      <c r="AD12" s="231" t="s">
        <v>153</v>
      </c>
      <c r="AE12" s="231" t="s">
        <v>155</v>
      </c>
      <c r="AF12" s="231" t="s">
        <v>155</v>
      </c>
      <c r="AG12" s="231" t="s">
        <v>155</v>
      </c>
      <c r="AH12" s="231" t="s">
        <v>155</v>
      </c>
      <c r="AI12" s="231" t="s">
        <v>155</v>
      </c>
      <c r="AJ12" s="234">
        <f>IF(AF12="SI","Impacto Catastrófico por lesoines o perdida de vidas humanas",(COUNTIF(Q12:AE21,"SI")+COUNTIF(AG12:AI21,"SI")))</f>
        <v>12</v>
      </c>
      <c r="AK12" s="234" t="str">
        <f>IF(AJ12=0,"",IF(AND(AJ12&gt;0,AJ12&lt;=5),"Moderado",IF(AND(AJ12&gt;5,AJ12&lt;=11),"Mayor","Catastrófico")))</f>
        <v>Catastrófico</v>
      </c>
      <c r="AL12" s="234" t="str">
        <f>IF(AND(O12="Rara Vez",AK12="Moderado"),"Moderado",IF(AND(O12="Rara Vez",AK12="Mayor"),"Alto",IF(AND(O12="Improbable",AK12="Moderado"),"Moderado",IF(AND(O12="Improbable",AK12="Mayor"),"Alto",IF(AND(O12="Posible",AK12="Moderado"),"Alto",IF(AND(O12="Probable",AK12="Moderado"),"Alto","Extremo"))))))</f>
        <v>Extremo</v>
      </c>
      <c r="AM12" s="216" t="s">
        <v>151</v>
      </c>
      <c r="AN12" s="49">
        <v>1</v>
      </c>
      <c r="AO12" s="50" t="s">
        <v>820</v>
      </c>
      <c r="AP12" s="50" t="s">
        <v>821</v>
      </c>
      <c r="AQ12" s="50" t="s">
        <v>433</v>
      </c>
      <c r="AR12" s="50" t="s">
        <v>822</v>
      </c>
      <c r="AS12" s="50" t="s">
        <v>823</v>
      </c>
      <c r="AT12" s="50" t="s">
        <v>824</v>
      </c>
      <c r="AU12" s="50" t="s">
        <v>825</v>
      </c>
      <c r="AV12" s="50" t="s">
        <v>157</v>
      </c>
      <c r="AW12" s="158" t="s">
        <v>158</v>
      </c>
      <c r="AX12" s="158" t="s">
        <v>159</v>
      </c>
      <c r="AY12" s="158" t="s">
        <v>160</v>
      </c>
      <c r="AZ12" s="158" t="s">
        <v>161</v>
      </c>
      <c r="BA12" s="158" t="s">
        <v>162</v>
      </c>
      <c r="BB12" s="158" t="s">
        <v>163</v>
      </c>
      <c r="BC12" s="158" t="s">
        <v>169</v>
      </c>
      <c r="BD12" s="158">
        <f t="shared" ref="BD12:BD61" si="0">IF(AW12="Asignado",15,0)+IF(AX12="Adecuado",15,0)+IF(AY12="Oportuna",15,0)+IF(AZ12="Prevenir",15,IF(AZ12="Detectar",10,0))+IF(BA12="Confiable",15,0)+IF(BB12="Se investigan y resuelven oportunamente",15,0)+IF(BC12="Completa",10,IF(BC12="Incompleta",5,0))</f>
        <v>100</v>
      </c>
      <c r="BE12" s="158" t="str">
        <f t="shared" ref="BE12:BE61" si="1">IF(BD12&lt;=85,"Débil",IF(AND(BD12&gt;=86,BD12&lt;=94),"Moderado","Fuerte"))</f>
        <v>Fuerte</v>
      </c>
      <c r="BF12" s="50"/>
      <c r="BG12" s="52" t="s">
        <v>165</v>
      </c>
      <c r="BH12" s="158" t="str">
        <f t="shared" ref="BH12:BH61" si="2">IF(BG12="Débil","No se ejecuta",IF(BG12="Moderado","Algunas veces se ejecuta",IF(BG12="FUERTE","Siempre se ejecuta","Casilla formulada")))</f>
        <v>Siempre se ejecuta</v>
      </c>
      <c r="BI12" s="50"/>
      <c r="BJ12" s="1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61" si="4">IF(BJ12="DÉBIL",0,IF(BJ12="MODERADO",50,IF(BJ12="FUERTE",100,"")))</f>
        <v>100</v>
      </c>
      <c r="BL12" s="158" t="str">
        <f t="shared" ref="BL12:BL6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Catastrófico</v>
      </c>
      <c r="BR12" s="210" t="str">
        <f>IF(AND(BP12="Rara Vez",BQ12="Moderado"),"Moderado",IF(AND(BP12="Rara Vez",BQ12="Mayor"),"Alto",IF(AND(BP12="Improbable",BQ12="Moderado"),"Moderado",IF(AND(BP12="Improbable",BQ12="Mayor"),"Alto",IF(AND(BP12="Posible",BQ12="Moderado"),"Alto",IF(AND(BP12="Probable",BQ12="Moderado"),"Alto","Extremo"))))))</f>
        <v>Extremo</v>
      </c>
      <c r="BS12" s="213" t="s">
        <v>826</v>
      </c>
    </row>
    <row r="13" spans="2:71" s="53" customFormat="1" ht="96" customHeight="1" x14ac:dyDescent="0.25">
      <c r="B13" s="249"/>
      <c r="C13" s="252"/>
      <c r="D13" s="241"/>
      <c r="E13" s="487"/>
      <c r="F13" s="239"/>
      <c r="G13" s="239"/>
      <c r="H13" s="239"/>
      <c r="I13" s="239"/>
      <c r="J13" s="241"/>
      <c r="K13" s="54">
        <v>2</v>
      </c>
      <c r="L13" s="55" t="s">
        <v>818</v>
      </c>
      <c r="M13" s="243"/>
      <c r="N13" s="246"/>
      <c r="O13" s="236"/>
      <c r="P13" s="229"/>
      <c r="Q13" s="232"/>
      <c r="R13" s="232"/>
      <c r="S13" s="232"/>
      <c r="T13" s="232"/>
      <c r="U13" s="232"/>
      <c r="V13" s="232"/>
      <c r="W13" s="232"/>
      <c r="X13" s="232"/>
      <c r="Y13" s="232"/>
      <c r="Z13" s="232"/>
      <c r="AA13" s="232"/>
      <c r="AB13" s="232"/>
      <c r="AC13" s="232"/>
      <c r="AD13" s="232"/>
      <c r="AE13" s="232"/>
      <c r="AF13" s="232"/>
      <c r="AG13" s="232"/>
      <c r="AH13" s="232"/>
      <c r="AI13" s="232"/>
      <c r="AJ13" s="211"/>
      <c r="AK13" s="211"/>
      <c r="AL13" s="211"/>
      <c r="AM13" s="217"/>
      <c r="AN13" s="56">
        <v>2</v>
      </c>
      <c r="AO13" s="57" t="s">
        <v>827</v>
      </c>
      <c r="AP13" s="57" t="s">
        <v>828</v>
      </c>
      <c r="AQ13" s="57" t="s">
        <v>453</v>
      </c>
      <c r="AR13" s="57" t="s">
        <v>829</v>
      </c>
      <c r="AS13" s="57" t="s">
        <v>830</v>
      </c>
      <c r="AT13" s="57" t="s">
        <v>824</v>
      </c>
      <c r="AU13" s="57" t="s">
        <v>825</v>
      </c>
      <c r="AV13" s="57" t="s">
        <v>157</v>
      </c>
      <c r="AW13" s="58" t="s">
        <v>158</v>
      </c>
      <c r="AX13" s="58" t="s">
        <v>159</v>
      </c>
      <c r="AY13" s="58" t="s">
        <v>160</v>
      </c>
      <c r="AZ13" s="58" t="s">
        <v>161</v>
      </c>
      <c r="BA13" s="58" t="s">
        <v>162</v>
      </c>
      <c r="BB13" s="58" t="s">
        <v>163</v>
      </c>
      <c r="BC13" s="58" t="s">
        <v>169</v>
      </c>
      <c r="BD13" s="58">
        <f t="shared" si="0"/>
        <v>100</v>
      </c>
      <c r="BE13" s="58" t="str">
        <f t="shared" si="1"/>
        <v>Fuerte</v>
      </c>
      <c r="BF13" s="57"/>
      <c r="BG13" s="59" t="s">
        <v>165</v>
      </c>
      <c r="BH13" s="58" t="str">
        <f t="shared" si="2"/>
        <v>Siempre se ejecuta</v>
      </c>
      <c r="BI13" s="57"/>
      <c r="BJ13" s="58" t="str">
        <f t="shared" si="3"/>
        <v>FUERTE</v>
      </c>
      <c r="BK13" s="58">
        <f t="shared" si="4"/>
        <v>100</v>
      </c>
      <c r="BL13" s="58" t="str">
        <f t="shared" si="5"/>
        <v>NO</v>
      </c>
      <c r="BM13" s="220"/>
      <c r="BN13" s="223"/>
      <c r="BO13" s="226"/>
      <c r="BP13" s="229"/>
      <c r="BQ13" s="211"/>
      <c r="BR13" s="211"/>
      <c r="BS13" s="214"/>
    </row>
    <row r="14" spans="2:71" s="53" customFormat="1" ht="15" customHeight="1" x14ac:dyDescent="0.25">
      <c r="B14" s="249"/>
      <c r="C14" s="252"/>
      <c r="D14" s="241"/>
      <c r="E14" s="487"/>
      <c r="F14" s="239"/>
      <c r="G14" s="239"/>
      <c r="H14" s="239"/>
      <c r="I14" s="239"/>
      <c r="J14" s="241"/>
      <c r="K14" s="60">
        <v>3</v>
      </c>
      <c r="L14" s="61" t="s">
        <v>107</v>
      </c>
      <c r="M14" s="243"/>
      <c r="N14" s="246"/>
      <c r="O14" s="236"/>
      <c r="P14" s="229"/>
      <c r="Q14" s="232"/>
      <c r="R14" s="232"/>
      <c r="S14" s="232"/>
      <c r="T14" s="232"/>
      <c r="U14" s="232"/>
      <c r="V14" s="232"/>
      <c r="W14" s="232"/>
      <c r="X14" s="232"/>
      <c r="Y14" s="232"/>
      <c r="Z14" s="232"/>
      <c r="AA14" s="232"/>
      <c r="AB14" s="232"/>
      <c r="AC14" s="232"/>
      <c r="AD14" s="232"/>
      <c r="AE14" s="232"/>
      <c r="AF14" s="232"/>
      <c r="AG14" s="232"/>
      <c r="AH14" s="232"/>
      <c r="AI14" s="232"/>
      <c r="AJ14" s="211"/>
      <c r="AK14" s="211"/>
      <c r="AL14" s="211"/>
      <c r="AM14" s="217"/>
      <c r="AN14" s="62">
        <v>3</v>
      </c>
      <c r="AO14" s="63" t="s">
        <v>109</v>
      </c>
      <c r="AP14" s="63"/>
      <c r="AQ14" s="63" t="s">
        <v>106</v>
      </c>
      <c r="AR14" s="63"/>
      <c r="AS14" s="63"/>
      <c r="AT14" s="63"/>
      <c r="AU14" s="63"/>
      <c r="AV14" s="63" t="s">
        <v>106</v>
      </c>
      <c r="AW14" s="159" t="s">
        <v>106</v>
      </c>
      <c r="AX14" s="159" t="s">
        <v>106</v>
      </c>
      <c r="AY14" s="159" t="s">
        <v>106</v>
      </c>
      <c r="AZ14" s="159" t="s">
        <v>106</v>
      </c>
      <c r="BA14" s="159" t="s">
        <v>106</v>
      </c>
      <c r="BB14" s="159" t="s">
        <v>106</v>
      </c>
      <c r="BC14" s="159" t="s">
        <v>106</v>
      </c>
      <c r="BD14" s="159">
        <f t="shared" si="0"/>
        <v>0</v>
      </c>
      <c r="BE14" s="159" t="str">
        <f t="shared" si="1"/>
        <v>Débil</v>
      </c>
      <c r="BF14" s="63"/>
      <c r="BG14" s="65" t="s">
        <v>106</v>
      </c>
      <c r="BH14" s="159" t="str">
        <f t="shared" si="2"/>
        <v>Casilla formulada</v>
      </c>
      <c r="BI14" s="63"/>
      <c r="BJ14" s="159" t="str">
        <f t="shared" si="3"/>
        <v/>
      </c>
      <c r="BK14" s="159" t="str">
        <f t="shared" si="4"/>
        <v/>
      </c>
      <c r="BL14" s="159" t="str">
        <f t="shared" si="5"/>
        <v>SI</v>
      </c>
      <c r="BM14" s="220"/>
      <c r="BN14" s="223"/>
      <c r="BO14" s="226"/>
      <c r="BP14" s="229"/>
      <c r="BQ14" s="211"/>
      <c r="BR14" s="211"/>
      <c r="BS14" s="214"/>
    </row>
    <row r="15" spans="2:71" s="53" customFormat="1" ht="15" customHeight="1" x14ac:dyDescent="0.25">
      <c r="B15" s="249"/>
      <c r="C15" s="252"/>
      <c r="D15" s="241"/>
      <c r="E15" s="487"/>
      <c r="F15" s="239"/>
      <c r="G15" s="239"/>
      <c r="H15" s="239"/>
      <c r="I15" s="239"/>
      <c r="J15" s="241"/>
      <c r="K15" s="54">
        <v>4</v>
      </c>
      <c r="L15" s="55" t="s">
        <v>107</v>
      </c>
      <c r="M15" s="243"/>
      <c r="N15" s="246"/>
      <c r="O15" s="236"/>
      <c r="P15" s="229"/>
      <c r="Q15" s="232"/>
      <c r="R15" s="232"/>
      <c r="S15" s="232"/>
      <c r="T15" s="232"/>
      <c r="U15" s="232"/>
      <c r="V15" s="232"/>
      <c r="W15" s="232"/>
      <c r="X15" s="232"/>
      <c r="Y15" s="232"/>
      <c r="Z15" s="232"/>
      <c r="AA15" s="232"/>
      <c r="AB15" s="232"/>
      <c r="AC15" s="232"/>
      <c r="AD15" s="232"/>
      <c r="AE15" s="232"/>
      <c r="AF15" s="232"/>
      <c r="AG15" s="232"/>
      <c r="AH15" s="232"/>
      <c r="AI15" s="232"/>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0"/>
        <v>0</v>
      </c>
      <c r="BE15" s="58" t="str">
        <f t="shared" si="1"/>
        <v>Débil</v>
      </c>
      <c r="BF15" s="57"/>
      <c r="BG15" s="59" t="s">
        <v>106</v>
      </c>
      <c r="BH15" s="58" t="str">
        <f t="shared" si="2"/>
        <v>Casilla formulada</v>
      </c>
      <c r="BI15" s="57"/>
      <c r="BJ15" s="58" t="str">
        <f t="shared" si="3"/>
        <v/>
      </c>
      <c r="BK15" s="58" t="str">
        <f t="shared" si="4"/>
        <v/>
      </c>
      <c r="BL15" s="58" t="str">
        <f t="shared" si="5"/>
        <v>SI</v>
      </c>
      <c r="BM15" s="220"/>
      <c r="BN15" s="223"/>
      <c r="BO15" s="226"/>
      <c r="BP15" s="229"/>
      <c r="BQ15" s="211"/>
      <c r="BR15" s="211"/>
      <c r="BS15" s="214"/>
    </row>
    <row r="16" spans="2:71" s="53" customFormat="1" ht="15" customHeight="1" x14ac:dyDescent="0.25">
      <c r="B16" s="249"/>
      <c r="C16" s="252"/>
      <c r="D16" s="241"/>
      <c r="E16" s="487"/>
      <c r="F16" s="239"/>
      <c r="G16" s="239"/>
      <c r="H16" s="239"/>
      <c r="I16" s="239"/>
      <c r="J16" s="241"/>
      <c r="K16" s="60">
        <v>5</v>
      </c>
      <c r="L16" s="61" t="s">
        <v>107</v>
      </c>
      <c r="M16" s="243"/>
      <c r="N16" s="246"/>
      <c r="O16" s="236"/>
      <c r="P16" s="229"/>
      <c r="Q16" s="232"/>
      <c r="R16" s="232"/>
      <c r="S16" s="232"/>
      <c r="T16" s="232"/>
      <c r="U16" s="232"/>
      <c r="V16" s="232"/>
      <c r="W16" s="232"/>
      <c r="X16" s="232"/>
      <c r="Y16" s="232"/>
      <c r="Z16" s="232"/>
      <c r="AA16" s="232"/>
      <c r="AB16" s="232"/>
      <c r="AC16" s="232"/>
      <c r="AD16" s="232"/>
      <c r="AE16" s="232"/>
      <c r="AF16" s="232"/>
      <c r="AG16" s="232"/>
      <c r="AH16" s="232"/>
      <c r="AI16" s="232"/>
      <c r="AJ16" s="211"/>
      <c r="AK16" s="211"/>
      <c r="AL16" s="211"/>
      <c r="AM16" s="217"/>
      <c r="AN16" s="62">
        <v>5</v>
      </c>
      <c r="AO16" s="63" t="s">
        <v>109</v>
      </c>
      <c r="AP16" s="63"/>
      <c r="AQ16" s="63" t="s">
        <v>106</v>
      </c>
      <c r="AR16" s="63"/>
      <c r="AS16" s="63"/>
      <c r="AT16" s="63"/>
      <c r="AU16" s="63"/>
      <c r="AV16" s="63" t="s">
        <v>106</v>
      </c>
      <c r="AW16" s="159" t="s">
        <v>106</v>
      </c>
      <c r="AX16" s="159" t="s">
        <v>106</v>
      </c>
      <c r="AY16" s="159" t="s">
        <v>106</v>
      </c>
      <c r="AZ16" s="159" t="s">
        <v>106</v>
      </c>
      <c r="BA16" s="159" t="s">
        <v>106</v>
      </c>
      <c r="BB16" s="159" t="s">
        <v>106</v>
      </c>
      <c r="BC16" s="159" t="s">
        <v>106</v>
      </c>
      <c r="BD16" s="159">
        <f t="shared" si="0"/>
        <v>0</v>
      </c>
      <c r="BE16" s="159" t="str">
        <f t="shared" si="1"/>
        <v>Débil</v>
      </c>
      <c r="BF16" s="63"/>
      <c r="BG16" s="65" t="s">
        <v>106</v>
      </c>
      <c r="BH16" s="159" t="str">
        <f t="shared" si="2"/>
        <v>Casilla formulada</v>
      </c>
      <c r="BI16" s="63"/>
      <c r="BJ16" s="159" t="str">
        <f t="shared" si="3"/>
        <v/>
      </c>
      <c r="BK16" s="159" t="str">
        <f t="shared" si="4"/>
        <v/>
      </c>
      <c r="BL16" s="159" t="str">
        <f t="shared" si="5"/>
        <v>SI</v>
      </c>
      <c r="BM16" s="220"/>
      <c r="BN16" s="223"/>
      <c r="BO16" s="226"/>
      <c r="BP16" s="229"/>
      <c r="BQ16" s="211"/>
      <c r="BR16" s="211"/>
      <c r="BS16" s="214"/>
    </row>
    <row r="17" spans="2:71" s="53" customFormat="1" ht="15" customHeight="1" x14ac:dyDescent="0.25">
      <c r="B17" s="249"/>
      <c r="C17" s="252"/>
      <c r="D17" s="241"/>
      <c r="E17" s="487"/>
      <c r="F17" s="239"/>
      <c r="G17" s="239"/>
      <c r="H17" s="239"/>
      <c r="I17" s="239"/>
      <c r="J17" s="241"/>
      <c r="K17" s="54">
        <v>6</v>
      </c>
      <c r="L17" s="55" t="s">
        <v>107</v>
      </c>
      <c r="M17" s="243"/>
      <c r="N17" s="246"/>
      <c r="O17" s="236"/>
      <c r="P17" s="229"/>
      <c r="Q17" s="232"/>
      <c r="R17" s="232"/>
      <c r="S17" s="232"/>
      <c r="T17" s="232"/>
      <c r="U17" s="232"/>
      <c r="V17" s="232"/>
      <c r="W17" s="232"/>
      <c r="X17" s="232"/>
      <c r="Y17" s="232"/>
      <c r="Z17" s="232"/>
      <c r="AA17" s="232"/>
      <c r="AB17" s="232"/>
      <c r="AC17" s="232"/>
      <c r="AD17" s="232"/>
      <c r="AE17" s="232"/>
      <c r="AF17" s="232"/>
      <c r="AG17" s="232"/>
      <c r="AH17" s="232"/>
      <c r="AI17" s="232"/>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0"/>
        <v>0</v>
      </c>
      <c r="BE17" s="58" t="str">
        <f t="shared" si="1"/>
        <v>Débil</v>
      </c>
      <c r="BF17" s="57"/>
      <c r="BG17" s="59" t="s">
        <v>106</v>
      </c>
      <c r="BH17" s="58" t="str">
        <f t="shared" si="2"/>
        <v>Casilla formulada</v>
      </c>
      <c r="BI17" s="57"/>
      <c r="BJ17" s="58" t="str">
        <f t="shared" si="3"/>
        <v/>
      </c>
      <c r="BK17" s="58" t="str">
        <f t="shared" si="4"/>
        <v/>
      </c>
      <c r="BL17" s="58" t="str">
        <f t="shared" si="5"/>
        <v>SI</v>
      </c>
      <c r="BM17" s="220"/>
      <c r="BN17" s="223"/>
      <c r="BO17" s="226"/>
      <c r="BP17" s="229"/>
      <c r="BQ17" s="211"/>
      <c r="BR17" s="211"/>
      <c r="BS17" s="214"/>
    </row>
    <row r="18" spans="2:71" s="53" customFormat="1" ht="15" customHeight="1" x14ac:dyDescent="0.25">
      <c r="B18" s="249"/>
      <c r="C18" s="252"/>
      <c r="D18" s="241"/>
      <c r="E18" s="487"/>
      <c r="F18" s="239"/>
      <c r="G18" s="239"/>
      <c r="H18" s="239"/>
      <c r="I18" s="239"/>
      <c r="J18" s="241"/>
      <c r="K18" s="60">
        <v>7</v>
      </c>
      <c r="L18" s="61" t="s">
        <v>107</v>
      </c>
      <c r="M18" s="243"/>
      <c r="N18" s="246"/>
      <c r="O18" s="236"/>
      <c r="P18" s="229"/>
      <c r="Q18" s="232"/>
      <c r="R18" s="232"/>
      <c r="S18" s="232"/>
      <c r="T18" s="232"/>
      <c r="U18" s="232"/>
      <c r="V18" s="232"/>
      <c r="W18" s="232"/>
      <c r="X18" s="232"/>
      <c r="Y18" s="232"/>
      <c r="Z18" s="232"/>
      <c r="AA18" s="232"/>
      <c r="AB18" s="232"/>
      <c r="AC18" s="232"/>
      <c r="AD18" s="232"/>
      <c r="AE18" s="232"/>
      <c r="AF18" s="232"/>
      <c r="AG18" s="232"/>
      <c r="AH18" s="232"/>
      <c r="AI18" s="232"/>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 customHeight="1" x14ac:dyDescent="0.25">
      <c r="B19" s="249"/>
      <c r="C19" s="252"/>
      <c r="D19" s="241"/>
      <c r="E19" s="487"/>
      <c r="F19" s="239"/>
      <c r="G19" s="239"/>
      <c r="H19" s="239"/>
      <c r="I19" s="239"/>
      <c r="J19" s="241"/>
      <c r="K19" s="54">
        <v>8</v>
      </c>
      <c r="L19" s="55" t="s">
        <v>107</v>
      </c>
      <c r="M19" s="243"/>
      <c r="N19" s="246"/>
      <c r="O19" s="236"/>
      <c r="P19" s="229"/>
      <c r="Q19" s="232"/>
      <c r="R19" s="232"/>
      <c r="S19" s="232"/>
      <c r="T19" s="232"/>
      <c r="U19" s="232"/>
      <c r="V19" s="232"/>
      <c r="W19" s="232"/>
      <c r="X19" s="232"/>
      <c r="Y19" s="232"/>
      <c r="Z19" s="232"/>
      <c r="AA19" s="232"/>
      <c r="AB19" s="232"/>
      <c r="AC19" s="232"/>
      <c r="AD19" s="232"/>
      <c r="AE19" s="232"/>
      <c r="AF19" s="232"/>
      <c r="AG19" s="232"/>
      <c r="AH19" s="232"/>
      <c r="AI19" s="232"/>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 customHeight="1" x14ac:dyDescent="0.25">
      <c r="B20" s="249"/>
      <c r="C20" s="252"/>
      <c r="D20" s="241"/>
      <c r="E20" s="487"/>
      <c r="F20" s="239"/>
      <c r="G20" s="239"/>
      <c r="H20" s="239"/>
      <c r="I20" s="239"/>
      <c r="J20" s="241"/>
      <c r="K20" s="60">
        <v>9</v>
      </c>
      <c r="L20" s="66" t="s">
        <v>107</v>
      </c>
      <c r="M20" s="243"/>
      <c r="N20" s="246"/>
      <c r="O20" s="236"/>
      <c r="P20" s="229"/>
      <c r="Q20" s="232"/>
      <c r="R20" s="232"/>
      <c r="S20" s="232"/>
      <c r="T20" s="232"/>
      <c r="U20" s="232"/>
      <c r="V20" s="232"/>
      <c r="W20" s="232"/>
      <c r="X20" s="232"/>
      <c r="Y20" s="232"/>
      <c r="Z20" s="232"/>
      <c r="AA20" s="232"/>
      <c r="AB20" s="232"/>
      <c r="AC20" s="232"/>
      <c r="AD20" s="232"/>
      <c r="AE20" s="232"/>
      <c r="AF20" s="232"/>
      <c r="AG20" s="232"/>
      <c r="AH20" s="232"/>
      <c r="AI20" s="232"/>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 customHeight="1" thickBot="1" x14ac:dyDescent="0.3">
      <c r="B21" s="250"/>
      <c r="C21" s="253"/>
      <c r="D21" s="242"/>
      <c r="E21" s="488"/>
      <c r="F21" s="240"/>
      <c r="G21" s="240"/>
      <c r="H21" s="240"/>
      <c r="I21" s="240"/>
      <c r="J21" s="242"/>
      <c r="K21" s="67">
        <v>10</v>
      </c>
      <c r="L21" s="68" t="s">
        <v>107</v>
      </c>
      <c r="M21" s="244"/>
      <c r="N21" s="247"/>
      <c r="O21" s="237"/>
      <c r="P21" s="230"/>
      <c r="Q21" s="233"/>
      <c r="R21" s="233"/>
      <c r="S21" s="233"/>
      <c r="T21" s="233"/>
      <c r="U21" s="233"/>
      <c r="V21" s="233"/>
      <c r="W21" s="233"/>
      <c r="X21" s="233"/>
      <c r="Y21" s="233"/>
      <c r="Z21" s="233"/>
      <c r="AA21" s="233"/>
      <c r="AB21" s="233"/>
      <c r="AC21" s="233"/>
      <c r="AD21" s="233"/>
      <c r="AE21" s="233"/>
      <c r="AF21" s="233"/>
      <c r="AG21" s="233"/>
      <c r="AH21" s="233"/>
      <c r="AI21" s="233"/>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row r="22" spans="2:71" s="53" customFormat="1" ht="96" customHeight="1" x14ac:dyDescent="0.25">
      <c r="B22" s="248">
        <v>2</v>
      </c>
      <c r="C22" s="251" t="s">
        <v>910</v>
      </c>
      <c r="D22" s="210" t="s">
        <v>816</v>
      </c>
      <c r="E22" s="489" t="s">
        <v>831</v>
      </c>
      <c r="F22" s="239" t="s">
        <v>153</v>
      </c>
      <c r="G22" s="239" t="s">
        <v>153</v>
      </c>
      <c r="H22" s="239" t="s">
        <v>153</v>
      </c>
      <c r="I22" s="239" t="s">
        <v>153</v>
      </c>
      <c r="J22" s="241" t="str">
        <f>IF(AND((F22="SI"),(G22="SI"),(H22="SI"),(I22="SI")),"Si es Riesgo de Corrupción","No es Riesgo de Corrupción")</f>
        <v>Si es Riesgo de Corrupción</v>
      </c>
      <c r="K22" s="47">
        <v>1</v>
      </c>
      <c r="L22" s="48" t="s">
        <v>832</v>
      </c>
      <c r="M22" s="243" t="s">
        <v>833</v>
      </c>
      <c r="N22" s="245">
        <v>2</v>
      </c>
      <c r="O22" s="235" t="str">
        <f>IF(N22=1,"Rara vez",IF(N22=2,"Improbable",IF(N22=3,"Posible",IF(N22=4,"Probable",IF(N22=5,"Casi seguro","Definir el nivel de probabilidad")))))</f>
        <v>Improbable</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22" s="231" t="s">
        <v>153</v>
      </c>
      <c r="R22" s="231" t="s">
        <v>153</v>
      </c>
      <c r="S22" s="231" t="s">
        <v>153</v>
      </c>
      <c r="T22" s="231" t="s">
        <v>153</v>
      </c>
      <c r="U22" s="231" t="s">
        <v>153</v>
      </c>
      <c r="V22" s="231" t="s">
        <v>153</v>
      </c>
      <c r="W22" s="231" t="s">
        <v>155</v>
      </c>
      <c r="X22" s="231" t="s">
        <v>153</v>
      </c>
      <c r="Y22" s="231" t="s">
        <v>155</v>
      </c>
      <c r="Z22" s="231" t="s">
        <v>153</v>
      </c>
      <c r="AA22" s="231" t="s">
        <v>153</v>
      </c>
      <c r="AB22" s="231" t="s">
        <v>153</v>
      </c>
      <c r="AC22" s="231" t="s">
        <v>153</v>
      </c>
      <c r="AD22" s="231" t="s">
        <v>153</v>
      </c>
      <c r="AE22" s="231" t="s">
        <v>153</v>
      </c>
      <c r="AF22" s="231" t="s">
        <v>153</v>
      </c>
      <c r="AG22" s="231" t="s">
        <v>153</v>
      </c>
      <c r="AH22" s="231" t="s">
        <v>153</v>
      </c>
      <c r="AI22" s="231" t="s">
        <v>153</v>
      </c>
      <c r="AJ22" s="234" t="str">
        <f>IF(AF22="SI","Impacto Catastrófico por lesoines o perdida de vidas humanas",(COUNTIF(Q22:AE31,"SI")+COUNTIF(AG22:AI31,"SI")))</f>
        <v>Impacto Catastrófico por lesoines o perdida de vidas humanas</v>
      </c>
      <c r="AK22" s="234" t="str">
        <f>IF(AJ22=0,"",IF(AND(AJ22&gt;0,AJ22&lt;=5),"Moderado",IF(AND(AJ22&gt;5,AJ22&lt;=11),"Mayor","Catastrófico")))</f>
        <v>Catastrófico</v>
      </c>
      <c r="AL22" s="234" t="str">
        <f>IF(AND(O22="Rara Vez",AK22="Moderado"),"Moderado",IF(AND(O22="Rara Vez",AK22="Mayor"),"Alto",IF(AND(O22="Improbable",AK22="Moderado"),"Moderado",IF(AND(O22="Improbable",AK22="Mayor"),"Alto",IF(AND(O22="Posible",AK22="Moderado"),"Alto",IF(AND(O22="Probable",AK22="Moderado"),"Alto","Extremo"))))))</f>
        <v>Extremo</v>
      </c>
      <c r="AM22" s="216" t="s">
        <v>108</v>
      </c>
      <c r="AN22" s="49">
        <v>1</v>
      </c>
      <c r="AO22" s="50" t="s">
        <v>834</v>
      </c>
      <c r="AP22" s="50" t="s">
        <v>835</v>
      </c>
      <c r="AQ22" s="50" t="s">
        <v>168</v>
      </c>
      <c r="AR22" s="50" t="s">
        <v>836</v>
      </c>
      <c r="AS22" s="50" t="s">
        <v>837</v>
      </c>
      <c r="AT22" s="50" t="s">
        <v>838</v>
      </c>
      <c r="AU22" s="50" t="s">
        <v>839</v>
      </c>
      <c r="AV22" s="50" t="s">
        <v>157</v>
      </c>
      <c r="AW22" s="158" t="s">
        <v>158</v>
      </c>
      <c r="AX22" s="158" t="s">
        <v>159</v>
      </c>
      <c r="AY22" s="158" t="s">
        <v>160</v>
      </c>
      <c r="AZ22" s="158" t="s">
        <v>161</v>
      </c>
      <c r="BA22" s="158" t="s">
        <v>162</v>
      </c>
      <c r="BB22" s="158" t="s">
        <v>163</v>
      </c>
      <c r="BC22" s="158" t="s">
        <v>169</v>
      </c>
      <c r="BD22" s="158">
        <f t="shared" si="0"/>
        <v>100</v>
      </c>
      <c r="BE22" s="158" t="str">
        <f t="shared" si="1"/>
        <v>Fuerte</v>
      </c>
      <c r="BF22" s="50"/>
      <c r="BG22" s="52" t="s">
        <v>165</v>
      </c>
      <c r="BH22" s="158" t="str">
        <f t="shared" si="2"/>
        <v>Siempre se ejecuta</v>
      </c>
      <c r="BI22" s="50"/>
      <c r="BJ22" s="158" t="str">
        <f t="shared" si="3"/>
        <v>FUERTE</v>
      </c>
      <c r="BK22" s="158">
        <f t="shared" si="4"/>
        <v>100</v>
      </c>
      <c r="BL22" s="158" t="str">
        <f t="shared" si="5"/>
        <v>NO</v>
      </c>
      <c r="BM22" s="219" t="str">
        <f>IF(AVERAGE(BK22:BK31)=100,"FUERTE",IF(AND(AVERAGE(BK22:BK31)&lt;=99,AVERAGE(BK22:BK31)&gt;=50),"MODERADA",IF(AVERAGE(BK22:BK31)&lt;50,"DÉBIL",0)))</f>
        <v>FUERTE</v>
      </c>
      <c r="BN22" s="222" t="str">
        <f>IFERROR(IF(BM22="DÉBIL","NO DISMINUYE",IF(AVERAGEIF(AV22:AV31,"Preventivo",BK22:BK31)&gt;=50,"DIRECTAMENTE","NO DISMINUYE")),"NO DISMINUYE")</f>
        <v>DIRECTAMENTE</v>
      </c>
      <c r="BO22" s="225">
        <f>IF(N22=1,1,IF(AND(N22=2,BM22="FUERTE",BN22="DIRECTAMENTE"),N22-1,IF(AND(N22&gt;2,BM22="FUERTE",BN22="DIRECTAMENTE"),N22-2,IF(AND(N22&gt;=2,BM22="MODERADA",BN22="DIRECTAMENTE"),N22-1,N22))))</f>
        <v>1</v>
      </c>
      <c r="BP22" s="228" t="str">
        <f>IF(BO22=1,"Rara vez",IF(BO22=2,"Improbable",IF(BO22=3,"Posible",IF(BO22=4,"Probable",IF(BO22=5,"Casi Seguro",0)))))</f>
        <v>Rara vez</v>
      </c>
      <c r="BQ22" s="210" t="str">
        <f>AK22</f>
        <v>Catastrófico</v>
      </c>
      <c r="BR22" s="210" t="str">
        <f>IF(AND(BP22="Rara Vez",BQ22="Moderado"),"Moderado",IF(AND(BP22="Rara Vez",BQ22="Mayor"),"Alto",IF(AND(BP22="Improbable",BQ22="Moderado"),"Moderado",IF(AND(BP22="Improbable",BQ22="Mayor"),"Alto",IF(AND(BP22="Posible",BQ22="Moderado"),"Alto",IF(AND(BP22="Probable",BQ22="Moderado"),"Alto","Extremo"))))))</f>
        <v>Extremo</v>
      </c>
      <c r="BS22" s="213" t="s">
        <v>840</v>
      </c>
    </row>
    <row r="23" spans="2:71" s="53" customFormat="1" ht="15" customHeight="1" x14ac:dyDescent="0.25">
      <c r="B23" s="249"/>
      <c r="C23" s="252"/>
      <c r="D23" s="211"/>
      <c r="E23" s="489"/>
      <c r="F23" s="239"/>
      <c r="G23" s="239"/>
      <c r="H23" s="239"/>
      <c r="I23" s="239"/>
      <c r="J23" s="241"/>
      <c r="K23" s="54">
        <v>2</v>
      </c>
      <c r="L23" s="55" t="s">
        <v>107</v>
      </c>
      <c r="M23" s="243"/>
      <c r="N23" s="246"/>
      <c r="O23" s="236"/>
      <c r="P23" s="229"/>
      <c r="Q23" s="232"/>
      <c r="R23" s="232"/>
      <c r="S23" s="232"/>
      <c r="T23" s="232"/>
      <c r="U23" s="232"/>
      <c r="V23" s="232"/>
      <c r="W23" s="232"/>
      <c r="X23" s="232"/>
      <c r="Y23" s="232"/>
      <c r="Z23" s="232"/>
      <c r="AA23" s="232"/>
      <c r="AB23" s="232"/>
      <c r="AC23" s="232"/>
      <c r="AD23" s="232"/>
      <c r="AE23" s="232"/>
      <c r="AF23" s="232"/>
      <c r="AG23" s="232"/>
      <c r="AH23" s="232"/>
      <c r="AI23" s="232"/>
      <c r="AJ23" s="211"/>
      <c r="AK23" s="211"/>
      <c r="AL23" s="211"/>
      <c r="AM23" s="217"/>
      <c r="AN23" s="56">
        <v>2</v>
      </c>
      <c r="AO23" s="57" t="s">
        <v>109</v>
      </c>
      <c r="AP23" s="57"/>
      <c r="AQ23" s="57" t="s">
        <v>106</v>
      </c>
      <c r="AR23" s="57"/>
      <c r="AS23" s="57"/>
      <c r="AT23" s="57"/>
      <c r="AU23" s="57"/>
      <c r="AV23" s="57" t="s">
        <v>106</v>
      </c>
      <c r="AW23" s="58" t="s">
        <v>106</v>
      </c>
      <c r="AX23" s="58" t="s">
        <v>106</v>
      </c>
      <c r="AY23" s="58" t="s">
        <v>106</v>
      </c>
      <c r="AZ23" s="58" t="s">
        <v>106</v>
      </c>
      <c r="BA23" s="58" t="s">
        <v>106</v>
      </c>
      <c r="BB23" s="58" t="s">
        <v>106</v>
      </c>
      <c r="BC23" s="58" t="s">
        <v>106</v>
      </c>
      <c r="BD23" s="58">
        <f t="shared" si="0"/>
        <v>0</v>
      </c>
      <c r="BE23" s="58" t="str">
        <f t="shared" si="1"/>
        <v>Débil</v>
      </c>
      <c r="BF23" s="57"/>
      <c r="BG23" s="59" t="s">
        <v>106</v>
      </c>
      <c r="BH23" s="58" t="str">
        <f t="shared" si="2"/>
        <v>Casilla formulada</v>
      </c>
      <c r="BI23" s="57"/>
      <c r="BJ23" s="58" t="str">
        <f t="shared" si="3"/>
        <v/>
      </c>
      <c r="BK23" s="58" t="str">
        <f t="shared" si="4"/>
        <v/>
      </c>
      <c r="BL23" s="58" t="str">
        <f t="shared" si="5"/>
        <v>SI</v>
      </c>
      <c r="BM23" s="220"/>
      <c r="BN23" s="223"/>
      <c r="BO23" s="226"/>
      <c r="BP23" s="229"/>
      <c r="BQ23" s="211"/>
      <c r="BR23" s="211"/>
      <c r="BS23" s="214"/>
    </row>
    <row r="24" spans="2:71" s="53" customFormat="1" ht="15" customHeight="1" x14ac:dyDescent="0.25">
      <c r="B24" s="249"/>
      <c r="C24" s="252"/>
      <c r="D24" s="211"/>
      <c r="E24" s="489"/>
      <c r="F24" s="239"/>
      <c r="G24" s="239"/>
      <c r="H24" s="239"/>
      <c r="I24" s="239"/>
      <c r="J24" s="241"/>
      <c r="K24" s="60">
        <v>3</v>
      </c>
      <c r="L24" s="61" t="s">
        <v>107</v>
      </c>
      <c r="M24" s="243"/>
      <c r="N24" s="246"/>
      <c r="O24" s="236"/>
      <c r="P24" s="229"/>
      <c r="Q24" s="232"/>
      <c r="R24" s="232"/>
      <c r="S24" s="232"/>
      <c r="T24" s="232"/>
      <c r="U24" s="232"/>
      <c r="V24" s="232"/>
      <c r="W24" s="232"/>
      <c r="X24" s="232"/>
      <c r="Y24" s="232"/>
      <c r="Z24" s="232"/>
      <c r="AA24" s="232"/>
      <c r="AB24" s="232"/>
      <c r="AC24" s="232"/>
      <c r="AD24" s="232"/>
      <c r="AE24" s="232"/>
      <c r="AF24" s="232"/>
      <c r="AG24" s="232"/>
      <c r="AH24" s="232"/>
      <c r="AI24" s="232"/>
      <c r="AJ24" s="211"/>
      <c r="AK24" s="211"/>
      <c r="AL24" s="211"/>
      <c r="AM24" s="217"/>
      <c r="AN24" s="62">
        <v>3</v>
      </c>
      <c r="AO24" s="63" t="s">
        <v>109</v>
      </c>
      <c r="AP24" s="63"/>
      <c r="AQ24" s="63" t="s">
        <v>106</v>
      </c>
      <c r="AR24" s="63"/>
      <c r="AS24" s="63"/>
      <c r="AT24" s="63"/>
      <c r="AU24" s="63"/>
      <c r="AV24" s="63" t="s">
        <v>106</v>
      </c>
      <c r="AW24" s="159" t="s">
        <v>106</v>
      </c>
      <c r="AX24" s="159" t="s">
        <v>106</v>
      </c>
      <c r="AY24" s="159" t="s">
        <v>106</v>
      </c>
      <c r="AZ24" s="159" t="s">
        <v>106</v>
      </c>
      <c r="BA24" s="159" t="s">
        <v>106</v>
      </c>
      <c r="BB24" s="159" t="s">
        <v>106</v>
      </c>
      <c r="BC24" s="159" t="s">
        <v>106</v>
      </c>
      <c r="BD24" s="159">
        <f t="shared" si="0"/>
        <v>0</v>
      </c>
      <c r="BE24" s="159" t="str">
        <f t="shared" si="1"/>
        <v>Débil</v>
      </c>
      <c r="BF24" s="63"/>
      <c r="BG24" s="65" t="s">
        <v>106</v>
      </c>
      <c r="BH24" s="159" t="str">
        <f t="shared" si="2"/>
        <v>Casilla formulada</v>
      </c>
      <c r="BI24" s="63"/>
      <c r="BJ24" s="159" t="str">
        <f t="shared" si="3"/>
        <v/>
      </c>
      <c r="BK24" s="159" t="str">
        <f t="shared" si="4"/>
        <v/>
      </c>
      <c r="BL24" s="159" t="str">
        <f t="shared" si="5"/>
        <v>SI</v>
      </c>
      <c r="BM24" s="220"/>
      <c r="BN24" s="223"/>
      <c r="BO24" s="226"/>
      <c r="BP24" s="229"/>
      <c r="BQ24" s="211"/>
      <c r="BR24" s="211"/>
      <c r="BS24" s="214"/>
    </row>
    <row r="25" spans="2:71" s="53" customFormat="1" ht="15" customHeight="1" x14ac:dyDescent="0.25">
      <c r="B25" s="249"/>
      <c r="C25" s="252"/>
      <c r="D25" s="211"/>
      <c r="E25" s="489"/>
      <c r="F25" s="239"/>
      <c r="G25" s="239"/>
      <c r="H25" s="239"/>
      <c r="I25" s="239"/>
      <c r="J25" s="241"/>
      <c r="K25" s="54">
        <v>4</v>
      </c>
      <c r="L25" s="55" t="s">
        <v>107</v>
      </c>
      <c r="M25" s="243"/>
      <c r="N25" s="246"/>
      <c r="O25" s="236"/>
      <c r="P25" s="229"/>
      <c r="Q25" s="232"/>
      <c r="R25" s="232"/>
      <c r="S25" s="232"/>
      <c r="T25" s="232"/>
      <c r="U25" s="232"/>
      <c r="V25" s="232"/>
      <c r="W25" s="232"/>
      <c r="X25" s="232"/>
      <c r="Y25" s="232"/>
      <c r="Z25" s="232"/>
      <c r="AA25" s="232"/>
      <c r="AB25" s="232"/>
      <c r="AC25" s="232"/>
      <c r="AD25" s="232"/>
      <c r="AE25" s="232"/>
      <c r="AF25" s="232"/>
      <c r="AG25" s="232"/>
      <c r="AH25" s="232"/>
      <c r="AI25" s="232"/>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0"/>
        <v>0</v>
      </c>
      <c r="BE25" s="58" t="str">
        <f t="shared" si="1"/>
        <v>Débil</v>
      </c>
      <c r="BF25" s="57"/>
      <c r="BG25" s="59" t="s">
        <v>106</v>
      </c>
      <c r="BH25" s="58" t="str">
        <f t="shared" si="2"/>
        <v>Casilla formulada</v>
      </c>
      <c r="BI25" s="57"/>
      <c r="BJ25" s="58" t="str">
        <f t="shared" si="3"/>
        <v/>
      </c>
      <c r="BK25" s="58" t="str">
        <f t="shared" si="4"/>
        <v/>
      </c>
      <c r="BL25" s="58" t="str">
        <f t="shared" si="5"/>
        <v>SI</v>
      </c>
      <c r="BM25" s="220"/>
      <c r="BN25" s="223"/>
      <c r="BO25" s="226"/>
      <c r="BP25" s="229"/>
      <c r="BQ25" s="211"/>
      <c r="BR25" s="211"/>
      <c r="BS25" s="214"/>
    </row>
    <row r="26" spans="2:71" s="53" customFormat="1" ht="15" customHeight="1" x14ac:dyDescent="0.25">
      <c r="B26" s="249"/>
      <c r="C26" s="252"/>
      <c r="D26" s="211"/>
      <c r="E26" s="489"/>
      <c r="F26" s="239"/>
      <c r="G26" s="239"/>
      <c r="H26" s="239"/>
      <c r="I26" s="239"/>
      <c r="J26" s="241"/>
      <c r="K26" s="60">
        <v>5</v>
      </c>
      <c r="L26" s="61" t="s">
        <v>107</v>
      </c>
      <c r="M26" s="243"/>
      <c r="N26" s="246"/>
      <c r="O26" s="236"/>
      <c r="P26" s="229"/>
      <c r="Q26" s="232"/>
      <c r="R26" s="232"/>
      <c r="S26" s="232"/>
      <c r="T26" s="232"/>
      <c r="U26" s="232"/>
      <c r="V26" s="232"/>
      <c r="W26" s="232"/>
      <c r="X26" s="232"/>
      <c r="Y26" s="232"/>
      <c r="Z26" s="232"/>
      <c r="AA26" s="232"/>
      <c r="AB26" s="232"/>
      <c r="AC26" s="232"/>
      <c r="AD26" s="232"/>
      <c r="AE26" s="232"/>
      <c r="AF26" s="232"/>
      <c r="AG26" s="232"/>
      <c r="AH26" s="232"/>
      <c r="AI26" s="232"/>
      <c r="AJ26" s="211"/>
      <c r="AK26" s="211"/>
      <c r="AL26" s="211"/>
      <c r="AM26" s="217"/>
      <c r="AN26" s="62">
        <v>5</v>
      </c>
      <c r="AO26" s="63" t="s">
        <v>109</v>
      </c>
      <c r="AP26" s="63"/>
      <c r="AQ26" s="63" t="s">
        <v>106</v>
      </c>
      <c r="AR26" s="63"/>
      <c r="AS26" s="63"/>
      <c r="AT26" s="63"/>
      <c r="AU26" s="63"/>
      <c r="AV26" s="63" t="s">
        <v>106</v>
      </c>
      <c r="AW26" s="159" t="s">
        <v>106</v>
      </c>
      <c r="AX26" s="159" t="s">
        <v>106</v>
      </c>
      <c r="AY26" s="159" t="s">
        <v>106</v>
      </c>
      <c r="AZ26" s="159" t="s">
        <v>106</v>
      </c>
      <c r="BA26" s="159" t="s">
        <v>106</v>
      </c>
      <c r="BB26" s="159" t="s">
        <v>106</v>
      </c>
      <c r="BC26" s="159" t="s">
        <v>106</v>
      </c>
      <c r="BD26" s="159">
        <f t="shared" si="0"/>
        <v>0</v>
      </c>
      <c r="BE26" s="159" t="str">
        <f t="shared" si="1"/>
        <v>Débil</v>
      </c>
      <c r="BF26" s="63"/>
      <c r="BG26" s="65" t="s">
        <v>106</v>
      </c>
      <c r="BH26" s="159" t="str">
        <f t="shared" si="2"/>
        <v>Casilla formulada</v>
      </c>
      <c r="BI26" s="63"/>
      <c r="BJ26" s="159" t="str">
        <f t="shared" si="3"/>
        <v/>
      </c>
      <c r="BK26" s="159" t="str">
        <f t="shared" si="4"/>
        <v/>
      </c>
      <c r="BL26" s="159" t="str">
        <f t="shared" si="5"/>
        <v>SI</v>
      </c>
      <c r="BM26" s="220"/>
      <c r="BN26" s="223"/>
      <c r="BO26" s="226"/>
      <c r="BP26" s="229"/>
      <c r="BQ26" s="211"/>
      <c r="BR26" s="211"/>
      <c r="BS26" s="214"/>
    </row>
    <row r="27" spans="2:71" s="53" customFormat="1" ht="15" customHeight="1" x14ac:dyDescent="0.25">
      <c r="B27" s="249"/>
      <c r="C27" s="252"/>
      <c r="D27" s="211"/>
      <c r="E27" s="489"/>
      <c r="F27" s="239"/>
      <c r="G27" s="239"/>
      <c r="H27" s="239"/>
      <c r="I27" s="239"/>
      <c r="J27" s="241"/>
      <c r="K27" s="54">
        <v>6</v>
      </c>
      <c r="L27" s="55" t="s">
        <v>107</v>
      </c>
      <c r="M27" s="243"/>
      <c r="N27" s="246"/>
      <c r="O27" s="236"/>
      <c r="P27" s="229"/>
      <c r="Q27" s="232"/>
      <c r="R27" s="232"/>
      <c r="S27" s="232"/>
      <c r="T27" s="232"/>
      <c r="U27" s="232"/>
      <c r="V27" s="232"/>
      <c r="W27" s="232"/>
      <c r="X27" s="232"/>
      <c r="Y27" s="232"/>
      <c r="Z27" s="232"/>
      <c r="AA27" s="232"/>
      <c r="AB27" s="232"/>
      <c r="AC27" s="232"/>
      <c r="AD27" s="232"/>
      <c r="AE27" s="232"/>
      <c r="AF27" s="232"/>
      <c r="AG27" s="232"/>
      <c r="AH27" s="232"/>
      <c r="AI27" s="232"/>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0"/>
        <v>0</v>
      </c>
      <c r="BE27" s="58" t="str">
        <f t="shared" si="1"/>
        <v>Débil</v>
      </c>
      <c r="BF27" s="57"/>
      <c r="BG27" s="59" t="s">
        <v>106</v>
      </c>
      <c r="BH27" s="58" t="str">
        <f t="shared" si="2"/>
        <v>Casilla formulada</v>
      </c>
      <c r="BI27" s="57"/>
      <c r="BJ27" s="58" t="str">
        <f t="shared" si="3"/>
        <v/>
      </c>
      <c r="BK27" s="58" t="str">
        <f t="shared" si="4"/>
        <v/>
      </c>
      <c r="BL27" s="58" t="str">
        <f t="shared" si="5"/>
        <v>SI</v>
      </c>
      <c r="BM27" s="220"/>
      <c r="BN27" s="223"/>
      <c r="BO27" s="226"/>
      <c r="BP27" s="229"/>
      <c r="BQ27" s="211"/>
      <c r="BR27" s="211"/>
      <c r="BS27" s="214"/>
    </row>
    <row r="28" spans="2:71" s="53" customFormat="1" ht="15" customHeight="1" x14ac:dyDescent="0.25">
      <c r="B28" s="249"/>
      <c r="C28" s="252"/>
      <c r="D28" s="211"/>
      <c r="E28" s="489"/>
      <c r="F28" s="239"/>
      <c r="G28" s="239"/>
      <c r="H28" s="239"/>
      <c r="I28" s="239"/>
      <c r="J28" s="241"/>
      <c r="K28" s="60">
        <v>7</v>
      </c>
      <c r="L28" s="61" t="s">
        <v>107</v>
      </c>
      <c r="M28" s="243"/>
      <c r="N28" s="246"/>
      <c r="O28" s="236"/>
      <c r="P28" s="229"/>
      <c r="Q28" s="232"/>
      <c r="R28" s="232"/>
      <c r="S28" s="232"/>
      <c r="T28" s="232"/>
      <c r="U28" s="232"/>
      <c r="V28" s="232"/>
      <c r="W28" s="232"/>
      <c r="X28" s="232"/>
      <c r="Y28" s="232"/>
      <c r="Z28" s="232"/>
      <c r="AA28" s="232"/>
      <c r="AB28" s="232"/>
      <c r="AC28" s="232"/>
      <c r="AD28" s="232"/>
      <c r="AE28" s="232"/>
      <c r="AF28" s="232"/>
      <c r="AG28" s="232"/>
      <c r="AH28" s="232"/>
      <c r="AI28" s="232"/>
      <c r="AJ28" s="211"/>
      <c r="AK28" s="211"/>
      <c r="AL28" s="211"/>
      <c r="AM28" s="217"/>
      <c r="AN28" s="62">
        <v>7</v>
      </c>
      <c r="AO28" s="63" t="s">
        <v>109</v>
      </c>
      <c r="AP28" s="63"/>
      <c r="AQ28" s="63" t="s">
        <v>106</v>
      </c>
      <c r="AR28" s="63"/>
      <c r="AS28" s="63"/>
      <c r="AT28" s="63"/>
      <c r="AU28" s="63"/>
      <c r="AV28" s="63" t="s">
        <v>106</v>
      </c>
      <c r="AW28" s="159" t="s">
        <v>106</v>
      </c>
      <c r="AX28" s="159" t="s">
        <v>106</v>
      </c>
      <c r="AY28" s="159" t="s">
        <v>106</v>
      </c>
      <c r="AZ28" s="159" t="s">
        <v>106</v>
      </c>
      <c r="BA28" s="159" t="s">
        <v>106</v>
      </c>
      <c r="BB28" s="159" t="s">
        <v>106</v>
      </c>
      <c r="BC28" s="159" t="s">
        <v>106</v>
      </c>
      <c r="BD28" s="159">
        <f t="shared" si="0"/>
        <v>0</v>
      </c>
      <c r="BE28" s="159" t="str">
        <f t="shared" si="1"/>
        <v>Débil</v>
      </c>
      <c r="BF28" s="63"/>
      <c r="BG28" s="65" t="s">
        <v>106</v>
      </c>
      <c r="BH28" s="159" t="str">
        <f t="shared" si="2"/>
        <v>Casilla formulada</v>
      </c>
      <c r="BI28" s="63"/>
      <c r="BJ28" s="159" t="str">
        <f t="shared" si="3"/>
        <v/>
      </c>
      <c r="BK28" s="159" t="str">
        <f t="shared" si="4"/>
        <v/>
      </c>
      <c r="BL28" s="159" t="str">
        <f t="shared" si="5"/>
        <v>SI</v>
      </c>
      <c r="BM28" s="220"/>
      <c r="BN28" s="223"/>
      <c r="BO28" s="226"/>
      <c r="BP28" s="229"/>
      <c r="BQ28" s="211"/>
      <c r="BR28" s="211"/>
      <c r="BS28" s="214"/>
    </row>
    <row r="29" spans="2:71" s="53" customFormat="1" ht="15" customHeight="1" x14ac:dyDescent="0.25">
      <c r="B29" s="249"/>
      <c r="C29" s="252"/>
      <c r="D29" s="211"/>
      <c r="E29" s="489"/>
      <c r="F29" s="239"/>
      <c r="G29" s="239"/>
      <c r="H29" s="239"/>
      <c r="I29" s="239"/>
      <c r="J29" s="241"/>
      <c r="K29" s="54">
        <v>8</v>
      </c>
      <c r="L29" s="55" t="s">
        <v>107</v>
      </c>
      <c r="M29" s="243"/>
      <c r="N29" s="246"/>
      <c r="O29" s="236"/>
      <c r="P29" s="229"/>
      <c r="Q29" s="232"/>
      <c r="R29" s="232"/>
      <c r="S29" s="232"/>
      <c r="T29" s="232"/>
      <c r="U29" s="232"/>
      <c r="V29" s="232"/>
      <c r="W29" s="232"/>
      <c r="X29" s="232"/>
      <c r="Y29" s="232"/>
      <c r="Z29" s="232"/>
      <c r="AA29" s="232"/>
      <c r="AB29" s="232"/>
      <c r="AC29" s="232"/>
      <c r="AD29" s="232"/>
      <c r="AE29" s="232"/>
      <c r="AF29" s="232"/>
      <c r="AG29" s="232"/>
      <c r="AH29" s="232"/>
      <c r="AI29" s="232"/>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0"/>
        <v>0</v>
      </c>
      <c r="BE29" s="58" t="str">
        <f t="shared" si="1"/>
        <v>Débil</v>
      </c>
      <c r="BF29" s="57"/>
      <c r="BG29" s="59" t="s">
        <v>106</v>
      </c>
      <c r="BH29" s="58" t="str">
        <f t="shared" si="2"/>
        <v>Casilla formulada</v>
      </c>
      <c r="BI29" s="57"/>
      <c r="BJ29" s="58" t="str">
        <f t="shared" si="3"/>
        <v/>
      </c>
      <c r="BK29" s="58" t="str">
        <f t="shared" si="4"/>
        <v/>
      </c>
      <c r="BL29" s="58" t="str">
        <f t="shared" si="5"/>
        <v>SI</v>
      </c>
      <c r="BM29" s="220"/>
      <c r="BN29" s="223"/>
      <c r="BO29" s="226"/>
      <c r="BP29" s="229"/>
      <c r="BQ29" s="211"/>
      <c r="BR29" s="211"/>
      <c r="BS29" s="214"/>
    </row>
    <row r="30" spans="2:71" s="53" customFormat="1" ht="15" customHeight="1" x14ac:dyDescent="0.25">
      <c r="B30" s="249"/>
      <c r="C30" s="252"/>
      <c r="D30" s="211"/>
      <c r="E30" s="489"/>
      <c r="F30" s="239"/>
      <c r="G30" s="239"/>
      <c r="H30" s="239"/>
      <c r="I30" s="239"/>
      <c r="J30" s="241"/>
      <c r="K30" s="60">
        <v>9</v>
      </c>
      <c r="L30" s="66" t="s">
        <v>107</v>
      </c>
      <c r="M30" s="243"/>
      <c r="N30" s="246"/>
      <c r="O30" s="236"/>
      <c r="P30" s="229"/>
      <c r="Q30" s="232"/>
      <c r="R30" s="232"/>
      <c r="S30" s="232"/>
      <c r="T30" s="232"/>
      <c r="U30" s="232"/>
      <c r="V30" s="232"/>
      <c r="W30" s="232"/>
      <c r="X30" s="232"/>
      <c r="Y30" s="232"/>
      <c r="Z30" s="232"/>
      <c r="AA30" s="232"/>
      <c r="AB30" s="232"/>
      <c r="AC30" s="232"/>
      <c r="AD30" s="232"/>
      <c r="AE30" s="232"/>
      <c r="AF30" s="232"/>
      <c r="AG30" s="232"/>
      <c r="AH30" s="232"/>
      <c r="AI30" s="232"/>
      <c r="AJ30" s="211"/>
      <c r="AK30" s="211"/>
      <c r="AL30" s="211"/>
      <c r="AM30" s="217"/>
      <c r="AN30" s="62">
        <v>9</v>
      </c>
      <c r="AO30" s="63" t="s">
        <v>109</v>
      </c>
      <c r="AP30" s="63"/>
      <c r="AQ30" s="63" t="s">
        <v>106</v>
      </c>
      <c r="AR30" s="63"/>
      <c r="AS30" s="63"/>
      <c r="AT30" s="63"/>
      <c r="AU30" s="63"/>
      <c r="AV30" s="63" t="s">
        <v>106</v>
      </c>
      <c r="AW30" s="159" t="s">
        <v>106</v>
      </c>
      <c r="AX30" s="159" t="s">
        <v>106</v>
      </c>
      <c r="AY30" s="159" t="s">
        <v>106</v>
      </c>
      <c r="AZ30" s="159" t="s">
        <v>106</v>
      </c>
      <c r="BA30" s="159" t="s">
        <v>106</v>
      </c>
      <c r="BB30" s="159" t="s">
        <v>106</v>
      </c>
      <c r="BC30" s="159" t="s">
        <v>106</v>
      </c>
      <c r="BD30" s="159">
        <f t="shared" si="0"/>
        <v>0</v>
      </c>
      <c r="BE30" s="159" t="str">
        <f t="shared" si="1"/>
        <v>Débil</v>
      </c>
      <c r="BF30" s="63"/>
      <c r="BG30" s="65" t="s">
        <v>106</v>
      </c>
      <c r="BH30" s="159" t="str">
        <f t="shared" si="2"/>
        <v>Casilla formulada</v>
      </c>
      <c r="BI30" s="63"/>
      <c r="BJ30" s="159" t="str">
        <f t="shared" si="3"/>
        <v/>
      </c>
      <c r="BK30" s="159" t="str">
        <f t="shared" si="4"/>
        <v/>
      </c>
      <c r="BL30" s="159" t="str">
        <f t="shared" si="5"/>
        <v>SI</v>
      </c>
      <c r="BM30" s="220"/>
      <c r="BN30" s="223"/>
      <c r="BO30" s="226"/>
      <c r="BP30" s="229"/>
      <c r="BQ30" s="211"/>
      <c r="BR30" s="211"/>
      <c r="BS30" s="214"/>
    </row>
    <row r="31" spans="2:71" s="53" customFormat="1" ht="15" customHeight="1" thickBot="1" x14ac:dyDescent="0.3">
      <c r="B31" s="250"/>
      <c r="C31" s="253"/>
      <c r="D31" s="212"/>
      <c r="E31" s="490"/>
      <c r="F31" s="240"/>
      <c r="G31" s="240"/>
      <c r="H31" s="240"/>
      <c r="I31" s="240"/>
      <c r="J31" s="242"/>
      <c r="K31" s="67">
        <v>10</v>
      </c>
      <c r="L31" s="68" t="s">
        <v>107</v>
      </c>
      <c r="M31" s="244"/>
      <c r="N31" s="247"/>
      <c r="O31" s="237"/>
      <c r="P31" s="230"/>
      <c r="Q31" s="233"/>
      <c r="R31" s="233"/>
      <c r="S31" s="233"/>
      <c r="T31" s="233"/>
      <c r="U31" s="233"/>
      <c r="V31" s="233"/>
      <c r="W31" s="233"/>
      <c r="X31" s="233"/>
      <c r="Y31" s="233"/>
      <c r="Z31" s="233"/>
      <c r="AA31" s="233"/>
      <c r="AB31" s="233"/>
      <c r="AC31" s="233"/>
      <c r="AD31" s="233"/>
      <c r="AE31" s="233"/>
      <c r="AF31" s="233"/>
      <c r="AG31" s="233"/>
      <c r="AH31" s="233"/>
      <c r="AI31" s="233"/>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0"/>
        <v>0</v>
      </c>
      <c r="BE31" s="71" t="str">
        <f t="shared" si="1"/>
        <v>Débil</v>
      </c>
      <c r="BF31" s="70"/>
      <c r="BG31" s="72" t="s">
        <v>106</v>
      </c>
      <c r="BH31" s="71" t="str">
        <f t="shared" si="2"/>
        <v>Casilla formulada</v>
      </c>
      <c r="BI31" s="70"/>
      <c r="BJ31" s="71" t="str">
        <f t="shared" si="3"/>
        <v/>
      </c>
      <c r="BK31" s="71" t="str">
        <f t="shared" si="4"/>
        <v/>
      </c>
      <c r="BL31" s="71" t="str">
        <f t="shared" si="5"/>
        <v>SI</v>
      </c>
      <c r="BM31" s="221"/>
      <c r="BN31" s="224"/>
      <c r="BO31" s="227"/>
      <c r="BP31" s="230"/>
      <c r="BQ31" s="212"/>
      <c r="BR31" s="212"/>
      <c r="BS31" s="215"/>
    </row>
    <row r="32" spans="2:71" s="53" customFormat="1" ht="96" hidden="1"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458</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158" t="s">
        <v>106</v>
      </c>
      <c r="AX32" s="158" t="s">
        <v>106</v>
      </c>
      <c r="AY32" s="158" t="s">
        <v>106</v>
      </c>
      <c r="AZ32" s="158" t="s">
        <v>106</v>
      </c>
      <c r="BA32" s="158" t="s">
        <v>106</v>
      </c>
      <c r="BB32" s="158" t="s">
        <v>106</v>
      </c>
      <c r="BC32" s="158" t="s">
        <v>106</v>
      </c>
      <c r="BD32" s="158">
        <f t="shared" si="0"/>
        <v>0</v>
      </c>
      <c r="BE32" s="158" t="str">
        <f t="shared" si="1"/>
        <v>Débil</v>
      </c>
      <c r="BF32" s="50"/>
      <c r="BG32" s="52" t="s">
        <v>106</v>
      </c>
      <c r="BH32" s="158" t="str">
        <f t="shared" si="2"/>
        <v>Casilla formulada</v>
      </c>
      <c r="BI32" s="50"/>
      <c r="BJ32" s="158" t="str">
        <f t="shared" si="3"/>
        <v/>
      </c>
      <c r="BK32" s="158" t="str">
        <f t="shared" si="4"/>
        <v/>
      </c>
      <c r="BL32" s="158" t="str">
        <f t="shared" si="5"/>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hidden="1"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0"/>
        <v>0</v>
      </c>
      <c r="BE33" s="58" t="str">
        <f t="shared" si="1"/>
        <v>Débil</v>
      </c>
      <c r="BF33" s="57"/>
      <c r="BG33" s="59" t="s">
        <v>106</v>
      </c>
      <c r="BH33" s="58" t="str">
        <f t="shared" si="2"/>
        <v>Casilla formulada</v>
      </c>
      <c r="BI33" s="57"/>
      <c r="BJ33" s="58" t="str">
        <f t="shared" si="3"/>
        <v/>
      </c>
      <c r="BK33" s="58" t="str">
        <f t="shared" si="4"/>
        <v/>
      </c>
      <c r="BL33" s="58" t="str">
        <f t="shared" si="5"/>
        <v>SI</v>
      </c>
      <c r="BM33" s="220"/>
      <c r="BN33" s="223"/>
      <c r="BO33" s="226"/>
      <c r="BP33" s="229"/>
      <c r="BQ33" s="211"/>
      <c r="BR33" s="211"/>
      <c r="BS33" s="214"/>
    </row>
    <row r="34" spans="2:71" s="53" customFormat="1" ht="96" hidden="1"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159" t="s">
        <v>106</v>
      </c>
      <c r="AX34" s="159" t="s">
        <v>106</v>
      </c>
      <c r="AY34" s="159" t="s">
        <v>106</v>
      </c>
      <c r="AZ34" s="159" t="s">
        <v>106</v>
      </c>
      <c r="BA34" s="159" t="s">
        <v>106</v>
      </c>
      <c r="BB34" s="159" t="s">
        <v>106</v>
      </c>
      <c r="BC34" s="159" t="s">
        <v>106</v>
      </c>
      <c r="BD34" s="159">
        <f t="shared" si="0"/>
        <v>0</v>
      </c>
      <c r="BE34" s="159" t="str">
        <f t="shared" si="1"/>
        <v>Débil</v>
      </c>
      <c r="BF34" s="63"/>
      <c r="BG34" s="65" t="s">
        <v>106</v>
      </c>
      <c r="BH34" s="159" t="str">
        <f t="shared" si="2"/>
        <v>Casilla formulada</v>
      </c>
      <c r="BI34" s="63"/>
      <c r="BJ34" s="159" t="str">
        <f t="shared" si="3"/>
        <v/>
      </c>
      <c r="BK34" s="159" t="str">
        <f t="shared" si="4"/>
        <v/>
      </c>
      <c r="BL34" s="159" t="str">
        <f t="shared" si="5"/>
        <v>SI</v>
      </c>
      <c r="BM34" s="220"/>
      <c r="BN34" s="223"/>
      <c r="BO34" s="226"/>
      <c r="BP34" s="229"/>
      <c r="BQ34" s="211"/>
      <c r="BR34" s="211"/>
      <c r="BS34" s="214"/>
    </row>
    <row r="35" spans="2:71" s="53" customFormat="1" ht="96" hidden="1"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0"/>
        <v>0</v>
      </c>
      <c r="BE35" s="58" t="str">
        <f t="shared" si="1"/>
        <v>Débil</v>
      </c>
      <c r="BF35" s="57"/>
      <c r="BG35" s="59" t="s">
        <v>106</v>
      </c>
      <c r="BH35" s="58" t="str">
        <f t="shared" si="2"/>
        <v>Casilla formulada</v>
      </c>
      <c r="BI35" s="57"/>
      <c r="BJ35" s="58" t="str">
        <f t="shared" si="3"/>
        <v/>
      </c>
      <c r="BK35" s="58" t="str">
        <f t="shared" si="4"/>
        <v/>
      </c>
      <c r="BL35" s="58" t="str">
        <f t="shared" si="5"/>
        <v>SI</v>
      </c>
      <c r="BM35" s="220"/>
      <c r="BN35" s="223"/>
      <c r="BO35" s="226"/>
      <c r="BP35" s="229"/>
      <c r="BQ35" s="211"/>
      <c r="BR35" s="211"/>
      <c r="BS35" s="214"/>
    </row>
    <row r="36" spans="2:71" s="53" customFormat="1" ht="96" hidden="1"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159" t="s">
        <v>106</v>
      </c>
      <c r="AX36" s="159" t="s">
        <v>106</v>
      </c>
      <c r="AY36" s="159" t="s">
        <v>106</v>
      </c>
      <c r="AZ36" s="159" t="s">
        <v>106</v>
      </c>
      <c r="BA36" s="159" t="s">
        <v>106</v>
      </c>
      <c r="BB36" s="159" t="s">
        <v>106</v>
      </c>
      <c r="BC36" s="159" t="s">
        <v>106</v>
      </c>
      <c r="BD36" s="159">
        <f t="shared" si="0"/>
        <v>0</v>
      </c>
      <c r="BE36" s="159" t="str">
        <f t="shared" si="1"/>
        <v>Débil</v>
      </c>
      <c r="BF36" s="63"/>
      <c r="BG36" s="65" t="s">
        <v>106</v>
      </c>
      <c r="BH36" s="159" t="str">
        <f t="shared" si="2"/>
        <v>Casilla formulada</v>
      </c>
      <c r="BI36" s="63"/>
      <c r="BJ36" s="159" t="str">
        <f t="shared" si="3"/>
        <v/>
      </c>
      <c r="BK36" s="159" t="str">
        <f t="shared" si="4"/>
        <v/>
      </c>
      <c r="BL36" s="159" t="str">
        <f t="shared" si="5"/>
        <v>SI</v>
      </c>
      <c r="BM36" s="220"/>
      <c r="BN36" s="223"/>
      <c r="BO36" s="226"/>
      <c r="BP36" s="229"/>
      <c r="BQ36" s="211"/>
      <c r="BR36" s="211"/>
      <c r="BS36" s="214"/>
    </row>
    <row r="37" spans="2:71" s="53" customFormat="1" ht="96" hidden="1"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0"/>
        <v>0</v>
      </c>
      <c r="BE37" s="58" t="str">
        <f t="shared" si="1"/>
        <v>Débil</v>
      </c>
      <c r="BF37" s="57"/>
      <c r="BG37" s="59" t="s">
        <v>106</v>
      </c>
      <c r="BH37" s="58" t="str">
        <f t="shared" si="2"/>
        <v>Casilla formulada</v>
      </c>
      <c r="BI37" s="57"/>
      <c r="BJ37" s="58" t="str">
        <f t="shared" si="3"/>
        <v/>
      </c>
      <c r="BK37" s="58" t="str">
        <f t="shared" si="4"/>
        <v/>
      </c>
      <c r="BL37" s="58" t="str">
        <f t="shared" si="5"/>
        <v>SI</v>
      </c>
      <c r="BM37" s="220"/>
      <c r="BN37" s="223"/>
      <c r="BO37" s="226"/>
      <c r="BP37" s="229"/>
      <c r="BQ37" s="211"/>
      <c r="BR37" s="211"/>
      <c r="BS37" s="214"/>
    </row>
    <row r="38" spans="2:71" s="53" customFormat="1" ht="96" hidden="1"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159" t="s">
        <v>106</v>
      </c>
      <c r="AX38" s="159" t="s">
        <v>106</v>
      </c>
      <c r="AY38" s="159" t="s">
        <v>106</v>
      </c>
      <c r="AZ38" s="159" t="s">
        <v>106</v>
      </c>
      <c r="BA38" s="159" t="s">
        <v>106</v>
      </c>
      <c r="BB38" s="159" t="s">
        <v>106</v>
      </c>
      <c r="BC38" s="159" t="s">
        <v>106</v>
      </c>
      <c r="BD38" s="159">
        <f t="shared" si="0"/>
        <v>0</v>
      </c>
      <c r="BE38" s="159" t="str">
        <f t="shared" si="1"/>
        <v>Débil</v>
      </c>
      <c r="BF38" s="63"/>
      <c r="BG38" s="65" t="s">
        <v>106</v>
      </c>
      <c r="BH38" s="159" t="str">
        <f t="shared" si="2"/>
        <v>Casilla formulada</v>
      </c>
      <c r="BI38" s="63"/>
      <c r="BJ38" s="159" t="str">
        <f t="shared" si="3"/>
        <v/>
      </c>
      <c r="BK38" s="159" t="str">
        <f t="shared" si="4"/>
        <v/>
      </c>
      <c r="BL38" s="159" t="str">
        <f t="shared" si="5"/>
        <v>SI</v>
      </c>
      <c r="BM38" s="220"/>
      <c r="BN38" s="223"/>
      <c r="BO38" s="226"/>
      <c r="BP38" s="229"/>
      <c r="BQ38" s="211"/>
      <c r="BR38" s="211"/>
      <c r="BS38" s="214"/>
    </row>
    <row r="39" spans="2:71" s="53" customFormat="1" ht="96" hidden="1"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0"/>
        <v>0</v>
      </c>
      <c r="BE39" s="58" t="str">
        <f t="shared" si="1"/>
        <v>Débil</v>
      </c>
      <c r="BF39" s="57"/>
      <c r="BG39" s="59" t="s">
        <v>106</v>
      </c>
      <c r="BH39" s="58" t="str">
        <f t="shared" si="2"/>
        <v>Casilla formulada</v>
      </c>
      <c r="BI39" s="57"/>
      <c r="BJ39" s="58" t="str">
        <f t="shared" si="3"/>
        <v/>
      </c>
      <c r="BK39" s="58" t="str">
        <f t="shared" si="4"/>
        <v/>
      </c>
      <c r="BL39" s="58" t="str">
        <f t="shared" si="5"/>
        <v>SI</v>
      </c>
      <c r="BM39" s="220"/>
      <c r="BN39" s="223"/>
      <c r="BO39" s="226"/>
      <c r="BP39" s="229"/>
      <c r="BQ39" s="211"/>
      <c r="BR39" s="211"/>
      <c r="BS39" s="214"/>
    </row>
    <row r="40" spans="2:71" s="53" customFormat="1" ht="96" hidden="1"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159" t="s">
        <v>106</v>
      </c>
      <c r="AX40" s="159" t="s">
        <v>106</v>
      </c>
      <c r="AY40" s="159" t="s">
        <v>106</v>
      </c>
      <c r="AZ40" s="159" t="s">
        <v>106</v>
      </c>
      <c r="BA40" s="159" t="s">
        <v>106</v>
      </c>
      <c r="BB40" s="159" t="s">
        <v>106</v>
      </c>
      <c r="BC40" s="159" t="s">
        <v>106</v>
      </c>
      <c r="BD40" s="159">
        <f t="shared" si="0"/>
        <v>0</v>
      </c>
      <c r="BE40" s="159" t="str">
        <f t="shared" si="1"/>
        <v>Débil</v>
      </c>
      <c r="BF40" s="63"/>
      <c r="BG40" s="65" t="s">
        <v>106</v>
      </c>
      <c r="BH40" s="159" t="str">
        <f t="shared" si="2"/>
        <v>Casilla formulada</v>
      </c>
      <c r="BI40" s="63"/>
      <c r="BJ40" s="159" t="str">
        <f t="shared" si="3"/>
        <v/>
      </c>
      <c r="BK40" s="159" t="str">
        <f t="shared" si="4"/>
        <v/>
      </c>
      <c r="BL40" s="159" t="str">
        <f t="shared" si="5"/>
        <v>SI</v>
      </c>
      <c r="BM40" s="220"/>
      <c r="BN40" s="223"/>
      <c r="BO40" s="226"/>
      <c r="BP40" s="229"/>
      <c r="BQ40" s="211"/>
      <c r="BR40" s="211"/>
      <c r="BS40" s="214"/>
    </row>
    <row r="41" spans="2:71" s="53" customFormat="1" ht="96" hidden="1"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0"/>
        <v>0</v>
      </c>
      <c r="BE41" s="71" t="str">
        <f t="shared" si="1"/>
        <v>Débil</v>
      </c>
      <c r="BF41" s="70"/>
      <c r="BG41" s="72" t="s">
        <v>106</v>
      </c>
      <c r="BH41" s="71" t="str">
        <f t="shared" si="2"/>
        <v>Casilla formulada</v>
      </c>
      <c r="BI41" s="70"/>
      <c r="BJ41" s="71" t="str">
        <f t="shared" si="3"/>
        <v/>
      </c>
      <c r="BK41" s="71" t="str">
        <f t="shared" si="4"/>
        <v/>
      </c>
      <c r="BL41" s="71" t="str">
        <f t="shared" si="5"/>
        <v>SI</v>
      </c>
      <c r="BM41" s="221"/>
      <c r="BN41" s="224"/>
      <c r="BO41" s="227"/>
      <c r="BP41" s="230"/>
      <c r="BQ41" s="212"/>
      <c r="BR41" s="212"/>
      <c r="BS41" s="215"/>
    </row>
    <row r="42" spans="2:71" s="53" customFormat="1" ht="96" hidden="1"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458</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158" t="s">
        <v>106</v>
      </c>
      <c r="AX42" s="158" t="s">
        <v>106</v>
      </c>
      <c r="AY42" s="158" t="s">
        <v>106</v>
      </c>
      <c r="AZ42" s="158" t="s">
        <v>106</v>
      </c>
      <c r="BA42" s="158" t="s">
        <v>106</v>
      </c>
      <c r="BB42" s="158" t="s">
        <v>106</v>
      </c>
      <c r="BC42" s="158" t="s">
        <v>106</v>
      </c>
      <c r="BD42" s="158">
        <f t="shared" si="0"/>
        <v>0</v>
      </c>
      <c r="BE42" s="158" t="str">
        <f t="shared" si="1"/>
        <v>Débil</v>
      </c>
      <c r="BF42" s="50"/>
      <c r="BG42" s="52" t="s">
        <v>106</v>
      </c>
      <c r="BH42" s="158" t="str">
        <f t="shared" si="2"/>
        <v>Casilla formulada</v>
      </c>
      <c r="BI42" s="50"/>
      <c r="BJ42" s="158" t="str">
        <f t="shared" si="3"/>
        <v/>
      </c>
      <c r="BK42" s="158" t="str">
        <f t="shared" si="4"/>
        <v/>
      </c>
      <c r="BL42" s="158" t="str">
        <f t="shared" si="5"/>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hidden="1"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0"/>
        <v>0</v>
      </c>
      <c r="BE43" s="58" t="str">
        <f t="shared" si="1"/>
        <v>Débil</v>
      </c>
      <c r="BF43" s="57"/>
      <c r="BG43" s="59" t="s">
        <v>106</v>
      </c>
      <c r="BH43" s="58" t="str">
        <f t="shared" si="2"/>
        <v>Casilla formulada</v>
      </c>
      <c r="BI43" s="57"/>
      <c r="BJ43" s="58" t="str">
        <f t="shared" si="3"/>
        <v/>
      </c>
      <c r="BK43" s="58" t="str">
        <f t="shared" si="4"/>
        <v/>
      </c>
      <c r="BL43" s="58" t="str">
        <f t="shared" si="5"/>
        <v>SI</v>
      </c>
      <c r="BM43" s="220"/>
      <c r="BN43" s="223"/>
      <c r="BO43" s="226"/>
      <c r="BP43" s="229"/>
      <c r="BQ43" s="211"/>
      <c r="BR43" s="211"/>
      <c r="BS43" s="214"/>
    </row>
    <row r="44" spans="2:71" s="53" customFormat="1" ht="96" hidden="1"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159" t="s">
        <v>106</v>
      </c>
      <c r="AX44" s="159" t="s">
        <v>106</v>
      </c>
      <c r="AY44" s="159" t="s">
        <v>106</v>
      </c>
      <c r="AZ44" s="159" t="s">
        <v>106</v>
      </c>
      <c r="BA44" s="159" t="s">
        <v>106</v>
      </c>
      <c r="BB44" s="159" t="s">
        <v>106</v>
      </c>
      <c r="BC44" s="159" t="s">
        <v>106</v>
      </c>
      <c r="BD44" s="159">
        <f t="shared" si="0"/>
        <v>0</v>
      </c>
      <c r="BE44" s="159" t="str">
        <f t="shared" si="1"/>
        <v>Débil</v>
      </c>
      <c r="BF44" s="63"/>
      <c r="BG44" s="65" t="s">
        <v>106</v>
      </c>
      <c r="BH44" s="159" t="str">
        <f t="shared" si="2"/>
        <v>Casilla formulada</v>
      </c>
      <c r="BI44" s="63"/>
      <c r="BJ44" s="159" t="str">
        <f t="shared" si="3"/>
        <v/>
      </c>
      <c r="BK44" s="159" t="str">
        <f t="shared" si="4"/>
        <v/>
      </c>
      <c r="BL44" s="159" t="str">
        <f t="shared" si="5"/>
        <v>SI</v>
      </c>
      <c r="BM44" s="220"/>
      <c r="BN44" s="223"/>
      <c r="BO44" s="226"/>
      <c r="BP44" s="229"/>
      <c r="BQ44" s="211"/>
      <c r="BR44" s="211"/>
      <c r="BS44" s="214"/>
    </row>
    <row r="45" spans="2:71" s="53" customFormat="1" ht="96" hidden="1"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0"/>
        <v>0</v>
      </c>
      <c r="BE45" s="58" t="str">
        <f t="shared" si="1"/>
        <v>Débil</v>
      </c>
      <c r="BF45" s="57"/>
      <c r="BG45" s="59" t="s">
        <v>106</v>
      </c>
      <c r="BH45" s="58" t="str">
        <f t="shared" si="2"/>
        <v>Casilla formulada</v>
      </c>
      <c r="BI45" s="57"/>
      <c r="BJ45" s="58" t="str">
        <f t="shared" si="3"/>
        <v/>
      </c>
      <c r="BK45" s="58" t="str">
        <f t="shared" si="4"/>
        <v/>
      </c>
      <c r="BL45" s="58" t="str">
        <f t="shared" si="5"/>
        <v>SI</v>
      </c>
      <c r="BM45" s="220"/>
      <c r="BN45" s="223"/>
      <c r="BO45" s="226"/>
      <c r="BP45" s="229"/>
      <c r="BQ45" s="211"/>
      <c r="BR45" s="211"/>
      <c r="BS45" s="214"/>
    </row>
    <row r="46" spans="2:71" s="53" customFormat="1" ht="96" hidden="1"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159" t="s">
        <v>106</v>
      </c>
      <c r="AX46" s="159" t="s">
        <v>106</v>
      </c>
      <c r="AY46" s="159" t="s">
        <v>106</v>
      </c>
      <c r="AZ46" s="159" t="s">
        <v>106</v>
      </c>
      <c r="BA46" s="159" t="s">
        <v>106</v>
      </c>
      <c r="BB46" s="159" t="s">
        <v>106</v>
      </c>
      <c r="BC46" s="159" t="s">
        <v>106</v>
      </c>
      <c r="BD46" s="159">
        <f t="shared" si="0"/>
        <v>0</v>
      </c>
      <c r="BE46" s="159" t="str">
        <f t="shared" si="1"/>
        <v>Débil</v>
      </c>
      <c r="BF46" s="63"/>
      <c r="BG46" s="65" t="s">
        <v>106</v>
      </c>
      <c r="BH46" s="159" t="str">
        <f t="shared" si="2"/>
        <v>Casilla formulada</v>
      </c>
      <c r="BI46" s="63"/>
      <c r="BJ46" s="159" t="str">
        <f t="shared" si="3"/>
        <v/>
      </c>
      <c r="BK46" s="159" t="str">
        <f t="shared" si="4"/>
        <v/>
      </c>
      <c r="BL46" s="159" t="str">
        <f t="shared" si="5"/>
        <v>SI</v>
      </c>
      <c r="BM46" s="220"/>
      <c r="BN46" s="223"/>
      <c r="BO46" s="226"/>
      <c r="BP46" s="229"/>
      <c r="BQ46" s="211"/>
      <c r="BR46" s="211"/>
      <c r="BS46" s="214"/>
    </row>
    <row r="47" spans="2:71" s="53" customFormat="1" ht="96" hidden="1"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0"/>
        <v>0</v>
      </c>
      <c r="BE47" s="58" t="str">
        <f t="shared" si="1"/>
        <v>Débil</v>
      </c>
      <c r="BF47" s="57"/>
      <c r="BG47" s="59" t="s">
        <v>106</v>
      </c>
      <c r="BH47" s="58" t="str">
        <f t="shared" si="2"/>
        <v>Casilla formulada</v>
      </c>
      <c r="BI47" s="57"/>
      <c r="BJ47" s="58" t="str">
        <f t="shared" si="3"/>
        <v/>
      </c>
      <c r="BK47" s="58" t="str">
        <f t="shared" si="4"/>
        <v/>
      </c>
      <c r="BL47" s="58" t="str">
        <f t="shared" si="5"/>
        <v>SI</v>
      </c>
      <c r="BM47" s="220"/>
      <c r="BN47" s="223"/>
      <c r="BO47" s="226"/>
      <c r="BP47" s="229"/>
      <c r="BQ47" s="211"/>
      <c r="BR47" s="211"/>
      <c r="BS47" s="214"/>
    </row>
    <row r="48" spans="2:71" s="53" customFormat="1" ht="96" hidden="1"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159" t="s">
        <v>106</v>
      </c>
      <c r="AX48" s="159" t="s">
        <v>106</v>
      </c>
      <c r="AY48" s="159" t="s">
        <v>106</v>
      </c>
      <c r="AZ48" s="159" t="s">
        <v>106</v>
      </c>
      <c r="BA48" s="159" t="s">
        <v>106</v>
      </c>
      <c r="BB48" s="159" t="s">
        <v>106</v>
      </c>
      <c r="BC48" s="159" t="s">
        <v>106</v>
      </c>
      <c r="BD48" s="159">
        <f t="shared" si="0"/>
        <v>0</v>
      </c>
      <c r="BE48" s="159" t="str">
        <f t="shared" si="1"/>
        <v>Débil</v>
      </c>
      <c r="BF48" s="63"/>
      <c r="BG48" s="65" t="s">
        <v>106</v>
      </c>
      <c r="BH48" s="159" t="str">
        <f t="shared" si="2"/>
        <v>Casilla formulada</v>
      </c>
      <c r="BI48" s="63"/>
      <c r="BJ48" s="159" t="str">
        <f t="shared" si="3"/>
        <v/>
      </c>
      <c r="BK48" s="159" t="str">
        <f t="shared" si="4"/>
        <v/>
      </c>
      <c r="BL48" s="159" t="str">
        <f t="shared" si="5"/>
        <v>SI</v>
      </c>
      <c r="BM48" s="220"/>
      <c r="BN48" s="223"/>
      <c r="BO48" s="226"/>
      <c r="BP48" s="229"/>
      <c r="BQ48" s="211"/>
      <c r="BR48" s="211"/>
      <c r="BS48" s="214"/>
    </row>
    <row r="49" spans="2:71" s="53" customFormat="1" ht="96" hidden="1"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0"/>
        <v>0</v>
      </c>
      <c r="BE49" s="58" t="str">
        <f t="shared" si="1"/>
        <v>Débil</v>
      </c>
      <c r="BF49" s="57"/>
      <c r="BG49" s="59" t="s">
        <v>106</v>
      </c>
      <c r="BH49" s="58" t="str">
        <f t="shared" si="2"/>
        <v>Casilla formulada</v>
      </c>
      <c r="BI49" s="57"/>
      <c r="BJ49" s="58" t="str">
        <f t="shared" si="3"/>
        <v/>
      </c>
      <c r="BK49" s="58" t="str">
        <f t="shared" si="4"/>
        <v/>
      </c>
      <c r="BL49" s="58" t="str">
        <f t="shared" si="5"/>
        <v>SI</v>
      </c>
      <c r="BM49" s="220"/>
      <c r="BN49" s="223"/>
      <c r="BO49" s="226"/>
      <c r="BP49" s="229"/>
      <c r="BQ49" s="211"/>
      <c r="BR49" s="211"/>
      <c r="BS49" s="214"/>
    </row>
    <row r="50" spans="2:71" s="53" customFormat="1" ht="96" hidden="1"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159" t="s">
        <v>106</v>
      </c>
      <c r="AX50" s="159" t="s">
        <v>106</v>
      </c>
      <c r="AY50" s="159" t="s">
        <v>106</v>
      </c>
      <c r="AZ50" s="159" t="s">
        <v>106</v>
      </c>
      <c r="BA50" s="159" t="s">
        <v>106</v>
      </c>
      <c r="BB50" s="159" t="s">
        <v>106</v>
      </c>
      <c r="BC50" s="159" t="s">
        <v>106</v>
      </c>
      <c r="BD50" s="159">
        <f t="shared" si="0"/>
        <v>0</v>
      </c>
      <c r="BE50" s="159" t="str">
        <f t="shared" si="1"/>
        <v>Débil</v>
      </c>
      <c r="BF50" s="63"/>
      <c r="BG50" s="65" t="s">
        <v>106</v>
      </c>
      <c r="BH50" s="159" t="str">
        <f t="shared" si="2"/>
        <v>Casilla formulada</v>
      </c>
      <c r="BI50" s="63"/>
      <c r="BJ50" s="159" t="str">
        <f t="shared" si="3"/>
        <v/>
      </c>
      <c r="BK50" s="159" t="str">
        <f t="shared" si="4"/>
        <v/>
      </c>
      <c r="BL50" s="159" t="str">
        <f t="shared" si="5"/>
        <v>SI</v>
      </c>
      <c r="BM50" s="220"/>
      <c r="BN50" s="223"/>
      <c r="BO50" s="226"/>
      <c r="BP50" s="229"/>
      <c r="BQ50" s="211"/>
      <c r="BR50" s="211"/>
      <c r="BS50" s="214"/>
    </row>
    <row r="51" spans="2:71" s="53" customFormat="1" ht="96" hidden="1"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0"/>
        <v>0</v>
      </c>
      <c r="BE51" s="71" t="str">
        <f t="shared" si="1"/>
        <v>Débil</v>
      </c>
      <c r="BF51" s="70"/>
      <c r="BG51" s="72" t="s">
        <v>106</v>
      </c>
      <c r="BH51" s="71" t="str">
        <f t="shared" si="2"/>
        <v>Casilla formulada</v>
      </c>
      <c r="BI51" s="70"/>
      <c r="BJ51" s="71" t="str">
        <f t="shared" si="3"/>
        <v/>
      </c>
      <c r="BK51" s="71" t="str">
        <f t="shared" si="4"/>
        <v/>
      </c>
      <c r="BL51" s="71" t="str">
        <f t="shared" si="5"/>
        <v>SI</v>
      </c>
      <c r="BM51" s="221"/>
      <c r="BN51" s="224"/>
      <c r="BO51" s="227"/>
      <c r="BP51" s="230"/>
      <c r="BQ51" s="212"/>
      <c r="BR51" s="212"/>
      <c r="BS51" s="215"/>
    </row>
    <row r="52" spans="2:71" s="53" customFormat="1" ht="96" hidden="1"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458</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158" t="s">
        <v>106</v>
      </c>
      <c r="AX52" s="158" t="s">
        <v>106</v>
      </c>
      <c r="AY52" s="158" t="s">
        <v>106</v>
      </c>
      <c r="AZ52" s="158" t="s">
        <v>106</v>
      </c>
      <c r="BA52" s="158" t="s">
        <v>106</v>
      </c>
      <c r="BB52" s="158" t="s">
        <v>106</v>
      </c>
      <c r="BC52" s="158" t="s">
        <v>106</v>
      </c>
      <c r="BD52" s="158">
        <f t="shared" si="0"/>
        <v>0</v>
      </c>
      <c r="BE52" s="158" t="str">
        <f t="shared" si="1"/>
        <v>Débil</v>
      </c>
      <c r="BF52" s="50"/>
      <c r="BG52" s="52" t="s">
        <v>106</v>
      </c>
      <c r="BH52" s="158" t="str">
        <f t="shared" si="2"/>
        <v>Casilla formulada</v>
      </c>
      <c r="BI52" s="50"/>
      <c r="BJ52" s="158" t="str">
        <f t="shared" si="3"/>
        <v/>
      </c>
      <c r="BK52" s="158" t="str">
        <f t="shared" si="4"/>
        <v/>
      </c>
      <c r="BL52" s="158" t="str">
        <f t="shared" si="5"/>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hidden="1"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0"/>
        <v>0</v>
      </c>
      <c r="BE53" s="58" t="str">
        <f t="shared" si="1"/>
        <v>Débil</v>
      </c>
      <c r="BF53" s="57"/>
      <c r="BG53" s="59" t="s">
        <v>106</v>
      </c>
      <c r="BH53" s="58" t="str">
        <f t="shared" si="2"/>
        <v>Casilla formulada</v>
      </c>
      <c r="BI53" s="57"/>
      <c r="BJ53" s="58" t="str">
        <f t="shared" si="3"/>
        <v/>
      </c>
      <c r="BK53" s="58" t="str">
        <f t="shared" si="4"/>
        <v/>
      </c>
      <c r="BL53" s="58" t="str">
        <f t="shared" si="5"/>
        <v>SI</v>
      </c>
      <c r="BM53" s="220"/>
      <c r="BN53" s="223"/>
      <c r="BO53" s="226"/>
      <c r="BP53" s="229"/>
      <c r="BQ53" s="211"/>
      <c r="BR53" s="211"/>
      <c r="BS53" s="214"/>
    </row>
    <row r="54" spans="2:71" s="53" customFormat="1" ht="96" hidden="1"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159" t="s">
        <v>106</v>
      </c>
      <c r="AX54" s="159" t="s">
        <v>106</v>
      </c>
      <c r="AY54" s="159" t="s">
        <v>106</v>
      </c>
      <c r="AZ54" s="159" t="s">
        <v>106</v>
      </c>
      <c r="BA54" s="159" t="s">
        <v>106</v>
      </c>
      <c r="BB54" s="159" t="s">
        <v>106</v>
      </c>
      <c r="BC54" s="159" t="s">
        <v>106</v>
      </c>
      <c r="BD54" s="159">
        <f t="shared" si="0"/>
        <v>0</v>
      </c>
      <c r="BE54" s="159" t="str">
        <f t="shared" si="1"/>
        <v>Débil</v>
      </c>
      <c r="BF54" s="63"/>
      <c r="BG54" s="65" t="s">
        <v>106</v>
      </c>
      <c r="BH54" s="159" t="str">
        <f t="shared" si="2"/>
        <v>Casilla formulada</v>
      </c>
      <c r="BI54" s="63"/>
      <c r="BJ54" s="159" t="str">
        <f t="shared" si="3"/>
        <v/>
      </c>
      <c r="BK54" s="159" t="str">
        <f t="shared" si="4"/>
        <v/>
      </c>
      <c r="BL54" s="159" t="str">
        <f t="shared" si="5"/>
        <v>SI</v>
      </c>
      <c r="BM54" s="220"/>
      <c r="BN54" s="223"/>
      <c r="BO54" s="226"/>
      <c r="BP54" s="229"/>
      <c r="BQ54" s="211"/>
      <c r="BR54" s="211"/>
      <c r="BS54" s="214"/>
    </row>
    <row r="55" spans="2:71" s="53" customFormat="1" ht="96" hidden="1"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0"/>
        <v>0</v>
      </c>
      <c r="BE55" s="58" t="str">
        <f t="shared" si="1"/>
        <v>Débil</v>
      </c>
      <c r="BF55" s="57"/>
      <c r="BG55" s="59" t="s">
        <v>106</v>
      </c>
      <c r="BH55" s="58" t="str">
        <f t="shared" si="2"/>
        <v>Casilla formulada</v>
      </c>
      <c r="BI55" s="57"/>
      <c r="BJ55" s="58" t="str">
        <f t="shared" si="3"/>
        <v/>
      </c>
      <c r="BK55" s="58" t="str">
        <f t="shared" si="4"/>
        <v/>
      </c>
      <c r="BL55" s="58" t="str">
        <f t="shared" si="5"/>
        <v>SI</v>
      </c>
      <c r="BM55" s="220"/>
      <c r="BN55" s="223"/>
      <c r="BO55" s="226"/>
      <c r="BP55" s="229"/>
      <c r="BQ55" s="211"/>
      <c r="BR55" s="211"/>
      <c r="BS55" s="214"/>
    </row>
    <row r="56" spans="2:71" s="53" customFormat="1" ht="96" hidden="1"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159" t="s">
        <v>106</v>
      </c>
      <c r="AX56" s="159" t="s">
        <v>106</v>
      </c>
      <c r="AY56" s="159" t="s">
        <v>106</v>
      </c>
      <c r="AZ56" s="159" t="s">
        <v>106</v>
      </c>
      <c r="BA56" s="159" t="s">
        <v>106</v>
      </c>
      <c r="BB56" s="159" t="s">
        <v>106</v>
      </c>
      <c r="BC56" s="159" t="s">
        <v>106</v>
      </c>
      <c r="BD56" s="159">
        <f t="shared" si="0"/>
        <v>0</v>
      </c>
      <c r="BE56" s="159" t="str">
        <f t="shared" si="1"/>
        <v>Débil</v>
      </c>
      <c r="BF56" s="63"/>
      <c r="BG56" s="65" t="s">
        <v>106</v>
      </c>
      <c r="BH56" s="159" t="str">
        <f t="shared" si="2"/>
        <v>Casilla formulada</v>
      </c>
      <c r="BI56" s="63"/>
      <c r="BJ56" s="159" t="str">
        <f t="shared" si="3"/>
        <v/>
      </c>
      <c r="BK56" s="159" t="str">
        <f t="shared" si="4"/>
        <v/>
      </c>
      <c r="BL56" s="159" t="str">
        <f t="shared" si="5"/>
        <v>SI</v>
      </c>
      <c r="BM56" s="220"/>
      <c r="BN56" s="223"/>
      <c r="BO56" s="226"/>
      <c r="BP56" s="229"/>
      <c r="BQ56" s="211"/>
      <c r="BR56" s="211"/>
      <c r="BS56" s="214"/>
    </row>
    <row r="57" spans="2:71" s="53" customFormat="1" ht="96" hidden="1"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0"/>
        <v>0</v>
      </c>
      <c r="BE57" s="58" t="str">
        <f t="shared" si="1"/>
        <v>Débil</v>
      </c>
      <c r="BF57" s="57"/>
      <c r="BG57" s="59" t="s">
        <v>106</v>
      </c>
      <c r="BH57" s="58" t="str">
        <f t="shared" si="2"/>
        <v>Casilla formulada</v>
      </c>
      <c r="BI57" s="57"/>
      <c r="BJ57" s="58" t="str">
        <f t="shared" si="3"/>
        <v/>
      </c>
      <c r="BK57" s="58" t="str">
        <f t="shared" si="4"/>
        <v/>
      </c>
      <c r="BL57" s="58" t="str">
        <f t="shared" si="5"/>
        <v>SI</v>
      </c>
      <c r="BM57" s="220"/>
      <c r="BN57" s="223"/>
      <c r="BO57" s="226"/>
      <c r="BP57" s="229"/>
      <c r="BQ57" s="211"/>
      <c r="BR57" s="211"/>
      <c r="BS57" s="214"/>
    </row>
    <row r="58" spans="2:71" s="53" customFormat="1" ht="96" hidden="1"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159" t="s">
        <v>106</v>
      </c>
      <c r="AX58" s="159" t="s">
        <v>106</v>
      </c>
      <c r="AY58" s="159" t="s">
        <v>106</v>
      </c>
      <c r="AZ58" s="159" t="s">
        <v>106</v>
      </c>
      <c r="BA58" s="159" t="s">
        <v>106</v>
      </c>
      <c r="BB58" s="159" t="s">
        <v>106</v>
      </c>
      <c r="BC58" s="159" t="s">
        <v>106</v>
      </c>
      <c r="BD58" s="159">
        <f t="shared" si="0"/>
        <v>0</v>
      </c>
      <c r="BE58" s="159" t="str">
        <f t="shared" si="1"/>
        <v>Débil</v>
      </c>
      <c r="BF58" s="63"/>
      <c r="BG58" s="65" t="s">
        <v>106</v>
      </c>
      <c r="BH58" s="159" t="str">
        <f t="shared" si="2"/>
        <v>Casilla formulada</v>
      </c>
      <c r="BI58" s="63"/>
      <c r="BJ58" s="159" t="str">
        <f t="shared" si="3"/>
        <v/>
      </c>
      <c r="BK58" s="159" t="str">
        <f t="shared" si="4"/>
        <v/>
      </c>
      <c r="BL58" s="159" t="str">
        <f t="shared" si="5"/>
        <v>SI</v>
      </c>
      <c r="BM58" s="220"/>
      <c r="BN58" s="223"/>
      <c r="BO58" s="226"/>
      <c r="BP58" s="229"/>
      <c r="BQ58" s="211"/>
      <c r="BR58" s="211"/>
      <c r="BS58" s="214"/>
    </row>
    <row r="59" spans="2:71" s="53" customFormat="1" ht="96" hidden="1"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0"/>
        <v>0</v>
      </c>
      <c r="BE59" s="58" t="str">
        <f t="shared" si="1"/>
        <v>Débil</v>
      </c>
      <c r="BF59" s="57"/>
      <c r="BG59" s="59" t="s">
        <v>106</v>
      </c>
      <c r="BH59" s="58" t="str">
        <f t="shared" si="2"/>
        <v>Casilla formulada</v>
      </c>
      <c r="BI59" s="57"/>
      <c r="BJ59" s="58" t="str">
        <f t="shared" si="3"/>
        <v/>
      </c>
      <c r="BK59" s="58" t="str">
        <f t="shared" si="4"/>
        <v/>
      </c>
      <c r="BL59" s="58" t="str">
        <f t="shared" si="5"/>
        <v>SI</v>
      </c>
      <c r="BM59" s="220"/>
      <c r="BN59" s="223"/>
      <c r="BO59" s="226"/>
      <c r="BP59" s="229"/>
      <c r="BQ59" s="211"/>
      <c r="BR59" s="211"/>
      <c r="BS59" s="214"/>
    </row>
    <row r="60" spans="2:71" s="53" customFormat="1" ht="96" hidden="1"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159" t="s">
        <v>106</v>
      </c>
      <c r="AX60" s="159" t="s">
        <v>106</v>
      </c>
      <c r="AY60" s="159" t="s">
        <v>106</v>
      </c>
      <c r="AZ60" s="159" t="s">
        <v>106</v>
      </c>
      <c r="BA60" s="159" t="s">
        <v>106</v>
      </c>
      <c r="BB60" s="159" t="s">
        <v>106</v>
      </c>
      <c r="BC60" s="159" t="s">
        <v>106</v>
      </c>
      <c r="BD60" s="159">
        <f t="shared" si="0"/>
        <v>0</v>
      </c>
      <c r="BE60" s="159" t="str">
        <f t="shared" si="1"/>
        <v>Débil</v>
      </c>
      <c r="BF60" s="63"/>
      <c r="BG60" s="65" t="s">
        <v>106</v>
      </c>
      <c r="BH60" s="159" t="str">
        <f t="shared" si="2"/>
        <v>Casilla formulada</v>
      </c>
      <c r="BI60" s="63"/>
      <c r="BJ60" s="159" t="str">
        <f t="shared" si="3"/>
        <v/>
      </c>
      <c r="BK60" s="159" t="str">
        <f t="shared" si="4"/>
        <v/>
      </c>
      <c r="BL60" s="159" t="str">
        <f t="shared" si="5"/>
        <v>SI</v>
      </c>
      <c r="BM60" s="220"/>
      <c r="BN60" s="223"/>
      <c r="BO60" s="226"/>
      <c r="BP60" s="229"/>
      <c r="BQ60" s="211"/>
      <c r="BR60" s="211"/>
      <c r="BS60" s="214"/>
    </row>
    <row r="61" spans="2:71" s="53" customFormat="1" ht="96" hidden="1"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0"/>
        <v>0</v>
      </c>
      <c r="BE61" s="71" t="str">
        <f t="shared" si="1"/>
        <v>Débil</v>
      </c>
      <c r="BF61" s="70"/>
      <c r="BG61" s="72" t="s">
        <v>106</v>
      </c>
      <c r="BH61" s="71" t="str">
        <f t="shared" si="2"/>
        <v>Casilla formulada</v>
      </c>
      <c r="BI61" s="70"/>
      <c r="BJ61" s="71" t="str">
        <f t="shared" si="3"/>
        <v/>
      </c>
      <c r="BK61" s="71" t="str">
        <f t="shared" si="4"/>
        <v/>
      </c>
      <c r="BL61" s="71" t="str">
        <f t="shared" si="5"/>
        <v>SI</v>
      </c>
      <c r="BM61" s="221"/>
      <c r="BN61" s="224"/>
      <c r="BO61" s="227"/>
      <c r="BP61" s="230"/>
      <c r="BQ61" s="212"/>
      <c r="BR61" s="212"/>
      <c r="BS61" s="215"/>
    </row>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08" priority="38" operator="containsText" text="Si es Riesgo de Corrupción">
      <formula>NOT(ISERROR(SEARCH("Si es Riesgo de Corrupción",J12)))</formula>
    </cfRule>
    <cfRule type="containsText" dxfId="507" priority="39" operator="containsText" text="No es Riesgo de Corrupción">
      <formula>NOT(ISERROR(SEARCH("No es Riesgo de Corrupción",J12)))</formula>
    </cfRule>
  </conditionalFormatting>
  <conditionalFormatting sqref="L12:M21">
    <cfRule type="containsText" dxfId="506" priority="37" operator="containsText" text="Espacio para describir ">
      <formula>NOT(ISERROR(SEARCH("Espacio para describir ",L12)))</formula>
    </cfRule>
  </conditionalFormatting>
  <conditionalFormatting sqref="N12:N61 Q12:AI61 AQ12:AQ61 AV12:BC61 BG12:BG61 BO12:BO61">
    <cfRule type="containsText" dxfId="505" priority="36" operator="containsText" text="Escoger un dato de la lista desplegable">
      <formula>NOT(ISERROR(SEARCH("Escoger un dato de la lista desplegable",N12)))</formula>
    </cfRule>
  </conditionalFormatting>
  <conditionalFormatting sqref="AO12:AO61">
    <cfRule type="containsText" dxfId="504" priority="35" operator="containsText" text="REDACTAR CONTROL">
      <formula>NOT(ISERROR(SEARCH("REDACTAR CONTROL",AO12)))</formula>
    </cfRule>
  </conditionalFormatting>
  <conditionalFormatting sqref="AL12 BR12">
    <cfRule type="containsText" dxfId="503" priority="32" operator="containsText" text="Extremo">
      <formula>NOT(ISERROR(SEARCH("Extremo",AL12)))</formula>
    </cfRule>
    <cfRule type="containsText" dxfId="502" priority="33" operator="containsText" text="Alto">
      <formula>NOT(ISERROR(SEARCH("Alto",AL12)))</formula>
    </cfRule>
    <cfRule type="containsText" dxfId="501" priority="34" operator="containsText" text="Moderado">
      <formula>NOT(ISERROR(SEARCH("Moderado",AL12)))</formula>
    </cfRule>
  </conditionalFormatting>
  <conditionalFormatting sqref="L22:M31">
    <cfRule type="containsText" dxfId="500" priority="31" operator="containsText" text="Espacio para describir ">
      <formula>NOT(ISERROR(SEARCH("Espacio para describir ",L22)))</formula>
    </cfRule>
  </conditionalFormatting>
  <conditionalFormatting sqref="AL22 BR22">
    <cfRule type="containsText" dxfId="499" priority="28" operator="containsText" text="Extremo">
      <formula>NOT(ISERROR(SEARCH("Extremo",AL22)))</formula>
    </cfRule>
    <cfRule type="containsText" dxfId="498" priority="29" operator="containsText" text="Alto">
      <formula>NOT(ISERROR(SEARCH("Alto",AL22)))</formula>
    </cfRule>
    <cfRule type="containsText" dxfId="497" priority="30" operator="containsText" text="Moderado">
      <formula>NOT(ISERROR(SEARCH("Moderado",AL22)))</formula>
    </cfRule>
  </conditionalFormatting>
  <conditionalFormatting sqref="L32:M41">
    <cfRule type="containsText" dxfId="496" priority="27" operator="containsText" text="Espacio para describir ">
      <formula>NOT(ISERROR(SEARCH("Espacio para describir ",L32)))</formula>
    </cfRule>
  </conditionalFormatting>
  <conditionalFormatting sqref="AL32 BR32">
    <cfRule type="containsText" dxfId="495" priority="24" operator="containsText" text="Extremo">
      <formula>NOT(ISERROR(SEARCH("Extremo",AL32)))</formula>
    </cfRule>
    <cfRule type="containsText" dxfId="494" priority="25" operator="containsText" text="Alto">
      <formula>NOT(ISERROR(SEARCH("Alto",AL32)))</formula>
    </cfRule>
    <cfRule type="containsText" dxfId="493" priority="26" operator="containsText" text="Moderado">
      <formula>NOT(ISERROR(SEARCH("Moderado",AL32)))</formula>
    </cfRule>
  </conditionalFormatting>
  <conditionalFormatting sqref="L42:M51">
    <cfRule type="containsText" dxfId="492" priority="23" operator="containsText" text="Espacio para describir ">
      <formula>NOT(ISERROR(SEARCH("Espacio para describir ",L42)))</formula>
    </cfRule>
  </conditionalFormatting>
  <conditionalFormatting sqref="AL42 BR42">
    <cfRule type="containsText" dxfId="491" priority="20" operator="containsText" text="Extremo">
      <formula>NOT(ISERROR(SEARCH("Extremo",AL42)))</formula>
    </cfRule>
    <cfRule type="containsText" dxfId="490" priority="21" operator="containsText" text="Alto">
      <formula>NOT(ISERROR(SEARCH("Alto",AL42)))</formula>
    </cfRule>
    <cfRule type="containsText" dxfId="489" priority="22" operator="containsText" text="Moderado">
      <formula>NOT(ISERROR(SEARCH("Moderado",AL42)))</formula>
    </cfRule>
  </conditionalFormatting>
  <conditionalFormatting sqref="L52:M61">
    <cfRule type="containsText" dxfId="488" priority="19" operator="containsText" text="Espacio para describir ">
      <formula>NOT(ISERROR(SEARCH("Espacio para describir ",L52)))</formula>
    </cfRule>
  </conditionalFormatting>
  <conditionalFormatting sqref="AL52 BR52">
    <cfRule type="containsText" dxfId="487" priority="16" operator="containsText" text="Extremo">
      <formula>NOT(ISERROR(SEARCH("Extremo",AL52)))</formula>
    </cfRule>
    <cfRule type="containsText" dxfId="486" priority="17" operator="containsText" text="Alto">
      <formula>NOT(ISERROR(SEARCH("Alto",AL52)))</formula>
    </cfRule>
    <cfRule type="containsText" dxfId="485" priority="18" operator="containsText" text="Moderado">
      <formula>NOT(ISERROR(SEARCH("Moderado",AL52)))</formula>
    </cfRule>
  </conditionalFormatting>
  <conditionalFormatting sqref="D22:D31">
    <cfRule type="containsText" dxfId="484" priority="6" operator="containsText" text="REDACTAR CONTROL">
      <formula>NOT(ISERROR(SEARCH("REDACTAR CONTROL",D22)))</formula>
    </cfRule>
    <cfRule type="containsText" dxfId="483" priority="7" operator="containsText" text="Espacio para">
      <formula>NOT(ISERROR(SEARCH("Espacio para",D22)))</formula>
    </cfRule>
    <cfRule type="containsText" dxfId="482" priority="8" operator="containsText" text="Definir el">
      <formula>NOT(ISERROR(SEARCH("Definir el",D22)))</formula>
    </cfRule>
    <cfRule type="containsText" dxfId="481" priority="9" operator="containsText" text="lista desplegable">
      <formula>NOT(ISERROR(SEARCH("lista desplegable",D22)))</formula>
    </cfRule>
    <cfRule type="containsText" dxfId="480" priority="10" operator="containsText" text="Casilla formulada">
      <formula>NOT(ISERROR(SEARCH("Casilla formulada",D22)))</formula>
    </cfRule>
  </conditionalFormatting>
  <conditionalFormatting sqref="E22:E31">
    <cfRule type="containsText" dxfId="479" priority="1" operator="containsText" text="REDACTAR CONTROL">
      <formula>NOT(ISERROR(SEARCH("REDACTAR CONTROL",E22)))</formula>
    </cfRule>
    <cfRule type="containsText" dxfId="478" priority="2" operator="containsText" text="Espacio para">
      <formula>NOT(ISERROR(SEARCH("Espacio para",E22)))</formula>
    </cfRule>
    <cfRule type="containsText" dxfId="477" priority="3" operator="containsText" text="Definir el">
      <formula>NOT(ISERROR(SEARCH("Definir el",E22)))</formula>
    </cfRule>
    <cfRule type="containsText" dxfId="476" priority="4" operator="containsText" text="lista desplegable">
      <formula>NOT(ISERROR(SEARCH("lista desplegable",E22)))</formula>
    </cfRule>
    <cfRule type="containsText" dxfId="475" priority="5" operator="containsText" text="Casilla formulada">
      <formula>NOT(ISERROR(SEARCH("Casilla formulada",E22)))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FD62F536-FD1B-403C-90ED-9D0981D2BA3F}"/>
    <dataValidation allowBlank="1" showInputMessage="1" showErrorMessage="1" prompt="¿Se deja evidencia o rastro de la ejecución del control, que permita a cualquier tercero con la evidencia, llegar a la misma conclusión?." sqref="BC11" xr:uid="{ECACB780-8170-4728-B690-392D8C887BB6}"/>
    <dataValidation allowBlank="1" showInputMessage="1" showErrorMessage="1" prompt="¿Las observaciones, desviaciones o diferencias identificadas como resultados de la ejecución del control son investigadas y resueltas de manera oportuna?" sqref="BB11" xr:uid="{358244C0-E48E-49FC-84AC-937BA3A0A903}"/>
    <dataValidation allowBlank="1" showInputMessage="1" showErrorMessage="1" prompt="¿La fuente de información que se utiliza en el desarrollo del control es información confiable que permita mitigar el riesgo?." sqref="BA11" xr:uid="{6999625D-32F8-4C42-8925-23EE6E5886C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BFA25722-B2E4-491F-A8BB-F867A0E5702A}"/>
    <dataValidation allowBlank="1" showInputMessage="1" showErrorMessage="1" prompt="¿La oportunidad en que se ejecuta el control ayuda a prevenir la mitigación del riesgo o a detectar la materialización del riesgo de manera oportuna?" sqref="AY11" xr:uid="{BE5DEE41-D9A4-41FB-9B32-D0FFA0844AB2}"/>
    <dataValidation allowBlank="1" showInputMessage="1" showErrorMessage="1" prompt="El responsable tiene autoridad y adecuada segregación de funciones en la ejecución del control?" sqref="AX11" xr:uid="{F7FEC975-1E3B-40BD-9946-F4D02A8DA783}"/>
    <dataValidation allowBlank="1" showInputMessage="1" showErrorMessage="1" prompt="¿Existen un responsable asignado a la ejecución del control?" sqref="AW11" xr:uid="{F6F24704-35C7-4BC0-965F-1EEAEDFACD3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A6FDA5F-47E1-4357-9E77-17F5B0D46E3A}"/>
    <dataValidation type="list" allowBlank="1" showInputMessage="1" showErrorMessage="1" prompt="¿Genera Impacto ambiental?" sqref="AI12:AI61" xr:uid="{FC97365D-82BD-492E-BC75-67B2A3D6BA1A}">
      <formula1>"SI,NO,Escoger un dato de la lista desplegable"</formula1>
    </dataValidation>
    <dataValidation allowBlank="1" showInputMessage="1" showErrorMessage="1" prompt="¿Genera Impacto ambiental?" sqref="AI11" xr:uid="{195B47F8-A365-4B55-8EFD-9CF947C81301}"/>
    <dataValidation type="list" allowBlank="1" showInputMessage="1" showErrorMessage="1" prompt="¿Afectar la imagen nacional?" sqref="AH12:AH61" xr:uid="{CE52CDE2-FA1B-4807-9688-4BF8F2F22863}">
      <formula1>"SI,NO,Escoger un dato de la lista desplegable"</formula1>
    </dataValidation>
    <dataValidation allowBlank="1" showInputMessage="1" showErrorMessage="1" prompt="¿Afectar la imagen nacional?" sqref="AH11" xr:uid="{174BC80C-C7C4-4C7B-8116-A9627F605266}"/>
    <dataValidation type="list" allowBlank="1" showInputMessage="1" showErrorMessage="1" prompt="¿Afectar la imagen regional?" sqref="AG12:AG61" xr:uid="{16458341-BF5D-4D55-88A4-7A896474B7D4}">
      <formula1>"SI,NO,Escoger un dato de la lista desplegable"</formula1>
    </dataValidation>
    <dataValidation allowBlank="1" showInputMessage="1" showErrorMessage="1" prompt="¿Afectar la imagen regional?" sqref="AG11" xr:uid="{19F26CE3-ABF0-4678-8477-C7A3467494F1}"/>
    <dataValidation type="list" allowBlank="1" showInputMessage="1" showErrorMessage="1" prompt="¿Ocasionar lesiones físicas o pérdida de vidas humanas?_x000a_NOTA: si esta respuesta es afirmativa, el impacto sera considerado como catastrófico." sqref="AF12:AF61" xr:uid="{99835027-0FD7-40A9-A9BF-643EB851DB8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A2A9161-FDC6-4B11-B4C6-51E1511C9F46}"/>
    <dataValidation type="list" allowBlank="1" showInputMessage="1" showErrorMessage="1" prompt="¿Generar pérdida de credibilidad del sector?" sqref="AE12:AE61" xr:uid="{3E947C08-FD70-4132-8625-CBB3145F1214}">
      <formula1>"SI,NO,Escoger un dato de la lista desplegable"</formula1>
    </dataValidation>
    <dataValidation allowBlank="1" showInputMessage="1" showErrorMessage="1" prompt="¿Generar pérdida de credibilidad del sector?" sqref="AE11" xr:uid="{9C5B1D5B-CB14-4F4C-AF5F-6B6625A148CF}"/>
    <dataValidation type="list" allowBlank="1" showInputMessage="1" showErrorMessage="1" prompt="¿Dar lugar a procesos penales?" sqref="AD12:AD61" xr:uid="{439EA6FC-EE9C-42AF-AC6F-52D257F72D9A}">
      <formula1>"SI,NO,Escoger un dato de la lista desplegable"</formula1>
    </dataValidation>
    <dataValidation allowBlank="1" showInputMessage="1" showErrorMessage="1" prompt="¿Dar lugar a procesos penales?" sqref="AD11" xr:uid="{8E7AA410-7259-4549-BD32-0CA2D9385CCF}"/>
    <dataValidation type="list" allowBlank="1" showInputMessage="1" showErrorMessage="1" prompt="¿Dar lugar a procesos fiscales?" sqref="AC12:AC61" xr:uid="{E2EEC093-CB78-4528-9779-28308964E317}">
      <formula1>"SI,NO,Escoger un dato de la lista desplegable"</formula1>
    </dataValidation>
    <dataValidation allowBlank="1" showInputMessage="1" showErrorMessage="1" prompt="¿Dar lugar a procesos fiscales?" sqref="AC11" xr:uid="{3CF1EFD3-578F-45A8-9BF6-6B0068B3E4AC}"/>
    <dataValidation type="list" allowBlank="1" showInputMessage="1" showErrorMessage="1" prompt="¿Dar lugar a procesos disciplinarios?" sqref="AB12:AB61" xr:uid="{AEC948DF-6F7C-4501-BC5D-8345F215D6AF}">
      <formula1>"SI,NO,Escoger un dato de la lista desplegable"</formula1>
    </dataValidation>
    <dataValidation allowBlank="1" showInputMessage="1" showErrorMessage="1" prompt="¿Dar lugar a procesos disciplinarios?" sqref="AB11" xr:uid="{9E12E214-0B2D-49C5-AC42-26B718972BDA}"/>
    <dataValidation type="list" allowBlank="1" showInputMessage="1" showErrorMessage="1" prompt="¿Dar lugar a procesos sancionatorios?" sqref="AA12:AA61" xr:uid="{B68403BF-57A5-4927-A08F-6670B0EA29CA}">
      <formula1>"SI,NO,Escoger un dato de la lista desplegable"</formula1>
    </dataValidation>
    <dataValidation allowBlank="1" showInputMessage="1" showErrorMessage="1" prompt="¿Dar lugar a procesos sancionatorios?" sqref="AA11" xr:uid="{893B51FB-31B9-44E4-A129-F4794F3C2B5B}"/>
    <dataValidation type="list" allowBlank="1" showInputMessage="1" showErrorMessage="1" prompt="¿Generar intervención de los órganos de control, de la Fiscalía, u otro ente?" sqref="Z12:Z61" xr:uid="{6D061EA7-EA1D-42E7-AE2D-444ECE3E0939}">
      <formula1>"SI,NO,Escoger un dato de la lista desplegable"</formula1>
    </dataValidation>
    <dataValidation allowBlank="1" showInputMessage="1" showErrorMessage="1" prompt="¿Generar intervención de los órganos de control, de la Fiscalía, u otro ente?" sqref="Z11" xr:uid="{274E2E65-2B95-4319-A888-993A44B46B6F}"/>
    <dataValidation type="list" allowBlank="1" showInputMessage="1" showErrorMessage="1" prompt="¿Generar pérdida de información de la Entidad?" sqref="Y12:Y61" xr:uid="{A5DAC79C-FAC3-4EE0-8FC7-32F323B1C74F}">
      <formula1>"SI,NO,Escoger un dato de la lista desplegable"</formula1>
    </dataValidation>
    <dataValidation allowBlank="1" showInputMessage="1" showErrorMessage="1" prompt="¿Generar pérdida de información de la Entidad?" sqref="Y11" xr:uid="{CFE1E9CB-B067-4778-90A4-83446CB628DD}"/>
    <dataValidation type="list" allowBlank="1" showInputMessage="1" showErrorMessage="1" prompt="¿Dar lugar al detrimento de calidad de vida de la comunidad por la pérdida del bien o servicios o los recursos públicos?" sqref="X12:X61" xr:uid="{4F176803-C0D3-4755-B88A-88030D68FDF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B69F28D3-F529-4EF6-81FE-D6FABF49FDFD}"/>
    <dataValidation type="list" allowBlank="1" showInputMessage="1" showErrorMessage="1" prompt="¿Afectar la generación de los productos o la prestación de servicios?" sqref="W12:W61" xr:uid="{145DD1A1-C4E4-4702-A348-A28ABDC83BBF}">
      <formula1>"SI,NO,Escoger un dato de la lista desplegable"</formula1>
    </dataValidation>
    <dataValidation allowBlank="1" showInputMessage="1" showErrorMessage="1" prompt="¿Afectar la generación de los productos o la prestación de servicios?" sqref="W11" xr:uid="{775F13C1-32BE-4268-85A0-C871D6E28FDC}"/>
    <dataValidation type="list" allowBlank="1" showInputMessage="1" showErrorMessage="1" prompt="¿Generar pérdida de recursos económicos?" sqref="V12:V61" xr:uid="{540201D2-5C90-44A3-97C9-269A089465AE}">
      <formula1>"SI,NO,Escoger un dato de la lista desplegable"</formula1>
    </dataValidation>
    <dataValidation allowBlank="1" showInputMessage="1" showErrorMessage="1" prompt="¿Generar pérdida de recursos económicos?" sqref="V11" xr:uid="{5B6686E3-C7B1-41E6-867D-4CB53889DC71}"/>
    <dataValidation type="list" allowBlank="1" showInputMessage="1" showErrorMessage="1" prompt="¿Generar pérdida de confianza de la Entidad, afectando su reputación?" sqref="U12:U61" xr:uid="{911C1499-9766-4E76-9364-5B4F567D6044}">
      <formula1>"SI,NO,Escoger un dato de la lista desplegable"</formula1>
    </dataValidation>
    <dataValidation allowBlank="1" showInputMessage="1" showErrorMessage="1" prompt="¿Generar pérdida de confianza de la Entidad, afectando su reputación?" sqref="U11" xr:uid="{A6FEDCF9-7857-444A-A421-EB685974C4A4}"/>
    <dataValidation type="list" allowBlank="1" showInputMessage="1" showErrorMessage="1" prompt="¿Afectar el cumplimiento de la misión del sector al que pertenece la Entidad?" sqref="T12:T61" xr:uid="{132A2B1D-EEEB-4DF4-B174-6D5812338604}">
      <formula1>"SI,NO,Escoger un dato de la lista desplegable"</formula1>
    </dataValidation>
    <dataValidation allowBlank="1" showInputMessage="1" showErrorMessage="1" prompt="¿Afectar el cumplimiento de la misión del sector al que pertenece la Entidad?" sqref="T11" xr:uid="{9A94D50F-3F80-40A7-A99E-6022E24A6E55}"/>
    <dataValidation type="list" allowBlank="1" showInputMessage="1" showErrorMessage="1" prompt="¿Afectar el cumplimiento de misión de la Entidad?" sqref="S12:S61" xr:uid="{6C4CC22B-50E6-4F6B-8F07-F8AFEF44CD8B}">
      <formula1>"SI,NO,Escoger un dato de la lista desplegable"</formula1>
    </dataValidation>
    <dataValidation allowBlank="1" showInputMessage="1" showErrorMessage="1" prompt="¿Afectar el cumplimiento de misión de la Entidad?" sqref="S11" xr:uid="{577842CB-C8FB-405A-9622-C3C9E7AE27B7}"/>
    <dataValidation type="list" allowBlank="1" showInputMessage="1" showErrorMessage="1" prompt="¿Afectar el cumplimiento de metas y objetivos de la dependencia?" sqref="R12:R61" xr:uid="{5DEF88E1-5090-49F4-9DCA-49CD1D396584}">
      <formula1>"SI,NO,Escoger un dato de la lista desplegable"</formula1>
    </dataValidation>
    <dataValidation allowBlank="1" showInputMessage="1" showErrorMessage="1" prompt="¿Afectar el cumplimiento de metas y objetivos de la dependencia?" sqref="R11" xr:uid="{5036AAB5-7E30-4FE4-BFC3-A330E3F950B5}"/>
    <dataValidation type="list" allowBlank="1" showInputMessage="1" showErrorMessage="1" prompt="¿Afectar al grupo de funcionarios del proceso?" sqref="Q12:Q61" xr:uid="{9C021F2A-34B8-4DE5-895B-A145CAF16290}">
      <formula1>"SI,NO,Escoger un dato de la lista desplegable"</formula1>
    </dataValidation>
    <dataValidation allowBlank="1" showInputMessage="1" showErrorMessage="1" prompt="¿Afectar al grupo de funcionarios del proceso?" sqref="Q11" xr:uid="{198E26A7-4764-4ABA-A0DA-B7AA6789CC2B}"/>
    <dataValidation allowBlank="1" showInputMessage="1" showErrorMessage="1" prompt="Son los efectos ocasionados por la ocurrencia de un riesgo que afecta los objetivos o procesos de la entidad. Pueden ser una pérdida, un daño, un perjuicio, un detrimento." sqref="M9:M11" xr:uid="{07515222-7EE6-4D36-969C-4352AE4B8E69}"/>
    <dataValidation type="list" allowBlank="1" showInputMessage="1" showErrorMessage="1" sqref="BG12:BG61" xr:uid="{8B28A4E2-3981-4BCE-8BDE-908BD77A5CEF}">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48C46425-CCFB-45D2-B9D8-BE85FAF22428}">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DA77A2F4-CF50-4AD6-A4C5-22241AFAA2BC}">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E1FD0FCF-A3DD-4C6F-801B-C40ACD6A2097}">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BA82EE37-43ED-46EB-9F22-7E8E365B704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5FA6AFB3-B545-4747-82A4-39C4FD8C6D24}">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FCBB2A3D-FD37-4541-9ED9-B67175BB46AD}">
      <formula1>"Adecuado,Inadecuado,Escoger un dato de la lista desplegable"</formula1>
    </dataValidation>
    <dataValidation type="list" allowBlank="1" showInputMessage="1" showErrorMessage="1" prompt="¿Existen un responsable asignado a la ejecución del control?" sqref="AW12:AW61" xr:uid="{BD9ED829-E2F9-4F75-9ABB-49E7685EC667}">
      <formula1>"Asignado,No Asignado,Escoger un dato de la lista desplegable"</formula1>
    </dataValidation>
    <dataValidation type="list" allowBlank="1" showInputMessage="1" showErrorMessage="1" sqref="AV12:AV61" xr:uid="{BFBCEE81-8284-4163-8081-04F3AEFD1E47}">
      <formula1>"Escoger un dato de la lista desplegable,Preventivo,Detectivo"</formula1>
    </dataValidation>
    <dataValidation type="list" allowBlank="1" showInputMessage="1" showErrorMessage="1" sqref="AQ12:AQ61" xr:uid="{0AF6E0F3-DFDA-4D86-9D1F-66E42F00A5AF}">
      <formula1>"Escoger un dato de la lista desplegable,Por Tramite, Diario, Semanal, Quincenal, Mensual, Bimestral, Trimestral, Semestral,Anual"</formula1>
    </dataValidation>
    <dataValidation type="list" allowBlank="1" showInputMessage="1" showErrorMessage="1" sqref="F12:I61" xr:uid="{E66929D5-4CB2-4EA7-9829-D02BE894AA1A}">
      <formula1>"SI,NO,Escoger un dato de la lista desplegable"</formula1>
    </dataValidation>
    <dataValidation type="list" allowBlank="1" showInputMessage="1" showErrorMessage="1" sqref="N12:N61" xr:uid="{928913DD-A224-4BAA-B4C1-CF65CCEDF677}">
      <formula1>"Escoger un dato de la lista desplegable,5,4,3,2,1"</formula1>
    </dataValidation>
  </dataValidations>
  <pageMargins left="0.7" right="0.7" top="0.75" bottom="0.75" header="0.3" footer="0.3"/>
  <pageSetup scale="12" fitToHeight="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210E-F4C8-48D4-A283-27F2479739A8}">
  <sheetPr>
    <tabColor rgb="FF01ADCA"/>
    <pageSetUpPr fitToPage="1"/>
  </sheetPr>
  <dimension ref="B2:BS75"/>
  <sheetViews>
    <sheetView zoomScale="55" zoomScaleNormal="55" workbookViewId="0">
      <selection activeCell="L13" sqref="L13"/>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38">
        <v>45322</v>
      </c>
      <c r="F6" s="439"/>
      <c r="G6" s="439"/>
      <c r="H6" s="439"/>
      <c r="I6" s="439"/>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384"/>
      <c r="AK11" s="384"/>
      <c r="AL11" s="384"/>
      <c r="AM11" s="397"/>
      <c r="AN11" s="447"/>
      <c r="AO11" s="371"/>
      <c r="AP11" s="371"/>
      <c r="AQ11" s="371"/>
      <c r="AR11" s="371"/>
      <c r="AS11" s="371"/>
      <c r="AT11" s="371"/>
      <c r="AU11" s="371"/>
      <c r="AV11" s="371"/>
      <c r="AW11" s="154" t="s">
        <v>101</v>
      </c>
      <c r="AX11" s="154" t="s">
        <v>102</v>
      </c>
      <c r="AY11" s="154">
        <v>2</v>
      </c>
      <c r="AZ11" s="154">
        <v>3</v>
      </c>
      <c r="BA11" s="154">
        <v>4</v>
      </c>
      <c r="BB11" s="154">
        <v>5</v>
      </c>
      <c r="BC11" s="154">
        <v>6</v>
      </c>
      <c r="BD11" s="380"/>
      <c r="BE11" s="381"/>
      <c r="BF11" s="406"/>
      <c r="BG11" s="380"/>
      <c r="BH11" s="381"/>
      <c r="BI11" s="406"/>
      <c r="BJ11" s="380"/>
      <c r="BK11" s="381"/>
      <c r="BL11" s="408"/>
      <c r="BM11" s="409"/>
      <c r="BN11" s="411"/>
      <c r="BO11" s="398" t="s">
        <v>96</v>
      </c>
      <c r="BP11" s="399"/>
      <c r="BQ11" s="153" t="s">
        <v>98</v>
      </c>
      <c r="BR11" s="153" t="s">
        <v>103</v>
      </c>
      <c r="BS11" s="391"/>
    </row>
    <row r="12" spans="2:71" s="89" customFormat="1" ht="150.75" customHeight="1" x14ac:dyDescent="0.25">
      <c r="B12" s="364">
        <v>1</v>
      </c>
      <c r="C12" s="367" t="s">
        <v>911</v>
      </c>
      <c r="D12" s="357" t="s">
        <v>912</v>
      </c>
      <c r="E12" s="485" t="s">
        <v>913</v>
      </c>
      <c r="F12" s="357" t="s">
        <v>153</v>
      </c>
      <c r="G12" s="357" t="s">
        <v>153</v>
      </c>
      <c r="H12" s="357" t="s">
        <v>153</v>
      </c>
      <c r="I12" s="357" t="s">
        <v>153</v>
      </c>
      <c r="J12" s="357" t="str">
        <f>IF(AND((F12="SI"),(G12="SI"),(H12="SI"),(I12="SI")),"Si es Riesgo de Corrupción","No es Riesgo de Corrupción")</f>
        <v>Si es Riesgo de Corrupción</v>
      </c>
      <c r="K12" s="97">
        <v>1</v>
      </c>
      <c r="L12" s="98" t="s">
        <v>914</v>
      </c>
      <c r="M12" s="359" t="s">
        <v>915</v>
      </c>
      <c r="N12" s="361">
        <v>2</v>
      </c>
      <c r="O12" s="351" t="str">
        <f>IF(N12=1,"Rara vez",IF(N12=2,"Improbable",IF(N12=3,"Posible",IF(N12=4,"Probable",IF(N12=5,"Casi seguro","Definir el nivel de probabilidad")))))</f>
        <v>Improbable</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350" t="s">
        <v>153</v>
      </c>
      <c r="R12" s="350" t="s">
        <v>153</v>
      </c>
      <c r="S12" s="350" t="s">
        <v>153</v>
      </c>
      <c r="T12" s="350" t="s">
        <v>153</v>
      </c>
      <c r="U12" s="350" t="s">
        <v>153</v>
      </c>
      <c r="V12" s="350" t="s">
        <v>153</v>
      </c>
      <c r="W12" s="350" t="s">
        <v>153</v>
      </c>
      <c r="X12" s="350" t="s">
        <v>153</v>
      </c>
      <c r="Y12" s="350" t="s">
        <v>155</v>
      </c>
      <c r="Z12" s="350" t="s">
        <v>153</v>
      </c>
      <c r="AA12" s="350" t="s">
        <v>153</v>
      </c>
      <c r="AB12" s="350" t="s">
        <v>153</v>
      </c>
      <c r="AC12" s="350" t="s">
        <v>153</v>
      </c>
      <c r="AD12" s="350" t="s">
        <v>153</v>
      </c>
      <c r="AE12" s="350" t="s">
        <v>153</v>
      </c>
      <c r="AF12" s="350" t="s">
        <v>153</v>
      </c>
      <c r="AG12" s="350" t="s">
        <v>153</v>
      </c>
      <c r="AH12" s="350" t="s">
        <v>153</v>
      </c>
      <c r="AI12" s="350" t="s">
        <v>155</v>
      </c>
      <c r="AJ12" s="350" t="str">
        <f>IF(AF12="SI","Impacto Catastrófico por lesoines o perdida de vidas humanas",(COUNTIF(Q12:AE21,"SI")+COUNTIF(AG12:AI21,"SI")))</f>
        <v>Impacto Catastrófico por lesoines o perdida de vidas humanas</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335" t="s">
        <v>151</v>
      </c>
      <c r="AN12" s="90">
        <v>1</v>
      </c>
      <c r="AO12" s="94" t="s">
        <v>916</v>
      </c>
      <c r="AP12" s="94" t="s">
        <v>917</v>
      </c>
      <c r="AQ12" s="94" t="s">
        <v>453</v>
      </c>
      <c r="AR12" s="94" t="s">
        <v>918</v>
      </c>
      <c r="AS12" s="94" t="s">
        <v>919</v>
      </c>
      <c r="AT12" s="94" t="s">
        <v>920</v>
      </c>
      <c r="AU12" s="94" t="s">
        <v>921</v>
      </c>
      <c r="AV12" s="94" t="s">
        <v>157</v>
      </c>
      <c r="AW12" s="160" t="s">
        <v>158</v>
      </c>
      <c r="AX12" s="160" t="s">
        <v>159</v>
      </c>
      <c r="AY12" s="160" t="s">
        <v>160</v>
      </c>
      <c r="AZ12" s="160" t="s">
        <v>161</v>
      </c>
      <c r="BA12" s="160" t="s">
        <v>162</v>
      </c>
      <c r="BB12" s="160" t="s">
        <v>163</v>
      </c>
      <c r="BC12" s="160" t="s">
        <v>164</v>
      </c>
      <c r="BD12" s="160">
        <f t="shared" ref="BD12:BD61" si="0">IF(AW12="Asignado",15,0)+IF(AX12="Adecuado",15,0)+IF(AY12="Oportuna",15,0)+IF(AZ12="Prevenir",15,IF(AZ12="Detectar",10,0))+IF(BA12="Confiable",15,0)+IF(BB12="Se investigan y resuelven oportunamente",15,0)+IF(BC12="Completa",10,IF(BC12="Incompleta",5,0))</f>
        <v>95</v>
      </c>
      <c r="BE12" s="160" t="str">
        <f t="shared" ref="BE12:BE61" si="1">IF(BD12&lt;=85,"Débil",IF(AND(BD12&gt;=86,BD12&lt;=94),"Moderado","Fuerte"))</f>
        <v>Fuerte</v>
      </c>
      <c r="BF12" s="94"/>
      <c r="BG12" s="99" t="s">
        <v>922</v>
      </c>
      <c r="BH12" s="160" t="str">
        <f t="shared" ref="BH12:BH61" si="2">IF(BG12="Débil","No se ejecuta",IF(BG12="Moderado","Algunas veces se ejecuta",IF(BG12="FUERTE","Siempre se ejecuta","Casilla formulada")))</f>
        <v>Siempre se ejecuta</v>
      </c>
      <c r="BI12" s="94"/>
      <c r="BJ12" s="160"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0">
        <f t="shared" ref="BK12:BK61" si="4">IF(BJ12="DÉBIL",0,IF(BJ12="MODERADO",50,IF(BJ12="FUERTE",100,"")))</f>
        <v>100</v>
      </c>
      <c r="BL12" s="160" t="str">
        <f t="shared" ref="BL12:BL61" si="5">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491" t="s">
        <v>923</v>
      </c>
    </row>
    <row r="13" spans="2:71" s="89" customFormat="1" ht="150.75" customHeight="1" x14ac:dyDescent="0.25">
      <c r="B13" s="365"/>
      <c r="C13" s="368"/>
      <c r="D13" s="357"/>
      <c r="E13" s="485"/>
      <c r="F13" s="357"/>
      <c r="G13" s="357"/>
      <c r="H13" s="357"/>
      <c r="I13" s="357"/>
      <c r="J13" s="357"/>
      <c r="K13" s="100">
        <v>2</v>
      </c>
      <c r="L13" s="101" t="s">
        <v>924</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925</v>
      </c>
      <c r="AP13" s="103" t="s">
        <v>917</v>
      </c>
      <c r="AQ13" s="103" t="s">
        <v>171</v>
      </c>
      <c r="AR13" s="103" t="s">
        <v>926</v>
      </c>
      <c r="AS13" s="103" t="s">
        <v>927</v>
      </c>
      <c r="AT13" s="103" t="s">
        <v>928</v>
      </c>
      <c r="AU13" s="103" t="s">
        <v>929</v>
      </c>
      <c r="AV13" s="103" t="s">
        <v>157</v>
      </c>
      <c r="AW13" s="104" t="s">
        <v>158</v>
      </c>
      <c r="AX13" s="104" t="s">
        <v>159</v>
      </c>
      <c r="AY13" s="104" t="s">
        <v>160</v>
      </c>
      <c r="AZ13" s="104" t="s">
        <v>161</v>
      </c>
      <c r="BA13" s="104" t="s">
        <v>162</v>
      </c>
      <c r="BB13" s="104" t="s">
        <v>163</v>
      </c>
      <c r="BC13" s="104" t="s">
        <v>169</v>
      </c>
      <c r="BD13" s="104">
        <f t="shared" si="0"/>
        <v>100</v>
      </c>
      <c r="BE13" s="104" t="str">
        <f t="shared" si="1"/>
        <v>Fuerte</v>
      </c>
      <c r="BF13" s="103"/>
      <c r="BG13" s="105" t="s">
        <v>922</v>
      </c>
      <c r="BH13" s="104" t="str">
        <f t="shared" si="2"/>
        <v>Siempre se ejecuta</v>
      </c>
      <c r="BI13" s="103"/>
      <c r="BJ13" s="104" t="str">
        <f t="shared" si="3"/>
        <v>FUERTE</v>
      </c>
      <c r="BK13" s="104">
        <f t="shared" si="4"/>
        <v>100</v>
      </c>
      <c r="BL13" s="104" t="str">
        <f t="shared" si="5"/>
        <v>NO</v>
      </c>
      <c r="BM13" s="339"/>
      <c r="BN13" s="342"/>
      <c r="BO13" s="345"/>
      <c r="BP13" s="348"/>
      <c r="BQ13" s="330"/>
      <c r="BR13" s="330"/>
      <c r="BS13" s="359"/>
    </row>
    <row r="14" spans="2:71" s="89" customFormat="1" ht="6" customHeight="1" x14ac:dyDescent="0.25">
      <c r="B14" s="365"/>
      <c r="C14" s="368"/>
      <c r="D14" s="357"/>
      <c r="E14" s="485"/>
      <c r="F14" s="357"/>
      <c r="G14" s="357"/>
      <c r="H14" s="357"/>
      <c r="I14" s="357"/>
      <c r="J14" s="357"/>
      <c r="K14" s="106">
        <v>3</v>
      </c>
      <c r="L14" s="107" t="s">
        <v>107</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109</v>
      </c>
      <c r="AP14" s="109"/>
      <c r="AQ14" s="109" t="s">
        <v>106</v>
      </c>
      <c r="AR14" s="109"/>
      <c r="AS14" s="109"/>
      <c r="AT14" s="109"/>
      <c r="AU14" s="109"/>
      <c r="AV14" s="109" t="s">
        <v>106</v>
      </c>
      <c r="AW14" s="161" t="s">
        <v>106</v>
      </c>
      <c r="AX14" s="161" t="s">
        <v>106</v>
      </c>
      <c r="AY14" s="161" t="s">
        <v>106</v>
      </c>
      <c r="AZ14" s="161" t="s">
        <v>106</v>
      </c>
      <c r="BA14" s="161" t="s">
        <v>106</v>
      </c>
      <c r="BB14" s="161" t="s">
        <v>106</v>
      </c>
      <c r="BC14" s="161" t="s">
        <v>106</v>
      </c>
      <c r="BD14" s="161">
        <f t="shared" si="0"/>
        <v>0</v>
      </c>
      <c r="BE14" s="161" t="str">
        <f t="shared" si="1"/>
        <v>Débil</v>
      </c>
      <c r="BF14" s="109"/>
      <c r="BG14" s="111" t="s">
        <v>106</v>
      </c>
      <c r="BH14" s="161" t="str">
        <f t="shared" si="2"/>
        <v>Casilla formulada</v>
      </c>
      <c r="BI14" s="109"/>
      <c r="BJ14" s="161" t="str">
        <f t="shared" si="3"/>
        <v/>
      </c>
      <c r="BK14" s="161" t="str">
        <f t="shared" si="4"/>
        <v/>
      </c>
      <c r="BL14" s="161" t="str">
        <f t="shared" si="5"/>
        <v>SI</v>
      </c>
      <c r="BM14" s="339"/>
      <c r="BN14" s="342"/>
      <c r="BO14" s="345"/>
      <c r="BP14" s="348"/>
      <c r="BQ14" s="330"/>
      <c r="BR14" s="330"/>
      <c r="BS14" s="359"/>
    </row>
    <row r="15" spans="2:71" s="89" customFormat="1" ht="6" customHeight="1" x14ac:dyDescent="0.25">
      <c r="B15" s="365"/>
      <c r="C15" s="368"/>
      <c r="D15" s="357"/>
      <c r="E15" s="485"/>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0"/>
        <v>0</v>
      </c>
      <c r="BE15" s="104" t="str">
        <f t="shared" si="1"/>
        <v>Débil</v>
      </c>
      <c r="BF15" s="103"/>
      <c r="BG15" s="105" t="s">
        <v>106</v>
      </c>
      <c r="BH15" s="104" t="str">
        <f t="shared" si="2"/>
        <v>Casilla formulada</v>
      </c>
      <c r="BI15" s="103"/>
      <c r="BJ15" s="104" t="str">
        <f t="shared" si="3"/>
        <v/>
      </c>
      <c r="BK15" s="104" t="str">
        <f t="shared" si="4"/>
        <v/>
      </c>
      <c r="BL15" s="104" t="str">
        <f t="shared" si="5"/>
        <v>SI</v>
      </c>
      <c r="BM15" s="339"/>
      <c r="BN15" s="342"/>
      <c r="BO15" s="345"/>
      <c r="BP15" s="348"/>
      <c r="BQ15" s="330"/>
      <c r="BR15" s="330"/>
      <c r="BS15" s="359"/>
    </row>
    <row r="16" spans="2:71" s="89" customFormat="1" ht="6" customHeight="1" x14ac:dyDescent="0.25">
      <c r="B16" s="365"/>
      <c r="C16" s="368"/>
      <c r="D16" s="357"/>
      <c r="E16" s="485"/>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61" t="s">
        <v>106</v>
      </c>
      <c r="AX16" s="161" t="s">
        <v>106</v>
      </c>
      <c r="AY16" s="161" t="s">
        <v>106</v>
      </c>
      <c r="AZ16" s="161" t="s">
        <v>106</v>
      </c>
      <c r="BA16" s="161" t="s">
        <v>106</v>
      </c>
      <c r="BB16" s="161" t="s">
        <v>106</v>
      </c>
      <c r="BC16" s="161" t="s">
        <v>106</v>
      </c>
      <c r="BD16" s="161">
        <f t="shared" si="0"/>
        <v>0</v>
      </c>
      <c r="BE16" s="161" t="str">
        <f t="shared" si="1"/>
        <v>Débil</v>
      </c>
      <c r="BF16" s="109"/>
      <c r="BG16" s="111" t="s">
        <v>106</v>
      </c>
      <c r="BH16" s="161" t="str">
        <f t="shared" si="2"/>
        <v>Casilla formulada</v>
      </c>
      <c r="BI16" s="109"/>
      <c r="BJ16" s="161" t="str">
        <f t="shared" si="3"/>
        <v/>
      </c>
      <c r="BK16" s="161" t="str">
        <f t="shared" si="4"/>
        <v/>
      </c>
      <c r="BL16" s="161" t="str">
        <f t="shared" si="5"/>
        <v>SI</v>
      </c>
      <c r="BM16" s="339"/>
      <c r="BN16" s="342"/>
      <c r="BO16" s="345"/>
      <c r="BP16" s="348"/>
      <c r="BQ16" s="330"/>
      <c r="BR16" s="330"/>
      <c r="BS16" s="359"/>
    </row>
    <row r="17" spans="2:71" s="89" customFormat="1" ht="6" customHeight="1" x14ac:dyDescent="0.25">
      <c r="B17" s="365"/>
      <c r="C17" s="368"/>
      <c r="D17" s="357"/>
      <c r="E17" s="485"/>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0"/>
        <v>0</v>
      </c>
      <c r="BE17" s="104" t="str">
        <f t="shared" si="1"/>
        <v>Débil</v>
      </c>
      <c r="BF17" s="103"/>
      <c r="BG17" s="105" t="s">
        <v>106</v>
      </c>
      <c r="BH17" s="104" t="str">
        <f t="shared" si="2"/>
        <v>Casilla formulada</v>
      </c>
      <c r="BI17" s="103"/>
      <c r="BJ17" s="104" t="str">
        <f t="shared" si="3"/>
        <v/>
      </c>
      <c r="BK17" s="104" t="str">
        <f t="shared" si="4"/>
        <v/>
      </c>
      <c r="BL17" s="104" t="str">
        <f t="shared" si="5"/>
        <v>SI</v>
      </c>
      <c r="BM17" s="339"/>
      <c r="BN17" s="342"/>
      <c r="BO17" s="345"/>
      <c r="BP17" s="348"/>
      <c r="BQ17" s="330"/>
      <c r="BR17" s="330"/>
      <c r="BS17" s="359"/>
    </row>
    <row r="18" spans="2:71" s="89" customFormat="1" ht="6" customHeight="1" x14ac:dyDescent="0.25">
      <c r="B18" s="365"/>
      <c r="C18" s="368"/>
      <c r="D18" s="357"/>
      <c r="E18" s="485"/>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61" t="s">
        <v>106</v>
      </c>
      <c r="AX18" s="161" t="s">
        <v>106</v>
      </c>
      <c r="AY18" s="161" t="s">
        <v>106</v>
      </c>
      <c r="AZ18" s="161" t="s">
        <v>106</v>
      </c>
      <c r="BA18" s="161" t="s">
        <v>106</v>
      </c>
      <c r="BB18" s="161" t="s">
        <v>106</v>
      </c>
      <c r="BC18" s="161" t="s">
        <v>106</v>
      </c>
      <c r="BD18" s="161">
        <f t="shared" si="0"/>
        <v>0</v>
      </c>
      <c r="BE18" s="161" t="str">
        <f t="shared" si="1"/>
        <v>Débil</v>
      </c>
      <c r="BF18" s="109"/>
      <c r="BG18" s="111" t="s">
        <v>106</v>
      </c>
      <c r="BH18" s="161" t="str">
        <f t="shared" si="2"/>
        <v>Casilla formulada</v>
      </c>
      <c r="BI18" s="109"/>
      <c r="BJ18" s="161" t="str">
        <f t="shared" si="3"/>
        <v/>
      </c>
      <c r="BK18" s="161" t="str">
        <f t="shared" si="4"/>
        <v/>
      </c>
      <c r="BL18" s="161" t="str">
        <f t="shared" si="5"/>
        <v>SI</v>
      </c>
      <c r="BM18" s="339"/>
      <c r="BN18" s="342"/>
      <c r="BO18" s="345"/>
      <c r="BP18" s="348"/>
      <c r="BQ18" s="330"/>
      <c r="BR18" s="330"/>
      <c r="BS18" s="359"/>
    </row>
    <row r="19" spans="2:71" s="89" customFormat="1" ht="6" customHeight="1" x14ac:dyDescent="0.25">
      <c r="B19" s="365"/>
      <c r="C19" s="368"/>
      <c r="D19" s="357"/>
      <c r="E19" s="485"/>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0"/>
        <v>0</v>
      </c>
      <c r="BE19" s="104" t="str">
        <f t="shared" si="1"/>
        <v>Débil</v>
      </c>
      <c r="BF19" s="103"/>
      <c r="BG19" s="105" t="s">
        <v>106</v>
      </c>
      <c r="BH19" s="104" t="str">
        <f t="shared" si="2"/>
        <v>Casilla formulada</v>
      </c>
      <c r="BI19" s="103"/>
      <c r="BJ19" s="104" t="str">
        <f t="shared" si="3"/>
        <v/>
      </c>
      <c r="BK19" s="104" t="str">
        <f t="shared" si="4"/>
        <v/>
      </c>
      <c r="BL19" s="104" t="str">
        <f t="shared" si="5"/>
        <v>SI</v>
      </c>
      <c r="BM19" s="339"/>
      <c r="BN19" s="342"/>
      <c r="BO19" s="345"/>
      <c r="BP19" s="348"/>
      <c r="BQ19" s="330"/>
      <c r="BR19" s="330"/>
      <c r="BS19" s="359"/>
    </row>
    <row r="20" spans="2:71" s="89" customFormat="1" ht="6" customHeight="1" x14ac:dyDescent="0.25">
      <c r="B20" s="365"/>
      <c r="C20" s="368"/>
      <c r="D20" s="357"/>
      <c r="E20" s="485"/>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61" t="s">
        <v>106</v>
      </c>
      <c r="AX20" s="161" t="s">
        <v>106</v>
      </c>
      <c r="AY20" s="161" t="s">
        <v>106</v>
      </c>
      <c r="AZ20" s="161" t="s">
        <v>106</v>
      </c>
      <c r="BA20" s="161" t="s">
        <v>106</v>
      </c>
      <c r="BB20" s="161" t="s">
        <v>106</v>
      </c>
      <c r="BC20" s="161" t="s">
        <v>106</v>
      </c>
      <c r="BD20" s="161">
        <f t="shared" si="0"/>
        <v>0</v>
      </c>
      <c r="BE20" s="161" t="str">
        <f t="shared" si="1"/>
        <v>Débil</v>
      </c>
      <c r="BF20" s="109"/>
      <c r="BG20" s="111" t="s">
        <v>106</v>
      </c>
      <c r="BH20" s="161" t="str">
        <f t="shared" si="2"/>
        <v>Casilla formulada</v>
      </c>
      <c r="BI20" s="109"/>
      <c r="BJ20" s="161" t="str">
        <f t="shared" si="3"/>
        <v/>
      </c>
      <c r="BK20" s="161" t="str">
        <f t="shared" si="4"/>
        <v/>
      </c>
      <c r="BL20" s="161" t="str">
        <f t="shared" si="5"/>
        <v>SI</v>
      </c>
      <c r="BM20" s="339"/>
      <c r="BN20" s="342"/>
      <c r="BO20" s="345"/>
      <c r="BP20" s="348"/>
      <c r="BQ20" s="330"/>
      <c r="BR20" s="330"/>
      <c r="BS20" s="359"/>
    </row>
    <row r="21" spans="2:71" s="89" customFormat="1" ht="6" customHeight="1" thickBot="1" x14ac:dyDescent="0.3">
      <c r="B21" s="366"/>
      <c r="C21" s="369"/>
      <c r="D21" s="358"/>
      <c r="E21" s="486"/>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0"/>
        <v>0</v>
      </c>
      <c r="BE21" s="117" t="str">
        <f t="shared" si="1"/>
        <v>Débil</v>
      </c>
      <c r="BF21" s="116"/>
      <c r="BG21" s="118" t="s">
        <v>106</v>
      </c>
      <c r="BH21" s="117" t="str">
        <f t="shared" si="2"/>
        <v>Casilla formulada</v>
      </c>
      <c r="BI21" s="116"/>
      <c r="BJ21" s="117" t="str">
        <f t="shared" si="3"/>
        <v/>
      </c>
      <c r="BK21" s="117" t="str">
        <f t="shared" si="4"/>
        <v/>
      </c>
      <c r="BL21" s="117" t="str">
        <f t="shared" si="5"/>
        <v>SI</v>
      </c>
      <c r="BM21" s="340"/>
      <c r="BN21" s="343"/>
      <c r="BO21" s="346"/>
      <c r="BP21" s="349"/>
      <c r="BQ21" s="331"/>
      <c r="BR21" s="331"/>
      <c r="BS21" s="360"/>
    </row>
    <row r="22" spans="2:71" s="89" customFormat="1" ht="96" hidden="1" customHeight="1" x14ac:dyDescent="0.25">
      <c r="B22" s="364">
        <v>2</v>
      </c>
      <c r="C22" s="367" t="s">
        <v>104</v>
      </c>
      <c r="D22" s="357" t="s">
        <v>105</v>
      </c>
      <c r="E22" s="357"/>
      <c r="F22" s="355" t="s">
        <v>106</v>
      </c>
      <c r="G22" s="355" t="s">
        <v>106</v>
      </c>
      <c r="H22" s="355" t="s">
        <v>106</v>
      </c>
      <c r="I22" s="355" t="s">
        <v>106</v>
      </c>
      <c r="J22" s="357" t="str">
        <f>IF(AND((F22="SI"),(G22="SI"),(H22="SI"),(I22="SI")),"Si es Riesgo de Corrupción","No es Riesgo de Corrupción")</f>
        <v>No es Riesgo de Corrupción</v>
      </c>
      <c r="K22" s="97">
        <v>1</v>
      </c>
      <c r="L22" s="98" t="s">
        <v>107</v>
      </c>
      <c r="M22" s="359" t="s">
        <v>166</v>
      </c>
      <c r="N22" s="454"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451" t="s">
        <v>106</v>
      </c>
      <c r="R22" s="451" t="s">
        <v>106</v>
      </c>
      <c r="S22" s="451" t="s">
        <v>106</v>
      </c>
      <c r="T22" s="451" t="s">
        <v>106</v>
      </c>
      <c r="U22" s="451" t="s">
        <v>106</v>
      </c>
      <c r="V22" s="451" t="s">
        <v>106</v>
      </c>
      <c r="W22" s="451" t="s">
        <v>106</v>
      </c>
      <c r="X22" s="451" t="s">
        <v>106</v>
      </c>
      <c r="Y22" s="451" t="s">
        <v>106</v>
      </c>
      <c r="Z22" s="451" t="s">
        <v>106</v>
      </c>
      <c r="AA22" s="451" t="s">
        <v>106</v>
      </c>
      <c r="AB22" s="451" t="s">
        <v>106</v>
      </c>
      <c r="AC22" s="451" t="s">
        <v>106</v>
      </c>
      <c r="AD22" s="451" t="s">
        <v>106</v>
      </c>
      <c r="AE22" s="451" t="s">
        <v>106</v>
      </c>
      <c r="AF22" s="451" t="s">
        <v>106</v>
      </c>
      <c r="AG22" s="451" t="s">
        <v>106</v>
      </c>
      <c r="AH22" s="451" t="s">
        <v>106</v>
      </c>
      <c r="AI22" s="451" t="s">
        <v>106</v>
      </c>
      <c r="AJ22" s="350">
        <f>IF(AF22="SI","Impacto Catastrófico por lesoines o perdida de vidas humanas",(COUNTIF(Q22:AE31,"SI")+COUNTIF(AG22:AI31,"SI")))</f>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335" t="s">
        <v>108</v>
      </c>
      <c r="AN22" s="90">
        <v>1</v>
      </c>
      <c r="AO22" s="94" t="s">
        <v>109</v>
      </c>
      <c r="AP22" s="94"/>
      <c r="AQ22" s="94" t="s">
        <v>106</v>
      </c>
      <c r="AR22" s="94"/>
      <c r="AS22" s="94"/>
      <c r="AT22" s="94"/>
      <c r="AU22" s="94"/>
      <c r="AV22" s="94" t="s">
        <v>106</v>
      </c>
      <c r="AW22" s="160" t="s">
        <v>106</v>
      </c>
      <c r="AX22" s="160" t="s">
        <v>106</v>
      </c>
      <c r="AY22" s="160" t="s">
        <v>106</v>
      </c>
      <c r="AZ22" s="160" t="s">
        <v>106</v>
      </c>
      <c r="BA22" s="160" t="s">
        <v>106</v>
      </c>
      <c r="BB22" s="160" t="s">
        <v>106</v>
      </c>
      <c r="BC22" s="160" t="s">
        <v>106</v>
      </c>
      <c r="BD22" s="160">
        <f t="shared" si="0"/>
        <v>0</v>
      </c>
      <c r="BE22" s="160" t="str">
        <f t="shared" si="1"/>
        <v>Débil</v>
      </c>
      <c r="BF22" s="94"/>
      <c r="BG22" s="99" t="s">
        <v>106</v>
      </c>
      <c r="BH22" s="160" t="str">
        <f t="shared" si="2"/>
        <v>Casilla formulada</v>
      </c>
      <c r="BI22" s="94"/>
      <c r="BJ22" s="160" t="str">
        <f t="shared" si="3"/>
        <v/>
      </c>
      <c r="BK22" s="160" t="str">
        <f t="shared" si="4"/>
        <v/>
      </c>
      <c r="BL22" s="160" t="str">
        <f t="shared" si="5"/>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448"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332"/>
    </row>
    <row r="23" spans="2:71" s="89" customFormat="1" ht="96" hidden="1" customHeight="1" x14ac:dyDescent="0.25">
      <c r="B23" s="365"/>
      <c r="C23" s="368"/>
      <c r="D23" s="357"/>
      <c r="E23" s="357"/>
      <c r="F23" s="355"/>
      <c r="G23" s="355"/>
      <c r="H23" s="355"/>
      <c r="I23" s="355"/>
      <c r="J23" s="357"/>
      <c r="K23" s="100">
        <v>2</v>
      </c>
      <c r="L23" s="101" t="s">
        <v>107</v>
      </c>
      <c r="M23" s="359"/>
      <c r="N23" s="455"/>
      <c r="O23" s="352"/>
      <c r="P23" s="348"/>
      <c r="Q23" s="452"/>
      <c r="R23" s="452"/>
      <c r="S23" s="452"/>
      <c r="T23" s="452"/>
      <c r="U23" s="452"/>
      <c r="V23" s="452"/>
      <c r="W23" s="452"/>
      <c r="X23" s="452"/>
      <c r="Y23" s="452"/>
      <c r="Z23" s="452"/>
      <c r="AA23" s="452"/>
      <c r="AB23" s="452"/>
      <c r="AC23" s="452"/>
      <c r="AD23" s="452"/>
      <c r="AE23" s="452"/>
      <c r="AF23" s="452"/>
      <c r="AG23" s="452"/>
      <c r="AH23" s="452"/>
      <c r="AI23" s="452"/>
      <c r="AJ23" s="330"/>
      <c r="AK23" s="330"/>
      <c r="AL23" s="330"/>
      <c r="AM23" s="336"/>
      <c r="AN23" s="102">
        <v>2</v>
      </c>
      <c r="AO23" s="103" t="s">
        <v>109</v>
      </c>
      <c r="AP23" s="103"/>
      <c r="AQ23" s="103" t="s">
        <v>106</v>
      </c>
      <c r="AR23" s="103"/>
      <c r="AS23" s="103"/>
      <c r="AT23" s="103"/>
      <c r="AU23" s="103"/>
      <c r="AV23" s="103" t="s">
        <v>106</v>
      </c>
      <c r="AW23" s="104" t="s">
        <v>106</v>
      </c>
      <c r="AX23" s="104" t="s">
        <v>106</v>
      </c>
      <c r="AY23" s="104" t="s">
        <v>106</v>
      </c>
      <c r="AZ23" s="104" t="s">
        <v>106</v>
      </c>
      <c r="BA23" s="104" t="s">
        <v>106</v>
      </c>
      <c r="BB23" s="104" t="s">
        <v>106</v>
      </c>
      <c r="BC23" s="104" t="s">
        <v>106</v>
      </c>
      <c r="BD23" s="104">
        <f t="shared" si="0"/>
        <v>0</v>
      </c>
      <c r="BE23" s="104" t="str">
        <f t="shared" si="1"/>
        <v>Débil</v>
      </c>
      <c r="BF23" s="103"/>
      <c r="BG23" s="105" t="s">
        <v>106</v>
      </c>
      <c r="BH23" s="104" t="str">
        <f t="shared" si="2"/>
        <v>Casilla formulada</v>
      </c>
      <c r="BI23" s="103"/>
      <c r="BJ23" s="104" t="str">
        <f t="shared" si="3"/>
        <v/>
      </c>
      <c r="BK23" s="104" t="str">
        <f t="shared" si="4"/>
        <v/>
      </c>
      <c r="BL23" s="104" t="str">
        <f t="shared" si="5"/>
        <v>SI</v>
      </c>
      <c r="BM23" s="339"/>
      <c r="BN23" s="342"/>
      <c r="BO23" s="449"/>
      <c r="BP23" s="348"/>
      <c r="BQ23" s="330"/>
      <c r="BR23" s="330"/>
      <c r="BS23" s="333"/>
    </row>
    <row r="24" spans="2:71" s="89" customFormat="1" ht="96" hidden="1" customHeight="1" x14ac:dyDescent="0.25">
      <c r="B24" s="365"/>
      <c r="C24" s="368"/>
      <c r="D24" s="357"/>
      <c r="E24" s="357"/>
      <c r="F24" s="355"/>
      <c r="G24" s="355"/>
      <c r="H24" s="355"/>
      <c r="I24" s="355"/>
      <c r="J24" s="357"/>
      <c r="K24" s="106">
        <v>3</v>
      </c>
      <c r="L24" s="107" t="s">
        <v>107</v>
      </c>
      <c r="M24" s="359"/>
      <c r="N24" s="455"/>
      <c r="O24" s="352"/>
      <c r="P24" s="348"/>
      <c r="Q24" s="452"/>
      <c r="R24" s="452"/>
      <c r="S24" s="452"/>
      <c r="T24" s="452"/>
      <c r="U24" s="452"/>
      <c r="V24" s="452"/>
      <c r="W24" s="452"/>
      <c r="X24" s="452"/>
      <c r="Y24" s="452"/>
      <c r="Z24" s="452"/>
      <c r="AA24" s="452"/>
      <c r="AB24" s="452"/>
      <c r="AC24" s="452"/>
      <c r="AD24" s="452"/>
      <c r="AE24" s="452"/>
      <c r="AF24" s="452"/>
      <c r="AG24" s="452"/>
      <c r="AH24" s="452"/>
      <c r="AI24" s="452"/>
      <c r="AJ24" s="330"/>
      <c r="AK24" s="330"/>
      <c r="AL24" s="330"/>
      <c r="AM24" s="336"/>
      <c r="AN24" s="108">
        <v>3</v>
      </c>
      <c r="AO24" s="109" t="s">
        <v>109</v>
      </c>
      <c r="AP24" s="109"/>
      <c r="AQ24" s="109" t="s">
        <v>106</v>
      </c>
      <c r="AR24" s="109"/>
      <c r="AS24" s="109"/>
      <c r="AT24" s="109"/>
      <c r="AU24" s="109"/>
      <c r="AV24" s="109" t="s">
        <v>106</v>
      </c>
      <c r="AW24" s="161" t="s">
        <v>106</v>
      </c>
      <c r="AX24" s="161" t="s">
        <v>106</v>
      </c>
      <c r="AY24" s="161" t="s">
        <v>106</v>
      </c>
      <c r="AZ24" s="161" t="s">
        <v>106</v>
      </c>
      <c r="BA24" s="161" t="s">
        <v>106</v>
      </c>
      <c r="BB24" s="161" t="s">
        <v>106</v>
      </c>
      <c r="BC24" s="161" t="s">
        <v>106</v>
      </c>
      <c r="BD24" s="161">
        <f t="shared" si="0"/>
        <v>0</v>
      </c>
      <c r="BE24" s="161" t="str">
        <f t="shared" si="1"/>
        <v>Débil</v>
      </c>
      <c r="BF24" s="109"/>
      <c r="BG24" s="111" t="s">
        <v>106</v>
      </c>
      <c r="BH24" s="161" t="str">
        <f t="shared" si="2"/>
        <v>Casilla formulada</v>
      </c>
      <c r="BI24" s="109"/>
      <c r="BJ24" s="161" t="str">
        <f t="shared" si="3"/>
        <v/>
      </c>
      <c r="BK24" s="161" t="str">
        <f t="shared" si="4"/>
        <v/>
      </c>
      <c r="BL24" s="161" t="str">
        <f t="shared" si="5"/>
        <v>SI</v>
      </c>
      <c r="BM24" s="339"/>
      <c r="BN24" s="342"/>
      <c r="BO24" s="449"/>
      <c r="BP24" s="348"/>
      <c r="BQ24" s="330"/>
      <c r="BR24" s="330"/>
      <c r="BS24" s="333"/>
    </row>
    <row r="25" spans="2:71" s="89" customFormat="1" ht="96" hidden="1" customHeight="1" x14ac:dyDescent="0.25">
      <c r="B25" s="365"/>
      <c r="C25" s="368"/>
      <c r="D25" s="357"/>
      <c r="E25" s="357"/>
      <c r="F25" s="355"/>
      <c r="G25" s="355"/>
      <c r="H25" s="355"/>
      <c r="I25" s="355"/>
      <c r="J25" s="357"/>
      <c r="K25" s="100">
        <v>4</v>
      </c>
      <c r="L25" s="101" t="s">
        <v>107</v>
      </c>
      <c r="M25" s="359"/>
      <c r="N25" s="455"/>
      <c r="O25" s="352"/>
      <c r="P25" s="348"/>
      <c r="Q25" s="452"/>
      <c r="R25" s="452"/>
      <c r="S25" s="452"/>
      <c r="T25" s="452"/>
      <c r="U25" s="452"/>
      <c r="V25" s="452"/>
      <c r="W25" s="452"/>
      <c r="X25" s="452"/>
      <c r="Y25" s="452"/>
      <c r="Z25" s="452"/>
      <c r="AA25" s="452"/>
      <c r="AB25" s="452"/>
      <c r="AC25" s="452"/>
      <c r="AD25" s="452"/>
      <c r="AE25" s="452"/>
      <c r="AF25" s="452"/>
      <c r="AG25" s="452"/>
      <c r="AH25" s="452"/>
      <c r="AI25" s="452"/>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0"/>
        <v>0</v>
      </c>
      <c r="BE25" s="104" t="str">
        <f t="shared" si="1"/>
        <v>Débil</v>
      </c>
      <c r="BF25" s="103"/>
      <c r="BG25" s="105" t="s">
        <v>106</v>
      </c>
      <c r="BH25" s="104" t="str">
        <f t="shared" si="2"/>
        <v>Casilla formulada</v>
      </c>
      <c r="BI25" s="103"/>
      <c r="BJ25" s="104" t="str">
        <f t="shared" si="3"/>
        <v/>
      </c>
      <c r="BK25" s="104" t="str">
        <f t="shared" si="4"/>
        <v/>
      </c>
      <c r="BL25" s="104" t="str">
        <f t="shared" si="5"/>
        <v>SI</v>
      </c>
      <c r="BM25" s="339"/>
      <c r="BN25" s="342"/>
      <c r="BO25" s="449"/>
      <c r="BP25" s="348"/>
      <c r="BQ25" s="330"/>
      <c r="BR25" s="330"/>
      <c r="BS25" s="333"/>
    </row>
    <row r="26" spans="2:71" s="89" customFormat="1" ht="96" hidden="1" customHeight="1" x14ac:dyDescent="0.25">
      <c r="B26" s="365"/>
      <c r="C26" s="368"/>
      <c r="D26" s="357"/>
      <c r="E26" s="357"/>
      <c r="F26" s="355"/>
      <c r="G26" s="355"/>
      <c r="H26" s="355"/>
      <c r="I26" s="355"/>
      <c r="J26" s="357"/>
      <c r="K26" s="106">
        <v>5</v>
      </c>
      <c r="L26" s="107" t="s">
        <v>107</v>
      </c>
      <c r="M26" s="359"/>
      <c r="N26" s="455"/>
      <c r="O26" s="352"/>
      <c r="P26" s="348"/>
      <c r="Q26" s="452"/>
      <c r="R26" s="452"/>
      <c r="S26" s="452"/>
      <c r="T26" s="452"/>
      <c r="U26" s="452"/>
      <c r="V26" s="452"/>
      <c r="W26" s="452"/>
      <c r="X26" s="452"/>
      <c r="Y26" s="452"/>
      <c r="Z26" s="452"/>
      <c r="AA26" s="452"/>
      <c r="AB26" s="452"/>
      <c r="AC26" s="452"/>
      <c r="AD26" s="452"/>
      <c r="AE26" s="452"/>
      <c r="AF26" s="452"/>
      <c r="AG26" s="452"/>
      <c r="AH26" s="452"/>
      <c r="AI26" s="452"/>
      <c r="AJ26" s="330"/>
      <c r="AK26" s="330"/>
      <c r="AL26" s="330"/>
      <c r="AM26" s="336"/>
      <c r="AN26" s="108">
        <v>5</v>
      </c>
      <c r="AO26" s="109" t="s">
        <v>109</v>
      </c>
      <c r="AP26" s="109"/>
      <c r="AQ26" s="109" t="s">
        <v>106</v>
      </c>
      <c r="AR26" s="109"/>
      <c r="AS26" s="109"/>
      <c r="AT26" s="109"/>
      <c r="AU26" s="109"/>
      <c r="AV26" s="109" t="s">
        <v>106</v>
      </c>
      <c r="AW26" s="161" t="s">
        <v>106</v>
      </c>
      <c r="AX26" s="161" t="s">
        <v>106</v>
      </c>
      <c r="AY26" s="161" t="s">
        <v>106</v>
      </c>
      <c r="AZ26" s="161" t="s">
        <v>106</v>
      </c>
      <c r="BA26" s="161" t="s">
        <v>106</v>
      </c>
      <c r="BB26" s="161" t="s">
        <v>106</v>
      </c>
      <c r="BC26" s="161" t="s">
        <v>106</v>
      </c>
      <c r="BD26" s="161">
        <f t="shared" si="0"/>
        <v>0</v>
      </c>
      <c r="BE26" s="161" t="str">
        <f t="shared" si="1"/>
        <v>Débil</v>
      </c>
      <c r="BF26" s="109"/>
      <c r="BG26" s="111" t="s">
        <v>106</v>
      </c>
      <c r="BH26" s="161" t="str">
        <f t="shared" si="2"/>
        <v>Casilla formulada</v>
      </c>
      <c r="BI26" s="109"/>
      <c r="BJ26" s="161" t="str">
        <f t="shared" si="3"/>
        <v/>
      </c>
      <c r="BK26" s="161" t="str">
        <f t="shared" si="4"/>
        <v/>
      </c>
      <c r="BL26" s="161" t="str">
        <f t="shared" si="5"/>
        <v>SI</v>
      </c>
      <c r="BM26" s="339"/>
      <c r="BN26" s="342"/>
      <c r="BO26" s="449"/>
      <c r="BP26" s="348"/>
      <c r="BQ26" s="330"/>
      <c r="BR26" s="330"/>
      <c r="BS26" s="333"/>
    </row>
    <row r="27" spans="2:71" s="89" customFormat="1" ht="96" hidden="1" customHeight="1" x14ac:dyDescent="0.25">
      <c r="B27" s="365"/>
      <c r="C27" s="368"/>
      <c r="D27" s="357"/>
      <c r="E27" s="357"/>
      <c r="F27" s="355"/>
      <c r="G27" s="355"/>
      <c r="H27" s="355"/>
      <c r="I27" s="355"/>
      <c r="J27" s="357"/>
      <c r="K27" s="100">
        <v>6</v>
      </c>
      <c r="L27" s="101" t="s">
        <v>107</v>
      </c>
      <c r="M27" s="359"/>
      <c r="N27" s="455"/>
      <c r="O27" s="352"/>
      <c r="P27" s="348"/>
      <c r="Q27" s="452"/>
      <c r="R27" s="452"/>
      <c r="S27" s="452"/>
      <c r="T27" s="452"/>
      <c r="U27" s="452"/>
      <c r="V27" s="452"/>
      <c r="W27" s="452"/>
      <c r="X27" s="452"/>
      <c r="Y27" s="452"/>
      <c r="Z27" s="452"/>
      <c r="AA27" s="452"/>
      <c r="AB27" s="452"/>
      <c r="AC27" s="452"/>
      <c r="AD27" s="452"/>
      <c r="AE27" s="452"/>
      <c r="AF27" s="452"/>
      <c r="AG27" s="452"/>
      <c r="AH27" s="452"/>
      <c r="AI27" s="452"/>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0"/>
        <v>0</v>
      </c>
      <c r="BE27" s="104" t="str">
        <f t="shared" si="1"/>
        <v>Débil</v>
      </c>
      <c r="BF27" s="103"/>
      <c r="BG27" s="105" t="s">
        <v>106</v>
      </c>
      <c r="BH27" s="104" t="str">
        <f t="shared" si="2"/>
        <v>Casilla formulada</v>
      </c>
      <c r="BI27" s="103"/>
      <c r="BJ27" s="104" t="str">
        <f t="shared" si="3"/>
        <v/>
      </c>
      <c r="BK27" s="104" t="str">
        <f t="shared" si="4"/>
        <v/>
      </c>
      <c r="BL27" s="104" t="str">
        <f t="shared" si="5"/>
        <v>SI</v>
      </c>
      <c r="BM27" s="339"/>
      <c r="BN27" s="342"/>
      <c r="BO27" s="449"/>
      <c r="BP27" s="348"/>
      <c r="BQ27" s="330"/>
      <c r="BR27" s="330"/>
      <c r="BS27" s="333"/>
    </row>
    <row r="28" spans="2:71" s="89" customFormat="1" ht="96" hidden="1" customHeight="1" x14ac:dyDescent="0.25">
      <c r="B28" s="365"/>
      <c r="C28" s="368"/>
      <c r="D28" s="357"/>
      <c r="E28" s="357"/>
      <c r="F28" s="355"/>
      <c r="G28" s="355"/>
      <c r="H28" s="355"/>
      <c r="I28" s="355"/>
      <c r="J28" s="357"/>
      <c r="K28" s="106">
        <v>7</v>
      </c>
      <c r="L28" s="107" t="s">
        <v>107</v>
      </c>
      <c r="M28" s="359"/>
      <c r="N28" s="455"/>
      <c r="O28" s="352"/>
      <c r="P28" s="348"/>
      <c r="Q28" s="452"/>
      <c r="R28" s="452"/>
      <c r="S28" s="452"/>
      <c r="T28" s="452"/>
      <c r="U28" s="452"/>
      <c r="V28" s="452"/>
      <c r="W28" s="452"/>
      <c r="X28" s="452"/>
      <c r="Y28" s="452"/>
      <c r="Z28" s="452"/>
      <c r="AA28" s="452"/>
      <c r="AB28" s="452"/>
      <c r="AC28" s="452"/>
      <c r="AD28" s="452"/>
      <c r="AE28" s="452"/>
      <c r="AF28" s="452"/>
      <c r="AG28" s="452"/>
      <c r="AH28" s="452"/>
      <c r="AI28" s="452"/>
      <c r="AJ28" s="330"/>
      <c r="AK28" s="330"/>
      <c r="AL28" s="330"/>
      <c r="AM28" s="336"/>
      <c r="AN28" s="108">
        <v>7</v>
      </c>
      <c r="AO28" s="109" t="s">
        <v>109</v>
      </c>
      <c r="AP28" s="109"/>
      <c r="AQ28" s="109" t="s">
        <v>106</v>
      </c>
      <c r="AR28" s="109"/>
      <c r="AS28" s="109"/>
      <c r="AT28" s="109"/>
      <c r="AU28" s="109"/>
      <c r="AV28" s="109" t="s">
        <v>106</v>
      </c>
      <c r="AW28" s="161" t="s">
        <v>106</v>
      </c>
      <c r="AX28" s="161" t="s">
        <v>106</v>
      </c>
      <c r="AY28" s="161" t="s">
        <v>106</v>
      </c>
      <c r="AZ28" s="161" t="s">
        <v>106</v>
      </c>
      <c r="BA28" s="161" t="s">
        <v>106</v>
      </c>
      <c r="BB28" s="161" t="s">
        <v>106</v>
      </c>
      <c r="BC28" s="161" t="s">
        <v>106</v>
      </c>
      <c r="BD28" s="161">
        <f t="shared" si="0"/>
        <v>0</v>
      </c>
      <c r="BE28" s="161" t="str">
        <f t="shared" si="1"/>
        <v>Débil</v>
      </c>
      <c r="BF28" s="109"/>
      <c r="BG28" s="111" t="s">
        <v>106</v>
      </c>
      <c r="BH28" s="161" t="str">
        <f t="shared" si="2"/>
        <v>Casilla formulada</v>
      </c>
      <c r="BI28" s="109"/>
      <c r="BJ28" s="161" t="str">
        <f t="shared" si="3"/>
        <v/>
      </c>
      <c r="BK28" s="161" t="str">
        <f t="shared" si="4"/>
        <v/>
      </c>
      <c r="BL28" s="161" t="str">
        <f t="shared" si="5"/>
        <v>SI</v>
      </c>
      <c r="BM28" s="339"/>
      <c r="BN28" s="342"/>
      <c r="BO28" s="449"/>
      <c r="BP28" s="348"/>
      <c r="BQ28" s="330"/>
      <c r="BR28" s="330"/>
      <c r="BS28" s="333"/>
    </row>
    <row r="29" spans="2:71" s="89" customFormat="1" ht="96" hidden="1" customHeight="1" x14ac:dyDescent="0.25">
      <c r="B29" s="365"/>
      <c r="C29" s="368"/>
      <c r="D29" s="357"/>
      <c r="E29" s="357"/>
      <c r="F29" s="355"/>
      <c r="G29" s="355"/>
      <c r="H29" s="355"/>
      <c r="I29" s="355"/>
      <c r="J29" s="357"/>
      <c r="K29" s="100">
        <v>8</v>
      </c>
      <c r="L29" s="101" t="s">
        <v>107</v>
      </c>
      <c r="M29" s="359"/>
      <c r="N29" s="455"/>
      <c r="O29" s="352"/>
      <c r="P29" s="348"/>
      <c r="Q29" s="452"/>
      <c r="R29" s="452"/>
      <c r="S29" s="452"/>
      <c r="T29" s="452"/>
      <c r="U29" s="452"/>
      <c r="V29" s="452"/>
      <c r="W29" s="452"/>
      <c r="X29" s="452"/>
      <c r="Y29" s="452"/>
      <c r="Z29" s="452"/>
      <c r="AA29" s="452"/>
      <c r="AB29" s="452"/>
      <c r="AC29" s="452"/>
      <c r="AD29" s="452"/>
      <c r="AE29" s="452"/>
      <c r="AF29" s="452"/>
      <c r="AG29" s="452"/>
      <c r="AH29" s="452"/>
      <c r="AI29" s="452"/>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0"/>
        <v>0</v>
      </c>
      <c r="BE29" s="104" t="str">
        <f t="shared" si="1"/>
        <v>Débil</v>
      </c>
      <c r="BF29" s="103"/>
      <c r="BG29" s="105" t="s">
        <v>106</v>
      </c>
      <c r="BH29" s="104" t="str">
        <f t="shared" si="2"/>
        <v>Casilla formulada</v>
      </c>
      <c r="BI29" s="103"/>
      <c r="BJ29" s="104" t="str">
        <f t="shared" si="3"/>
        <v/>
      </c>
      <c r="BK29" s="104" t="str">
        <f t="shared" si="4"/>
        <v/>
      </c>
      <c r="BL29" s="104" t="str">
        <f t="shared" si="5"/>
        <v>SI</v>
      </c>
      <c r="BM29" s="339"/>
      <c r="BN29" s="342"/>
      <c r="BO29" s="449"/>
      <c r="BP29" s="348"/>
      <c r="BQ29" s="330"/>
      <c r="BR29" s="330"/>
      <c r="BS29" s="333"/>
    </row>
    <row r="30" spans="2:71" s="89" customFormat="1" ht="96" hidden="1" customHeight="1" x14ac:dyDescent="0.25">
      <c r="B30" s="365"/>
      <c r="C30" s="368"/>
      <c r="D30" s="357"/>
      <c r="E30" s="357"/>
      <c r="F30" s="355"/>
      <c r="G30" s="355"/>
      <c r="H30" s="355"/>
      <c r="I30" s="355"/>
      <c r="J30" s="357"/>
      <c r="K30" s="106">
        <v>9</v>
      </c>
      <c r="L30" s="112" t="s">
        <v>107</v>
      </c>
      <c r="M30" s="359"/>
      <c r="N30" s="455"/>
      <c r="O30" s="352"/>
      <c r="P30" s="348"/>
      <c r="Q30" s="452"/>
      <c r="R30" s="452"/>
      <c r="S30" s="452"/>
      <c r="T30" s="452"/>
      <c r="U30" s="452"/>
      <c r="V30" s="452"/>
      <c r="W30" s="452"/>
      <c r="X30" s="452"/>
      <c r="Y30" s="452"/>
      <c r="Z30" s="452"/>
      <c r="AA30" s="452"/>
      <c r="AB30" s="452"/>
      <c r="AC30" s="452"/>
      <c r="AD30" s="452"/>
      <c r="AE30" s="452"/>
      <c r="AF30" s="452"/>
      <c r="AG30" s="452"/>
      <c r="AH30" s="452"/>
      <c r="AI30" s="452"/>
      <c r="AJ30" s="330"/>
      <c r="AK30" s="330"/>
      <c r="AL30" s="330"/>
      <c r="AM30" s="336"/>
      <c r="AN30" s="108">
        <v>9</v>
      </c>
      <c r="AO30" s="109" t="s">
        <v>109</v>
      </c>
      <c r="AP30" s="109"/>
      <c r="AQ30" s="109" t="s">
        <v>106</v>
      </c>
      <c r="AR30" s="109"/>
      <c r="AS30" s="109"/>
      <c r="AT30" s="109"/>
      <c r="AU30" s="109"/>
      <c r="AV30" s="109" t="s">
        <v>106</v>
      </c>
      <c r="AW30" s="161" t="s">
        <v>106</v>
      </c>
      <c r="AX30" s="161" t="s">
        <v>106</v>
      </c>
      <c r="AY30" s="161" t="s">
        <v>106</v>
      </c>
      <c r="AZ30" s="161" t="s">
        <v>106</v>
      </c>
      <c r="BA30" s="161" t="s">
        <v>106</v>
      </c>
      <c r="BB30" s="161" t="s">
        <v>106</v>
      </c>
      <c r="BC30" s="161" t="s">
        <v>106</v>
      </c>
      <c r="BD30" s="161">
        <f t="shared" si="0"/>
        <v>0</v>
      </c>
      <c r="BE30" s="161" t="str">
        <f t="shared" si="1"/>
        <v>Débil</v>
      </c>
      <c r="BF30" s="109"/>
      <c r="BG30" s="111" t="s">
        <v>106</v>
      </c>
      <c r="BH30" s="161" t="str">
        <f t="shared" si="2"/>
        <v>Casilla formulada</v>
      </c>
      <c r="BI30" s="109"/>
      <c r="BJ30" s="161" t="str">
        <f t="shared" si="3"/>
        <v/>
      </c>
      <c r="BK30" s="161" t="str">
        <f t="shared" si="4"/>
        <v/>
      </c>
      <c r="BL30" s="161" t="str">
        <f t="shared" si="5"/>
        <v>SI</v>
      </c>
      <c r="BM30" s="339"/>
      <c r="BN30" s="342"/>
      <c r="BO30" s="449"/>
      <c r="BP30" s="348"/>
      <c r="BQ30" s="330"/>
      <c r="BR30" s="330"/>
      <c r="BS30" s="333"/>
    </row>
    <row r="31" spans="2:71" s="89" customFormat="1" ht="96" hidden="1" customHeight="1" thickBot="1" x14ac:dyDescent="0.3">
      <c r="B31" s="366"/>
      <c r="C31" s="369"/>
      <c r="D31" s="358"/>
      <c r="E31" s="358"/>
      <c r="F31" s="356"/>
      <c r="G31" s="356"/>
      <c r="H31" s="356"/>
      <c r="I31" s="356"/>
      <c r="J31" s="358"/>
      <c r="K31" s="113">
        <v>10</v>
      </c>
      <c r="L31" s="114" t="s">
        <v>107</v>
      </c>
      <c r="M31" s="360"/>
      <c r="N31" s="456"/>
      <c r="O31" s="353"/>
      <c r="P31" s="349"/>
      <c r="Q31" s="453"/>
      <c r="R31" s="453"/>
      <c r="S31" s="453"/>
      <c r="T31" s="453"/>
      <c r="U31" s="453"/>
      <c r="V31" s="453"/>
      <c r="W31" s="453"/>
      <c r="X31" s="453"/>
      <c r="Y31" s="453"/>
      <c r="Z31" s="453"/>
      <c r="AA31" s="453"/>
      <c r="AB31" s="453"/>
      <c r="AC31" s="453"/>
      <c r="AD31" s="453"/>
      <c r="AE31" s="453"/>
      <c r="AF31" s="453"/>
      <c r="AG31" s="453"/>
      <c r="AH31" s="453"/>
      <c r="AI31" s="453"/>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0"/>
        <v>0</v>
      </c>
      <c r="BE31" s="117" t="str">
        <f t="shared" si="1"/>
        <v>Débil</v>
      </c>
      <c r="BF31" s="116"/>
      <c r="BG31" s="118" t="s">
        <v>106</v>
      </c>
      <c r="BH31" s="117" t="str">
        <f t="shared" si="2"/>
        <v>Casilla formulada</v>
      </c>
      <c r="BI31" s="116"/>
      <c r="BJ31" s="117" t="str">
        <f t="shared" si="3"/>
        <v/>
      </c>
      <c r="BK31" s="117" t="str">
        <f t="shared" si="4"/>
        <v/>
      </c>
      <c r="BL31" s="117" t="str">
        <f t="shared" si="5"/>
        <v>SI</v>
      </c>
      <c r="BM31" s="340"/>
      <c r="BN31" s="343"/>
      <c r="BO31" s="450"/>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160" t="s">
        <v>106</v>
      </c>
      <c r="AX32" s="160" t="s">
        <v>106</v>
      </c>
      <c r="AY32" s="160" t="s">
        <v>106</v>
      </c>
      <c r="AZ32" s="160" t="s">
        <v>106</v>
      </c>
      <c r="BA32" s="160" t="s">
        <v>106</v>
      </c>
      <c r="BB32" s="160" t="s">
        <v>106</v>
      </c>
      <c r="BC32" s="160" t="s">
        <v>106</v>
      </c>
      <c r="BD32" s="160">
        <f t="shared" si="0"/>
        <v>0</v>
      </c>
      <c r="BE32" s="160" t="str">
        <f t="shared" si="1"/>
        <v>Débil</v>
      </c>
      <c r="BF32" s="94"/>
      <c r="BG32" s="99" t="s">
        <v>106</v>
      </c>
      <c r="BH32" s="160" t="str">
        <f t="shared" si="2"/>
        <v>Casilla formulada</v>
      </c>
      <c r="BI32" s="94"/>
      <c r="BJ32" s="160" t="str">
        <f t="shared" si="3"/>
        <v/>
      </c>
      <c r="BK32" s="160" t="str">
        <f t="shared" si="4"/>
        <v/>
      </c>
      <c r="BL32" s="160" t="str">
        <f t="shared" si="5"/>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0"/>
        <v>0</v>
      </c>
      <c r="BE33" s="104" t="str">
        <f t="shared" si="1"/>
        <v>Débil</v>
      </c>
      <c r="BF33" s="103"/>
      <c r="BG33" s="105" t="s">
        <v>106</v>
      </c>
      <c r="BH33" s="104" t="str">
        <f t="shared" si="2"/>
        <v>Casilla formulada</v>
      </c>
      <c r="BI33" s="103"/>
      <c r="BJ33" s="104" t="str">
        <f t="shared" si="3"/>
        <v/>
      </c>
      <c r="BK33" s="104" t="str">
        <f t="shared" si="4"/>
        <v/>
      </c>
      <c r="BL33" s="104" t="str">
        <f t="shared" si="5"/>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61" t="s">
        <v>106</v>
      </c>
      <c r="AX34" s="161" t="s">
        <v>106</v>
      </c>
      <c r="AY34" s="161" t="s">
        <v>106</v>
      </c>
      <c r="AZ34" s="161" t="s">
        <v>106</v>
      </c>
      <c r="BA34" s="161" t="s">
        <v>106</v>
      </c>
      <c r="BB34" s="161" t="s">
        <v>106</v>
      </c>
      <c r="BC34" s="161" t="s">
        <v>106</v>
      </c>
      <c r="BD34" s="161">
        <f t="shared" si="0"/>
        <v>0</v>
      </c>
      <c r="BE34" s="161" t="str">
        <f t="shared" si="1"/>
        <v>Débil</v>
      </c>
      <c r="BF34" s="109"/>
      <c r="BG34" s="111" t="s">
        <v>106</v>
      </c>
      <c r="BH34" s="161" t="str">
        <f t="shared" si="2"/>
        <v>Casilla formulada</v>
      </c>
      <c r="BI34" s="109"/>
      <c r="BJ34" s="161" t="str">
        <f t="shared" si="3"/>
        <v/>
      </c>
      <c r="BK34" s="161" t="str">
        <f t="shared" si="4"/>
        <v/>
      </c>
      <c r="BL34" s="161" t="str">
        <f t="shared" si="5"/>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0"/>
        <v>0</v>
      </c>
      <c r="BE35" s="104" t="str">
        <f t="shared" si="1"/>
        <v>Débil</v>
      </c>
      <c r="BF35" s="103"/>
      <c r="BG35" s="105" t="s">
        <v>106</v>
      </c>
      <c r="BH35" s="104" t="str">
        <f t="shared" si="2"/>
        <v>Casilla formulada</v>
      </c>
      <c r="BI35" s="103"/>
      <c r="BJ35" s="104" t="str">
        <f t="shared" si="3"/>
        <v/>
      </c>
      <c r="BK35" s="104" t="str">
        <f t="shared" si="4"/>
        <v/>
      </c>
      <c r="BL35" s="104" t="str">
        <f t="shared" si="5"/>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61" t="s">
        <v>106</v>
      </c>
      <c r="AX36" s="161" t="s">
        <v>106</v>
      </c>
      <c r="AY36" s="161" t="s">
        <v>106</v>
      </c>
      <c r="AZ36" s="161" t="s">
        <v>106</v>
      </c>
      <c r="BA36" s="161" t="s">
        <v>106</v>
      </c>
      <c r="BB36" s="161" t="s">
        <v>106</v>
      </c>
      <c r="BC36" s="161" t="s">
        <v>106</v>
      </c>
      <c r="BD36" s="161">
        <f t="shared" si="0"/>
        <v>0</v>
      </c>
      <c r="BE36" s="161" t="str">
        <f t="shared" si="1"/>
        <v>Débil</v>
      </c>
      <c r="BF36" s="109"/>
      <c r="BG36" s="111" t="s">
        <v>106</v>
      </c>
      <c r="BH36" s="161" t="str">
        <f t="shared" si="2"/>
        <v>Casilla formulada</v>
      </c>
      <c r="BI36" s="109"/>
      <c r="BJ36" s="161" t="str">
        <f t="shared" si="3"/>
        <v/>
      </c>
      <c r="BK36" s="161" t="str">
        <f t="shared" si="4"/>
        <v/>
      </c>
      <c r="BL36" s="161" t="str">
        <f t="shared" si="5"/>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0"/>
        <v>0</v>
      </c>
      <c r="BE37" s="104" t="str">
        <f t="shared" si="1"/>
        <v>Débil</v>
      </c>
      <c r="BF37" s="103"/>
      <c r="BG37" s="105" t="s">
        <v>106</v>
      </c>
      <c r="BH37" s="104" t="str">
        <f t="shared" si="2"/>
        <v>Casilla formulada</v>
      </c>
      <c r="BI37" s="103"/>
      <c r="BJ37" s="104" t="str">
        <f t="shared" si="3"/>
        <v/>
      </c>
      <c r="BK37" s="104" t="str">
        <f t="shared" si="4"/>
        <v/>
      </c>
      <c r="BL37" s="104" t="str">
        <f t="shared" si="5"/>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61" t="s">
        <v>106</v>
      </c>
      <c r="AX38" s="161" t="s">
        <v>106</v>
      </c>
      <c r="AY38" s="161" t="s">
        <v>106</v>
      </c>
      <c r="AZ38" s="161" t="s">
        <v>106</v>
      </c>
      <c r="BA38" s="161" t="s">
        <v>106</v>
      </c>
      <c r="BB38" s="161" t="s">
        <v>106</v>
      </c>
      <c r="BC38" s="161" t="s">
        <v>106</v>
      </c>
      <c r="BD38" s="161">
        <f t="shared" si="0"/>
        <v>0</v>
      </c>
      <c r="BE38" s="161" t="str">
        <f t="shared" si="1"/>
        <v>Débil</v>
      </c>
      <c r="BF38" s="109"/>
      <c r="BG38" s="111" t="s">
        <v>106</v>
      </c>
      <c r="BH38" s="161" t="str">
        <f t="shared" si="2"/>
        <v>Casilla formulada</v>
      </c>
      <c r="BI38" s="109"/>
      <c r="BJ38" s="161" t="str">
        <f t="shared" si="3"/>
        <v/>
      </c>
      <c r="BK38" s="161" t="str">
        <f t="shared" si="4"/>
        <v/>
      </c>
      <c r="BL38" s="161" t="str">
        <f t="shared" si="5"/>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0"/>
        <v>0</v>
      </c>
      <c r="BE39" s="104" t="str">
        <f t="shared" si="1"/>
        <v>Débil</v>
      </c>
      <c r="BF39" s="103"/>
      <c r="BG39" s="105" t="s">
        <v>106</v>
      </c>
      <c r="BH39" s="104" t="str">
        <f t="shared" si="2"/>
        <v>Casilla formulada</v>
      </c>
      <c r="BI39" s="103"/>
      <c r="BJ39" s="104" t="str">
        <f t="shared" si="3"/>
        <v/>
      </c>
      <c r="BK39" s="104" t="str">
        <f t="shared" si="4"/>
        <v/>
      </c>
      <c r="BL39" s="104" t="str">
        <f t="shared" si="5"/>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61" t="s">
        <v>106</v>
      </c>
      <c r="AX40" s="161" t="s">
        <v>106</v>
      </c>
      <c r="AY40" s="161" t="s">
        <v>106</v>
      </c>
      <c r="AZ40" s="161" t="s">
        <v>106</v>
      </c>
      <c r="BA40" s="161" t="s">
        <v>106</v>
      </c>
      <c r="BB40" s="161" t="s">
        <v>106</v>
      </c>
      <c r="BC40" s="161" t="s">
        <v>106</v>
      </c>
      <c r="BD40" s="161">
        <f t="shared" si="0"/>
        <v>0</v>
      </c>
      <c r="BE40" s="161" t="str">
        <f t="shared" si="1"/>
        <v>Débil</v>
      </c>
      <c r="BF40" s="109"/>
      <c r="BG40" s="111" t="s">
        <v>106</v>
      </c>
      <c r="BH40" s="161" t="str">
        <f t="shared" si="2"/>
        <v>Casilla formulada</v>
      </c>
      <c r="BI40" s="109"/>
      <c r="BJ40" s="161" t="str">
        <f t="shared" si="3"/>
        <v/>
      </c>
      <c r="BK40" s="161" t="str">
        <f t="shared" si="4"/>
        <v/>
      </c>
      <c r="BL40" s="161" t="str">
        <f t="shared" si="5"/>
        <v>SI</v>
      </c>
      <c r="BM40" s="339"/>
      <c r="BN40" s="342"/>
      <c r="BO40" s="449"/>
      <c r="BP40" s="348"/>
      <c r="BQ40" s="330"/>
      <c r="BR40" s="330"/>
      <c r="BS40" s="333"/>
    </row>
    <row r="41" spans="2:71" s="89" customFormat="1" ht="96" hidden="1" customHeight="1" thickBot="1" x14ac:dyDescent="0.3">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0"/>
        <v>0</v>
      </c>
      <c r="BE41" s="117" t="str">
        <f t="shared" si="1"/>
        <v>Débil</v>
      </c>
      <c r="BF41" s="116"/>
      <c r="BG41" s="118" t="s">
        <v>106</v>
      </c>
      <c r="BH41" s="117" t="str">
        <f t="shared" si="2"/>
        <v>Casilla formulada</v>
      </c>
      <c r="BI41" s="116"/>
      <c r="BJ41" s="117" t="str">
        <f t="shared" si="3"/>
        <v/>
      </c>
      <c r="BK41" s="117" t="str">
        <f t="shared" si="4"/>
        <v/>
      </c>
      <c r="BL41" s="117" t="str">
        <f t="shared" si="5"/>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160" t="s">
        <v>106</v>
      </c>
      <c r="AX42" s="160" t="s">
        <v>106</v>
      </c>
      <c r="AY42" s="160" t="s">
        <v>106</v>
      </c>
      <c r="AZ42" s="160" t="s">
        <v>106</v>
      </c>
      <c r="BA42" s="160" t="s">
        <v>106</v>
      </c>
      <c r="BB42" s="160" t="s">
        <v>106</v>
      </c>
      <c r="BC42" s="160" t="s">
        <v>106</v>
      </c>
      <c r="BD42" s="160">
        <f t="shared" si="0"/>
        <v>0</v>
      </c>
      <c r="BE42" s="160" t="str">
        <f t="shared" si="1"/>
        <v>Débil</v>
      </c>
      <c r="BF42" s="94"/>
      <c r="BG42" s="99" t="s">
        <v>106</v>
      </c>
      <c r="BH42" s="160" t="str">
        <f t="shared" si="2"/>
        <v>Casilla formulada</v>
      </c>
      <c r="BI42" s="94"/>
      <c r="BJ42" s="160" t="str">
        <f t="shared" si="3"/>
        <v/>
      </c>
      <c r="BK42" s="160" t="str">
        <f t="shared" si="4"/>
        <v/>
      </c>
      <c r="BL42" s="160" t="str">
        <f t="shared" si="5"/>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0"/>
        <v>0</v>
      </c>
      <c r="BE43" s="104" t="str">
        <f t="shared" si="1"/>
        <v>Débil</v>
      </c>
      <c r="BF43" s="103"/>
      <c r="BG43" s="105" t="s">
        <v>106</v>
      </c>
      <c r="BH43" s="104" t="str">
        <f t="shared" si="2"/>
        <v>Casilla formulada</v>
      </c>
      <c r="BI43" s="103"/>
      <c r="BJ43" s="104" t="str">
        <f t="shared" si="3"/>
        <v/>
      </c>
      <c r="BK43" s="104" t="str">
        <f t="shared" si="4"/>
        <v/>
      </c>
      <c r="BL43" s="104" t="str">
        <f t="shared" si="5"/>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61" t="s">
        <v>106</v>
      </c>
      <c r="AX44" s="161" t="s">
        <v>106</v>
      </c>
      <c r="AY44" s="161" t="s">
        <v>106</v>
      </c>
      <c r="AZ44" s="161" t="s">
        <v>106</v>
      </c>
      <c r="BA44" s="161" t="s">
        <v>106</v>
      </c>
      <c r="BB44" s="161" t="s">
        <v>106</v>
      </c>
      <c r="BC44" s="161" t="s">
        <v>106</v>
      </c>
      <c r="BD44" s="161">
        <f t="shared" si="0"/>
        <v>0</v>
      </c>
      <c r="BE44" s="161" t="str">
        <f t="shared" si="1"/>
        <v>Débil</v>
      </c>
      <c r="BF44" s="109"/>
      <c r="BG44" s="111" t="s">
        <v>106</v>
      </c>
      <c r="BH44" s="161" t="str">
        <f t="shared" si="2"/>
        <v>Casilla formulada</v>
      </c>
      <c r="BI44" s="109"/>
      <c r="BJ44" s="161" t="str">
        <f t="shared" si="3"/>
        <v/>
      </c>
      <c r="BK44" s="161" t="str">
        <f t="shared" si="4"/>
        <v/>
      </c>
      <c r="BL44" s="161" t="str">
        <f t="shared" si="5"/>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0"/>
        <v>0</v>
      </c>
      <c r="BE45" s="104" t="str">
        <f t="shared" si="1"/>
        <v>Débil</v>
      </c>
      <c r="BF45" s="103"/>
      <c r="BG45" s="105" t="s">
        <v>106</v>
      </c>
      <c r="BH45" s="104" t="str">
        <f t="shared" si="2"/>
        <v>Casilla formulada</v>
      </c>
      <c r="BI45" s="103"/>
      <c r="BJ45" s="104" t="str">
        <f t="shared" si="3"/>
        <v/>
      </c>
      <c r="BK45" s="104" t="str">
        <f t="shared" si="4"/>
        <v/>
      </c>
      <c r="BL45" s="104" t="str">
        <f t="shared" si="5"/>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61" t="s">
        <v>106</v>
      </c>
      <c r="AX46" s="161" t="s">
        <v>106</v>
      </c>
      <c r="AY46" s="161" t="s">
        <v>106</v>
      </c>
      <c r="AZ46" s="161" t="s">
        <v>106</v>
      </c>
      <c r="BA46" s="161" t="s">
        <v>106</v>
      </c>
      <c r="BB46" s="161" t="s">
        <v>106</v>
      </c>
      <c r="BC46" s="161" t="s">
        <v>106</v>
      </c>
      <c r="BD46" s="161">
        <f t="shared" si="0"/>
        <v>0</v>
      </c>
      <c r="BE46" s="161" t="str">
        <f t="shared" si="1"/>
        <v>Débil</v>
      </c>
      <c r="BF46" s="109"/>
      <c r="BG46" s="111" t="s">
        <v>106</v>
      </c>
      <c r="BH46" s="161" t="str">
        <f t="shared" si="2"/>
        <v>Casilla formulada</v>
      </c>
      <c r="BI46" s="109"/>
      <c r="BJ46" s="161" t="str">
        <f t="shared" si="3"/>
        <v/>
      </c>
      <c r="BK46" s="161" t="str">
        <f t="shared" si="4"/>
        <v/>
      </c>
      <c r="BL46" s="161" t="str">
        <f t="shared" si="5"/>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0"/>
        <v>0</v>
      </c>
      <c r="BE47" s="104" t="str">
        <f t="shared" si="1"/>
        <v>Débil</v>
      </c>
      <c r="BF47" s="103"/>
      <c r="BG47" s="105" t="s">
        <v>106</v>
      </c>
      <c r="BH47" s="104" t="str">
        <f t="shared" si="2"/>
        <v>Casilla formulada</v>
      </c>
      <c r="BI47" s="103"/>
      <c r="BJ47" s="104" t="str">
        <f t="shared" si="3"/>
        <v/>
      </c>
      <c r="BK47" s="104" t="str">
        <f t="shared" si="4"/>
        <v/>
      </c>
      <c r="BL47" s="104" t="str">
        <f t="shared" si="5"/>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61" t="s">
        <v>106</v>
      </c>
      <c r="AX48" s="161" t="s">
        <v>106</v>
      </c>
      <c r="AY48" s="161" t="s">
        <v>106</v>
      </c>
      <c r="AZ48" s="161" t="s">
        <v>106</v>
      </c>
      <c r="BA48" s="161" t="s">
        <v>106</v>
      </c>
      <c r="BB48" s="161" t="s">
        <v>106</v>
      </c>
      <c r="BC48" s="161" t="s">
        <v>106</v>
      </c>
      <c r="BD48" s="161">
        <f t="shared" si="0"/>
        <v>0</v>
      </c>
      <c r="BE48" s="161" t="str">
        <f t="shared" si="1"/>
        <v>Débil</v>
      </c>
      <c r="BF48" s="109"/>
      <c r="BG48" s="111" t="s">
        <v>106</v>
      </c>
      <c r="BH48" s="161" t="str">
        <f t="shared" si="2"/>
        <v>Casilla formulada</v>
      </c>
      <c r="BI48" s="109"/>
      <c r="BJ48" s="161" t="str">
        <f t="shared" si="3"/>
        <v/>
      </c>
      <c r="BK48" s="161" t="str">
        <f t="shared" si="4"/>
        <v/>
      </c>
      <c r="BL48" s="161" t="str">
        <f t="shared" si="5"/>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0"/>
        <v>0</v>
      </c>
      <c r="BE49" s="104" t="str">
        <f t="shared" si="1"/>
        <v>Débil</v>
      </c>
      <c r="BF49" s="103"/>
      <c r="BG49" s="105" t="s">
        <v>106</v>
      </c>
      <c r="BH49" s="104" t="str">
        <f t="shared" si="2"/>
        <v>Casilla formulada</v>
      </c>
      <c r="BI49" s="103"/>
      <c r="BJ49" s="104" t="str">
        <f t="shared" si="3"/>
        <v/>
      </c>
      <c r="BK49" s="104" t="str">
        <f t="shared" si="4"/>
        <v/>
      </c>
      <c r="BL49" s="104" t="str">
        <f t="shared" si="5"/>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61" t="s">
        <v>106</v>
      </c>
      <c r="AX50" s="161" t="s">
        <v>106</v>
      </c>
      <c r="AY50" s="161" t="s">
        <v>106</v>
      </c>
      <c r="AZ50" s="161" t="s">
        <v>106</v>
      </c>
      <c r="BA50" s="161" t="s">
        <v>106</v>
      </c>
      <c r="BB50" s="161" t="s">
        <v>106</v>
      </c>
      <c r="BC50" s="161" t="s">
        <v>106</v>
      </c>
      <c r="BD50" s="161">
        <f t="shared" si="0"/>
        <v>0</v>
      </c>
      <c r="BE50" s="161" t="str">
        <f t="shared" si="1"/>
        <v>Débil</v>
      </c>
      <c r="BF50" s="109"/>
      <c r="BG50" s="111" t="s">
        <v>106</v>
      </c>
      <c r="BH50" s="161" t="str">
        <f t="shared" si="2"/>
        <v>Casilla formulada</v>
      </c>
      <c r="BI50" s="109"/>
      <c r="BJ50" s="161" t="str">
        <f t="shared" si="3"/>
        <v/>
      </c>
      <c r="BK50" s="161" t="str">
        <f t="shared" si="4"/>
        <v/>
      </c>
      <c r="BL50" s="161" t="str">
        <f t="shared" si="5"/>
        <v>SI</v>
      </c>
      <c r="BM50" s="339"/>
      <c r="BN50" s="342"/>
      <c r="BO50" s="449"/>
      <c r="BP50" s="348"/>
      <c r="BQ50" s="330"/>
      <c r="BR50" s="330"/>
      <c r="BS50" s="333"/>
    </row>
    <row r="51" spans="2:71" s="89" customFormat="1" ht="96" hidden="1" customHeight="1" thickBot="1" x14ac:dyDescent="0.3">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0"/>
        <v>0</v>
      </c>
      <c r="BE51" s="117" t="str">
        <f t="shared" si="1"/>
        <v>Débil</v>
      </c>
      <c r="BF51" s="116"/>
      <c r="BG51" s="118" t="s">
        <v>106</v>
      </c>
      <c r="BH51" s="117" t="str">
        <f t="shared" si="2"/>
        <v>Casilla formulada</v>
      </c>
      <c r="BI51" s="116"/>
      <c r="BJ51" s="117" t="str">
        <f t="shared" si="3"/>
        <v/>
      </c>
      <c r="BK51" s="117" t="str">
        <f t="shared" si="4"/>
        <v/>
      </c>
      <c r="BL51" s="117" t="str">
        <f t="shared" si="5"/>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160" t="s">
        <v>106</v>
      </c>
      <c r="AX52" s="160" t="s">
        <v>106</v>
      </c>
      <c r="AY52" s="160" t="s">
        <v>106</v>
      </c>
      <c r="AZ52" s="160" t="s">
        <v>106</v>
      </c>
      <c r="BA52" s="160" t="s">
        <v>106</v>
      </c>
      <c r="BB52" s="160" t="s">
        <v>106</v>
      </c>
      <c r="BC52" s="160" t="s">
        <v>106</v>
      </c>
      <c r="BD52" s="160">
        <f t="shared" si="0"/>
        <v>0</v>
      </c>
      <c r="BE52" s="160" t="str">
        <f t="shared" si="1"/>
        <v>Débil</v>
      </c>
      <c r="BF52" s="94"/>
      <c r="BG52" s="99" t="s">
        <v>106</v>
      </c>
      <c r="BH52" s="160" t="str">
        <f t="shared" si="2"/>
        <v>Casilla formulada</v>
      </c>
      <c r="BI52" s="94"/>
      <c r="BJ52" s="160" t="str">
        <f t="shared" si="3"/>
        <v/>
      </c>
      <c r="BK52" s="160" t="str">
        <f t="shared" si="4"/>
        <v/>
      </c>
      <c r="BL52" s="160" t="str">
        <f t="shared" si="5"/>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0"/>
        <v>0</v>
      </c>
      <c r="BE53" s="104" t="str">
        <f t="shared" si="1"/>
        <v>Débil</v>
      </c>
      <c r="BF53" s="103"/>
      <c r="BG53" s="105" t="s">
        <v>106</v>
      </c>
      <c r="BH53" s="104" t="str">
        <f t="shared" si="2"/>
        <v>Casilla formulada</v>
      </c>
      <c r="BI53" s="103"/>
      <c r="BJ53" s="104" t="str">
        <f t="shared" si="3"/>
        <v/>
      </c>
      <c r="BK53" s="104" t="str">
        <f t="shared" si="4"/>
        <v/>
      </c>
      <c r="BL53" s="104" t="str">
        <f t="shared" si="5"/>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61" t="s">
        <v>106</v>
      </c>
      <c r="AX54" s="161" t="s">
        <v>106</v>
      </c>
      <c r="AY54" s="161" t="s">
        <v>106</v>
      </c>
      <c r="AZ54" s="161" t="s">
        <v>106</v>
      </c>
      <c r="BA54" s="161" t="s">
        <v>106</v>
      </c>
      <c r="BB54" s="161" t="s">
        <v>106</v>
      </c>
      <c r="BC54" s="161" t="s">
        <v>106</v>
      </c>
      <c r="BD54" s="161">
        <f t="shared" si="0"/>
        <v>0</v>
      </c>
      <c r="BE54" s="161" t="str">
        <f t="shared" si="1"/>
        <v>Débil</v>
      </c>
      <c r="BF54" s="109"/>
      <c r="BG54" s="111" t="s">
        <v>106</v>
      </c>
      <c r="BH54" s="161" t="str">
        <f t="shared" si="2"/>
        <v>Casilla formulada</v>
      </c>
      <c r="BI54" s="109"/>
      <c r="BJ54" s="161" t="str">
        <f t="shared" si="3"/>
        <v/>
      </c>
      <c r="BK54" s="161" t="str">
        <f t="shared" si="4"/>
        <v/>
      </c>
      <c r="BL54" s="161" t="str">
        <f t="shared" si="5"/>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0"/>
        <v>0</v>
      </c>
      <c r="BE55" s="104" t="str">
        <f t="shared" si="1"/>
        <v>Débil</v>
      </c>
      <c r="BF55" s="103"/>
      <c r="BG55" s="105" t="s">
        <v>106</v>
      </c>
      <c r="BH55" s="104" t="str">
        <f t="shared" si="2"/>
        <v>Casilla formulada</v>
      </c>
      <c r="BI55" s="103"/>
      <c r="BJ55" s="104" t="str">
        <f t="shared" si="3"/>
        <v/>
      </c>
      <c r="BK55" s="104" t="str">
        <f t="shared" si="4"/>
        <v/>
      </c>
      <c r="BL55" s="104" t="str">
        <f t="shared" si="5"/>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61" t="s">
        <v>106</v>
      </c>
      <c r="AX56" s="161" t="s">
        <v>106</v>
      </c>
      <c r="AY56" s="161" t="s">
        <v>106</v>
      </c>
      <c r="AZ56" s="161" t="s">
        <v>106</v>
      </c>
      <c r="BA56" s="161" t="s">
        <v>106</v>
      </c>
      <c r="BB56" s="161" t="s">
        <v>106</v>
      </c>
      <c r="BC56" s="161" t="s">
        <v>106</v>
      </c>
      <c r="BD56" s="161">
        <f t="shared" si="0"/>
        <v>0</v>
      </c>
      <c r="BE56" s="161" t="str">
        <f t="shared" si="1"/>
        <v>Débil</v>
      </c>
      <c r="BF56" s="109"/>
      <c r="BG56" s="111" t="s">
        <v>106</v>
      </c>
      <c r="BH56" s="161" t="str">
        <f t="shared" si="2"/>
        <v>Casilla formulada</v>
      </c>
      <c r="BI56" s="109"/>
      <c r="BJ56" s="161" t="str">
        <f t="shared" si="3"/>
        <v/>
      </c>
      <c r="BK56" s="161" t="str">
        <f t="shared" si="4"/>
        <v/>
      </c>
      <c r="BL56" s="161" t="str">
        <f t="shared" si="5"/>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0"/>
        <v>0</v>
      </c>
      <c r="BE57" s="104" t="str">
        <f t="shared" si="1"/>
        <v>Débil</v>
      </c>
      <c r="BF57" s="103"/>
      <c r="BG57" s="105" t="s">
        <v>106</v>
      </c>
      <c r="BH57" s="104" t="str">
        <f t="shared" si="2"/>
        <v>Casilla formulada</v>
      </c>
      <c r="BI57" s="103"/>
      <c r="BJ57" s="104" t="str">
        <f t="shared" si="3"/>
        <v/>
      </c>
      <c r="BK57" s="104" t="str">
        <f t="shared" si="4"/>
        <v/>
      </c>
      <c r="BL57" s="104" t="str">
        <f t="shared" si="5"/>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61" t="s">
        <v>106</v>
      </c>
      <c r="AX58" s="161" t="s">
        <v>106</v>
      </c>
      <c r="AY58" s="161" t="s">
        <v>106</v>
      </c>
      <c r="AZ58" s="161" t="s">
        <v>106</v>
      </c>
      <c r="BA58" s="161" t="s">
        <v>106</v>
      </c>
      <c r="BB58" s="161" t="s">
        <v>106</v>
      </c>
      <c r="BC58" s="161" t="s">
        <v>106</v>
      </c>
      <c r="BD58" s="161">
        <f t="shared" si="0"/>
        <v>0</v>
      </c>
      <c r="BE58" s="161" t="str">
        <f t="shared" si="1"/>
        <v>Débil</v>
      </c>
      <c r="BF58" s="109"/>
      <c r="BG58" s="111" t="s">
        <v>106</v>
      </c>
      <c r="BH58" s="161" t="str">
        <f t="shared" si="2"/>
        <v>Casilla formulada</v>
      </c>
      <c r="BI58" s="109"/>
      <c r="BJ58" s="161" t="str">
        <f t="shared" si="3"/>
        <v/>
      </c>
      <c r="BK58" s="161" t="str">
        <f t="shared" si="4"/>
        <v/>
      </c>
      <c r="BL58" s="161" t="str">
        <f t="shared" si="5"/>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0"/>
        <v>0</v>
      </c>
      <c r="BE59" s="104" t="str">
        <f t="shared" si="1"/>
        <v>Débil</v>
      </c>
      <c r="BF59" s="103"/>
      <c r="BG59" s="105" t="s">
        <v>106</v>
      </c>
      <c r="BH59" s="104" t="str">
        <f t="shared" si="2"/>
        <v>Casilla formulada</v>
      </c>
      <c r="BI59" s="103"/>
      <c r="BJ59" s="104" t="str">
        <f t="shared" si="3"/>
        <v/>
      </c>
      <c r="BK59" s="104" t="str">
        <f t="shared" si="4"/>
        <v/>
      </c>
      <c r="BL59" s="104" t="str">
        <f t="shared" si="5"/>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61" t="s">
        <v>106</v>
      </c>
      <c r="AX60" s="161" t="s">
        <v>106</v>
      </c>
      <c r="AY60" s="161" t="s">
        <v>106</v>
      </c>
      <c r="AZ60" s="161" t="s">
        <v>106</v>
      </c>
      <c r="BA60" s="161" t="s">
        <v>106</v>
      </c>
      <c r="BB60" s="161" t="s">
        <v>106</v>
      </c>
      <c r="BC60" s="161" t="s">
        <v>106</v>
      </c>
      <c r="BD60" s="161">
        <f t="shared" si="0"/>
        <v>0</v>
      </c>
      <c r="BE60" s="161" t="str">
        <f t="shared" si="1"/>
        <v>Débil</v>
      </c>
      <c r="BF60" s="109"/>
      <c r="BG60" s="111" t="s">
        <v>106</v>
      </c>
      <c r="BH60" s="161" t="str">
        <f t="shared" si="2"/>
        <v>Casilla formulada</v>
      </c>
      <c r="BI60" s="109"/>
      <c r="BJ60" s="161" t="str">
        <f t="shared" si="3"/>
        <v/>
      </c>
      <c r="BK60" s="161" t="str">
        <f t="shared" si="4"/>
        <v/>
      </c>
      <c r="BL60" s="161" t="str">
        <f t="shared" si="5"/>
        <v>SI</v>
      </c>
      <c r="BM60" s="339"/>
      <c r="BN60" s="342"/>
      <c r="BO60" s="449"/>
      <c r="BP60" s="348"/>
      <c r="BQ60" s="330"/>
      <c r="BR60" s="330"/>
      <c r="BS60" s="333"/>
    </row>
    <row r="61" spans="2:71" s="89" customFormat="1" ht="96" hidden="1" customHeight="1" thickBot="1" x14ac:dyDescent="0.3">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0"/>
        <v>0</v>
      </c>
      <c r="BE61" s="117" t="str">
        <f t="shared" si="1"/>
        <v>Débil</v>
      </c>
      <c r="BF61" s="116"/>
      <c r="BG61" s="118" t="s">
        <v>106</v>
      </c>
      <c r="BH61" s="117" t="str">
        <f t="shared" si="2"/>
        <v>Casilla formulada</v>
      </c>
      <c r="BI61" s="116"/>
      <c r="BJ61" s="117" t="str">
        <f t="shared" si="3"/>
        <v/>
      </c>
      <c r="BK61" s="117" t="str">
        <f t="shared" si="4"/>
        <v/>
      </c>
      <c r="BL61" s="117" t="str">
        <f t="shared" si="5"/>
        <v>SI</v>
      </c>
      <c r="BM61" s="340"/>
      <c r="BN61" s="343"/>
      <c r="BO61" s="450"/>
      <c r="BP61" s="349"/>
      <c r="BQ61" s="331"/>
      <c r="BR61" s="331"/>
      <c r="BS61" s="334"/>
    </row>
    <row r="62" spans="2:71" hidden="1" x14ac:dyDescent="0.2"/>
    <row r="63" spans="2:71" hidden="1" x14ac:dyDescent="0.2"/>
    <row r="64" spans="2:7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sheetData>
  <sheetProtection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74" priority="23" operator="containsText" text="Si es Riesgo de Corrupción">
      <formula>NOT(ISERROR(SEARCH("Si es Riesgo de Corrupción",J12)))</formula>
    </cfRule>
    <cfRule type="containsText" dxfId="473" priority="24" operator="containsText" text="No es Riesgo de Corrupción">
      <formula>NOT(ISERROR(SEARCH("No es Riesgo de Corrupción",J12)))</formula>
    </cfRule>
  </conditionalFormatting>
  <conditionalFormatting sqref="L12:M21">
    <cfRule type="containsText" dxfId="472" priority="22" operator="containsText" text="Espacio para describir ">
      <formula>NOT(ISERROR(SEARCH("Espacio para describir ",L12)))</formula>
    </cfRule>
  </conditionalFormatting>
  <conditionalFormatting sqref="N12:N61 Q12:AI61 AQ12:AQ61 AV12:BC61 BG12:BG61 BO12:BO61">
    <cfRule type="containsText" dxfId="471" priority="21" operator="containsText" text="Escoger un dato de la lista desplegable">
      <formula>NOT(ISERROR(SEARCH("Escoger un dato de la lista desplegable",N12)))</formula>
    </cfRule>
  </conditionalFormatting>
  <conditionalFormatting sqref="AO12:AO61">
    <cfRule type="containsText" dxfId="470" priority="20" operator="containsText" text="REDACTAR CONTROL">
      <formula>NOT(ISERROR(SEARCH("REDACTAR CONTROL",AO12)))</formula>
    </cfRule>
  </conditionalFormatting>
  <conditionalFormatting sqref="AL12 BR12">
    <cfRule type="containsText" dxfId="469" priority="17" operator="containsText" text="Extremo">
      <formula>NOT(ISERROR(SEARCH("Extremo",AL12)))</formula>
    </cfRule>
    <cfRule type="containsText" dxfId="468" priority="18" operator="containsText" text="Alto">
      <formula>NOT(ISERROR(SEARCH("Alto",AL12)))</formula>
    </cfRule>
    <cfRule type="containsText" dxfId="467" priority="19" operator="containsText" text="Moderado">
      <formula>NOT(ISERROR(SEARCH("Moderado",AL12)))</formula>
    </cfRule>
  </conditionalFormatting>
  <conditionalFormatting sqref="L22:M31">
    <cfRule type="containsText" dxfId="466" priority="16" operator="containsText" text="Espacio para describir ">
      <formula>NOT(ISERROR(SEARCH("Espacio para describir ",L22)))</formula>
    </cfRule>
  </conditionalFormatting>
  <conditionalFormatting sqref="AL22 BR22">
    <cfRule type="containsText" dxfId="465" priority="13" operator="containsText" text="Extremo">
      <formula>NOT(ISERROR(SEARCH("Extremo",AL22)))</formula>
    </cfRule>
    <cfRule type="containsText" dxfId="464" priority="14" operator="containsText" text="Alto">
      <formula>NOT(ISERROR(SEARCH("Alto",AL22)))</formula>
    </cfRule>
    <cfRule type="containsText" dxfId="463" priority="15" operator="containsText" text="Moderado">
      <formula>NOT(ISERROR(SEARCH("Moderado",AL22)))</formula>
    </cfRule>
  </conditionalFormatting>
  <conditionalFormatting sqref="L32:M41">
    <cfRule type="containsText" dxfId="462" priority="12" operator="containsText" text="Espacio para describir ">
      <formula>NOT(ISERROR(SEARCH("Espacio para describir ",L32)))</formula>
    </cfRule>
  </conditionalFormatting>
  <conditionalFormatting sqref="AL32 BR32">
    <cfRule type="containsText" dxfId="461" priority="9" operator="containsText" text="Extremo">
      <formula>NOT(ISERROR(SEARCH("Extremo",AL32)))</formula>
    </cfRule>
    <cfRule type="containsText" dxfId="460" priority="10" operator="containsText" text="Alto">
      <formula>NOT(ISERROR(SEARCH("Alto",AL32)))</formula>
    </cfRule>
    <cfRule type="containsText" dxfId="459" priority="11" operator="containsText" text="Moderado">
      <formula>NOT(ISERROR(SEARCH("Moderado",AL32)))</formula>
    </cfRule>
  </conditionalFormatting>
  <conditionalFormatting sqref="L42:M51">
    <cfRule type="containsText" dxfId="458" priority="8" operator="containsText" text="Espacio para describir ">
      <formula>NOT(ISERROR(SEARCH("Espacio para describir ",L42)))</formula>
    </cfRule>
  </conditionalFormatting>
  <conditionalFormatting sqref="AL42 BR42">
    <cfRule type="containsText" dxfId="457" priority="5" operator="containsText" text="Extremo">
      <formula>NOT(ISERROR(SEARCH("Extremo",AL42)))</formula>
    </cfRule>
    <cfRule type="containsText" dxfId="456" priority="6" operator="containsText" text="Alto">
      <formula>NOT(ISERROR(SEARCH("Alto",AL42)))</formula>
    </cfRule>
    <cfRule type="containsText" dxfId="455" priority="7" operator="containsText" text="Moderado">
      <formula>NOT(ISERROR(SEARCH("Moderado",AL42)))</formula>
    </cfRule>
  </conditionalFormatting>
  <conditionalFormatting sqref="L52:M61">
    <cfRule type="containsText" dxfId="454" priority="4" operator="containsText" text="Espacio para describir ">
      <formula>NOT(ISERROR(SEARCH("Espacio para describir ",L52)))</formula>
    </cfRule>
  </conditionalFormatting>
  <conditionalFormatting sqref="AL52 BR52">
    <cfRule type="containsText" dxfId="453" priority="1" operator="containsText" text="Extremo">
      <formula>NOT(ISERROR(SEARCH("Extremo",AL52)))</formula>
    </cfRule>
    <cfRule type="containsText" dxfId="452" priority="2" operator="containsText" text="Alto">
      <formula>NOT(ISERROR(SEARCH("Alto",AL52)))</formula>
    </cfRule>
    <cfRule type="containsText" dxfId="451" priority="3" operator="containsText" text="Moderado">
      <formula>NOT(ISERROR(SEARCH("Moderado",AL52)))</formula>
    </cfRule>
  </conditionalFormatting>
  <dataValidations count="61">
    <dataValidation type="list" allowBlank="1" showInputMessage="1" showErrorMessage="1" sqref="AM12:AM61" xr:uid="{8D223E85-A99B-47EA-AF79-6C1CAF34AEF0}">
      <formula1>#REF!</formula1>
    </dataValidation>
    <dataValidation type="list" allowBlank="1" showInputMessage="1" showErrorMessage="1" sqref="N12:N61" xr:uid="{C65128CD-FFE6-4CA4-AA80-8193BC4AE092}">
      <formula1>"Escoger un dato de la lista desplegable,5,4,3,2,1"</formula1>
    </dataValidation>
    <dataValidation type="list" allowBlank="1" showInputMessage="1" showErrorMessage="1" sqref="F12:I61" xr:uid="{B3C06E54-D005-4E13-867D-E2A45AB36DA8}">
      <formula1>"SI,NO,Escoger un dato de la lista desplegable"</formula1>
    </dataValidation>
    <dataValidation type="list" allowBlank="1" showInputMessage="1" showErrorMessage="1" sqref="AQ12:AQ61" xr:uid="{6949DEA7-45C3-49C0-A23D-83C7A6616ED9}">
      <formula1>"Escoger un dato de la lista desplegable,Por Tramite, Diario, Semanal, Quincenal, Mensual, Bimestral, Trimestral, Semestral,Anual"</formula1>
    </dataValidation>
    <dataValidation type="list" allowBlank="1" showInputMessage="1" showErrorMessage="1" sqref="AV12:AV61" xr:uid="{6D01128A-BC32-46D7-ABD6-8538B05D2902}">
      <formula1>"Escoger un dato de la lista desplegable,Preventivo,Detectivo"</formula1>
    </dataValidation>
    <dataValidation type="list" allowBlank="1" showInputMessage="1" showErrorMessage="1" prompt="¿Existen un responsable asignado a la ejecución del control?" sqref="AW12:AW61" xr:uid="{68FF0E55-74F8-45D6-B14B-F98007A21412}">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6E197F42-6AEA-4FD0-ABBB-DCBB3362ED83}">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860D41A8-2C31-4904-A8FF-6DAFBAE2DC91}">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E8BC916-FBF4-42D7-A14D-B0BB7D76C11C}">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DED35601-1A3C-4C58-A5F2-E1F3ADD05F7B}">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A83E6168-576D-4553-B51E-F81F4F20D432}">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EC5D454C-335D-4D6A-949E-8FE8A680F353}">
      <formula1>"Escoger un dato de la lista desplegable,Completa,Incompleta,No existe"</formula1>
    </dataValidation>
    <dataValidation type="list" allowBlank="1" showInputMessage="1" showErrorMessage="1" sqref="BG12:BG61" xr:uid="{A87EE47B-D72F-4A54-BBEA-298EA76E10D7}">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7F80C722-B153-4416-A8E4-A7ED9E16A018}"/>
    <dataValidation allowBlank="1" showInputMessage="1" showErrorMessage="1" prompt="¿Afectar al grupo de funcionarios del proceso?" sqref="Q11" xr:uid="{13BD41A6-73B1-4134-8FFC-61A83CEFA3B1}"/>
    <dataValidation type="list" allowBlank="1" showInputMessage="1" showErrorMessage="1" prompt="¿Afectar al grupo de funcionarios del proceso?" sqref="Q12:Q61" xr:uid="{C36E7949-A84B-4E1D-AAE7-8DDA2039311A}">
      <formula1>"SI,NO,Escoger un dato de la lista desplegable"</formula1>
    </dataValidation>
    <dataValidation allowBlank="1" showInputMessage="1" showErrorMessage="1" prompt="¿Afectar el cumplimiento de metas y objetivos de la dependencia?" sqref="R11" xr:uid="{BF2CCAA0-81A9-4877-8046-78A19652A3FC}"/>
    <dataValidation type="list" allowBlank="1" showInputMessage="1" showErrorMessage="1" prompt="¿Afectar el cumplimiento de metas y objetivos de la dependencia?" sqref="R12:R61" xr:uid="{009E86D8-45DB-497D-AFA2-CF6DA84A252E}">
      <formula1>"SI,NO,Escoger un dato de la lista desplegable"</formula1>
    </dataValidation>
    <dataValidation allowBlank="1" showInputMessage="1" showErrorMessage="1" prompt="¿Afectar el cumplimiento de misión de la Entidad?" sqref="S11" xr:uid="{860E69D4-B46F-4119-A18F-78B7F0DF22EE}"/>
    <dataValidation type="list" allowBlank="1" showInputMessage="1" showErrorMessage="1" prompt="¿Afectar el cumplimiento de misión de la Entidad?" sqref="S12:S61" xr:uid="{0D71B3E1-F7FB-4FD2-9CAC-4DC6C53110BD}">
      <formula1>"SI,NO,Escoger un dato de la lista desplegable"</formula1>
    </dataValidation>
    <dataValidation allowBlank="1" showInputMessage="1" showErrorMessage="1" prompt="¿Afectar el cumplimiento de la misión del sector al que pertenece la Entidad?" sqref="T11" xr:uid="{98B56A70-B9E2-433A-B70B-78683629198F}"/>
    <dataValidation type="list" allowBlank="1" showInputMessage="1" showErrorMessage="1" prompt="¿Afectar el cumplimiento de la misión del sector al que pertenece la Entidad?" sqref="T12:T61" xr:uid="{F0678F05-BC78-43BE-AEBE-507776FCC7E5}">
      <formula1>"SI,NO,Escoger un dato de la lista desplegable"</formula1>
    </dataValidation>
    <dataValidation allowBlank="1" showInputMessage="1" showErrorMessage="1" prompt="¿Generar pérdida de confianza de la Entidad, afectando su reputación?" sqref="U11" xr:uid="{57DF4549-8364-44B5-836A-40DC7E71748B}"/>
    <dataValidation type="list" allowBlank="1" showInputMessage="1" showErrorMessage="1" prompt="¿Generar pérdida de confianza de la Entidad, afectando su reputación?" sqref="U12:U61" xr:uid="{0CB54F23-604B-4217-AA2A-7B594A98FAD1}">
      <formula1>"SI,NO,Escoger un dato de la lista desplegable"</formula1>
    </dataValidation>
    <dataValidation allowBlank="1" showInputMessage="1" showErrorMessage="1" prompt="¿Generar pérdida de recursos económicos?" sqref="V11" xr:uid="{622E5B68-873C-42B8-8E8C-5CBFB4AD4641}"/>
    <dataValidation type="list" allowBlank="1" showInputMessage="1" showErrorMessage="1" prompt="¿Generar pérdida de recursos económicos?" sqref="V12:V61" xr:uid="{FE879AF0-25F1-44BE-AC02-5C55ECB68AEA}">
      <formula1>"SI,NO,Escoger un dato de la lista desplegable"</formula1>
    </dataValidation>
    <dataValidation allowBlank="1" showInputMessage="1" showErrorMessage="1" prompt="¿Afectar la generación de los productos o la prestación de servicios?" sqref="W11" xr:uid="{22A43DEF-49CD-466F-B4D8-6331E429ED43}"/>
    <dataValidation type="list" allowBlank="1" showInputMessage="1" showErrorMessage="1" prompt="¿Afectar la generación de los productos o la prestación de servicios?" sqref="W12:W61" xr:uid="{B9E222E8-D035-4DFB-A48C-C70AF9F8B61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16C48EEC-7CD5-4808-B5CD-DA68B7BFE3B1}"/>
    <dataValidation type="list" allowBlank="1" showInputMessage="1" showErrorMessage="1" prompt="¿Dar lugar al detrimento de calidad de vida de la comunidad por la pérdida del bien o servicios o los recursos públicos?" sqref="X12:X61" xr:uid="{CA936EC4-1630-462D-AEDF-B10F029E3E22}">
      <formula1>"SI,NO,Escoger un dato de la lista desplegable"</formula1>
    </dataValidation>
    <dataValidation allowBlank="1" showInputMessage="1" showErrorMessage="1" prompt="¿Generar pérdida de información de la Entidad?" sqref="Y11" xr:uid="{E17A3126-C7D5-4FB9-B458-9462FC559F68}"/>
    <dataValidation type="list" allowBlank="1" showInputMessage="1" showErrorMessage="1" prompt="¿Generar pérdida de información de la Entidad?" sqref="Y12:Y61" xr:uid="{C4BB5410-C4C1-4CEF-B682-EA96166EB1D1}">
      <formula1>"SI,NO,Escoger un dato de la lista desplegable"</formula1>
    </dataValidation>
    <dataValidation allowBlank="1" showInputMessage="1" showErrorMessage="1" prompt="¿Generar intervención de los órganos de control, de la Fiscalía, u otro ente?" sqref="Z11" xr:uid="{C01B70FC-FE72-467E-A8DB-EF14782C235F}"/>
    <dataValidation type="list" allowBlank="1" showInputMessage="1" showErrorMessage="1" prompt="¿Generar intervención de los órganos de control, de la Fiscalía, u otro ente?" sqref="Z12:Z61" xr:uid="{4DB0EFF6-A7FC-492E-82FA-C8D7F146ADF9}">
      <formula1>"SI,NO,Escoger un dato de la lista desplegable"</formula1>
    </dataValidation>
    <dataValidation allowBlank="1" showInputMessage="1" showErrorMessage="1" prompt="¿Dar lugar a procesos sancionatorios?" sqref="AA11" xr:uid="{CBB53895-10EF-4727-84DB-AB86D39CF988}"/>
    <dataValidation type="list" allowBlank="1" showInputMessage="1" showErrorMessage="1" prompt="¿Dar lugar a procesos sancionatorios?" sqref="AA12:AA61" xr:uid="{1E6ECDAF-4F83-4976-AE8F-3D3F9888DFF0}">
      <formula1>"SI,NO,Escoger un dato de la lista desplegable"</formula1>
    </dataValidation>
    <dataValidation allowBlank="1" showInputMessage="1" showErrorMessage="1" prompt="¿Dar lugar a procesos disciplinarios?" sqref="AB11" xr:uid="{77D979D2-DE6B-49F8-A3EF-0EF12DC6BD52}"/>
    <dataValidation type="list" allowBlank="1" showInputMessage="1" showErrorMessage="1" prompt="¿Dar lugar a procesos disciplinarios?" sqref="AB12:AB61" xr:uid="{4A8429E9-008D-46ED-BDC2-EFE30926DB60}">
      <formula1>"SI,NO,Escoger un dato de la lista desplegable"</formula1>
    </dataValidation>
    <dataValidation allowBlank="1" showInputMessage="1" showErrorMessage="1" prompt="¿Dar lugar a procesos fiscales?" sqref="AC11" xr:uid="{5D3C8F9E-2879-454A-B54F-CB56D14640B9}"/>
    <dataValidation type="list" allowBlank="1" showInputMessage="1" showErrorMessage="1" prompt="¿Dar lugar a procesos fiscales?" sqref="AC12:AC61" xr:uid="{BA6F04FB-4ADD-478B-92BD-59F98E0033A1}">
      <formula1>"SI,NO,Escoger un dato de la lista desplegable"</formula1>
    </dataValidation>
    <dataValidation allowBlank="1" showInputMessage="1" showErrorMessage="1" prompt="¿Dar lugar a procesos penales?" sqref="AD11" xr:uid="{9A58FB80-5755-4E26-A3A9-700CA0FF95DA}"/>
    <dataValidation type="list" allowBlank="1" showInputMessage="1" showErrorMessage="1" prompt="¿Dar lugar a procesos penales?" sqref="AD12:AD61" xr:uid="{A721693E-2AB9-485D-9215-D624C1095461}">
      <formula1>"SI,NO,Escoger un dato de la lista desplegable"</formula1>
    </dataValidation>
    <dataValidation allowBlank="1" showInputMessage="1" showErrorMessage="1" prompt="¿Generar pérdida de credibilidad del sector?" sqref="AE11" xr:uid="{193D4703-B0B4-4A36-9DFC-CAE9EB7EA648}"/>
    <dataValidation type="list" allowBlank="1" showInputMessage="1" showErrorMessage="1" prompt="¿Generar pérdida de credibilidad del sector?" sqref="AE12:AE61" xr:uid="{0F50D2D3-72C1-48B2-B0F4-C6B793F7FB22}">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AE817BC5-A8C2-4356-B119-0659C1AAE2FB}"/>
    <dataValidation type="list" allowBlank="1" showInputMessage="1" showErrorMessage="1" prompt="¿Ocasionar lesiones físicas o pérdida de vidas humanas?_x000a_NOTA: si esta respuesta es afirmativa, el impacto sera considerado como catastrófico." sqref="AF12:AF61" xr:uid="{90C49839-CE33-4A77-A5E9-6ABBB3B77B44}">
      <formula1>"SI,NO,Escoger un dato de la lista desplegable"</formula1>
    </dataValidation>
    <dataValidation allowBlank="1" showInputMessage="1" showErrorMessage="1" prompt="¿Afectar la imagen regional?" sqref="AG11" xr:uid="{CB5EF018-1419-4401-BE14-AEC10C4E4C1E}"/>
    <dataValidation type="list" allowBlank="1" showInputMessage="1" showErrorMessage="1" prompt="¿Afectar la imagen regional?" sqref="AG12:AG61" xr:uid="{7C6F5D0C-A3EF-4AD1-852C-77AB4DF56C25}">
      <formula1>"SI,NO,Escoger un dato de la lista desplegable"</formula1>
    </dataValidation>
    <dataValidation allowBlank="1" showInputMessage="1" showErrorMessage="1" prompt="¿Afectar la imagen nacional?" sqref="AH11" xr:uid="{1856910C-3885-453A-AA77-B8674D715AD5}"/>
    <dataValidation type="list" allowBlank="1" showInputMessage="1" showErrorMessage="1" prompt="¿Afectar la imagen nacional?" sqref="AH12:AH61" xr:uid="{D8B0E616-2DB6-48EA-A144-3DFC192B773B}">
      <formula1>"SI,NO,Escoger un dato de la lista desplegable"</formula1>
    </dataValidation>
    <dataValidation allowBlank="1" showInputMessage="1" showErrorMessage="1" prompt="¿Genera Impacto ambiental?" sqref="AI11" xr:uid="{608E071F-8FF9-4C76-B429-681F1F8675A1}"/>
    <dataValidation type="list" allowBlank="1" showInputMessage="1" showErrorMessage="1" prompt="¿Genera Impacto ambiental?" sqref="AI12:AI61" xr:uid="{4220404C-338E-49B3-8A7D-964FC1DA0508}">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9640C684-C04E-4802-BA05-3B1AE53B961E}"/>
    <dataValidation allowBlank="1" showInputMessage="1" showErrorMessage="1" prompt="¿Existen un responsable asignado a la ejecución del control?" sqref="AW11" xr:uid="{0659E6EE-FAD9-4FD6-A780-0C5198A95628}"/>
    <dataValidation allowBlank="1" showInputMessage="1" showErrorMessage="1" prompt="El responsable tiene autoridad y adecuada segregación de funciones en la ejecución del control?" sqref="AX11" xr:uid="{0338AFA7-B88E-41FC-80FF-29F080F93D96}"/>
    <dataValidation allowBlank="1" showInputMessage="1" showErrorMessage="1" prompt="¿La oportunidad en que se ejecuta el control ayuda a prevenir la mitigación del riesgo o a detectar la materialización del riesgo de manera oportuna?" sqref="AY11" xr:uid="{2310EDF9-2997-4532-83D0-0E5B0B5C80B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77C4305-8F28-4958-8928-36D6A3410A11}"/>
    <dataValidation allowBlank="1" showInputMessage="1" showErrorMessage="1" prompt="¿La fuente de información que se utiliza en el desarrollo del control es información confiable que permita mitigar el riesgo?." sqref="BA11" xr:uid="{6FC61391-0816-4A69-A56A-334033BAB0B1}"/>
    <dataValidation allowBlank="1" showInputMessage="1" showErrorMessage="1" prompt="¿Las observaciones, desviaciones o diferencias identificadas como resultados de la ejecución del control son investigadas y resueltas de manera oportuna?" sqref="BB11" xr:uid="{71C6DE53-25FA-40D8-8A71-8DAA541FD534}"/>
    <dataValidation allowBlank="1" showInputMessage="1" showErrorMessage="1" prompt="¿Se deja evidencia o rastro de la ejecución del control, que permita a cualquier tercero con la evidencia, llegar a la misma conclusión?." sqref="BC11" xr:uid="{6FA5CE97-88B9-4C42-93E1-4994B1E8224E}"/>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7999A2D0-A7A8-4EA2-BA2C-A735EB005173}"/>
  </dataValidations>
  <pageMargins left="0.7" right="0.7" top="0.75" bottom="0.75" header="0.3" footer="0.3"/>
  <pageSetup scale="10"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2D482-B8BB-40B9-A4CB-A5D0C4805B0F}">
  <sheetPr>
    <tabColor rgb="FFF36E3B"/>
    <pageSetUpPr fitToPage="1"/>
  </sheetPr>
  <dimension ref="B2:BS61"/>
  <sheetViews>
    <sheetView zoomScale="55" zoomScaleNormal="55" workbookViewId="0">
      <selection activeCell="L15" sqref="L15"/>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96" customHeight="1" x14ac:dyDescent="0.25">
      <c r="B12" s="248">
        <v>1</v>
      </c>
      <c r="C12" s="251" t="s">
        <v>23</v>
      </c>
      <c r="D12" s="241" t="s">
        <v>711</v>
      </c>
      <c r="E12" s="241" t="s">
        <v>712</v>
      </c>
      <c r="F12" s="239" t="s">
        <v>153</v>
      </c>
      <c r="G12" s="239" t="s">
        <v>153</v>
      </c>
      <c r="H12" s="239" t="s">
        <v>153</v>
      </c>
      <c r="I12" s="239" t="s">
        <v>153</v>
      </c>
      <c r="J12" s="241" t="str">
        <f>IF(AND((F12="SI"),(G12="SI"),(H12="SI"),(I12="SI")),"Si es Riesgo de Corrupción","No es Riesgo de Corrupción")</f>
        <v>Si es Riesgo de Corrupción</v>
      </c>
      <c r="K12" s="47">
        <v>1</v>
      </c>
      <c r="L12" s="48" t="s">
        <v>713</v>
      </c>
      <c r="M12" s="243" t="s">
        <v>942</v>
      </c>
      <c r="N12" s="245">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31" t="s">
        <v>153</v>
      </c>
      <c r="R12" s="231" t="s">
        <v>153</v>
      </c>
      <c r="S12" s="231" t="s">
        <v>153</v>
      </c>
      <c r="T12" s="231" t="s">
        <v>153</v>
      </c>
      <c r="U12" s="231" t="s">
        <v>153</v>
      </c>
      <c r="V12" s="231" t="s">
        <v>153</v>
      </c>
      <c r="W12" s="231" t="s">
        <v>153</v>
      </c>
      <c r="X12" s="231" t="s">
        <v>153</v>
      </c>
      <c r="Y12" s="231" t="s">
        <v>153</v>
      </c>
      <c r="Z12" s="231" t="s">
        <v>153</v>
      </c>
      <c r="AA12" s="231" t="s">
        <v>153</v>
      </c>
      <c r="AB12" s="231" t="s">
        <v>153</v>
      </c>
      <c r="AC12" s="231" t="s">
        <v>153</v>
      </c>
      <c r="AD12" s="231" t="s">
        <v>153</v>
      </c>
      <c r="AE12" s="231" t="s">
        <v>153</v>
      </c>
      <c r="AF12" s="231" t="s">
        <v>153</v>
      </c>
      <c r="AG12" s="231" t="s">
        <v>153</v>
      </c>
      <c r="AH12" s="231" t="s">
        <v>153</v>
      </c>
      <c r="AI12" s="231" t="s">
        <v>153</v>
      </c>
      <c r="AJ12" s="234" t="str">
        <f>IF(AF12="SI","Impacto Catastrófico por lesoines o perdida de vidas humanas",(COUNTIF(Q12:AE21,"SI")+COUNTIF(AG12:AI21,"SI")))</f>
        <v>Impacto Catastrófico por lesoines o perdida de vidas humanas</v>
      </c>
      <c r="AK12" s="234" t="str">
        <f>IF(AJ12=0,"",IF(AND(AJ12&gt;0,AJ12&lt;=5),"Moderado",IF(AND(AJ12&gt;5,AJ12&lt;=11),"Mayor","Catastrófico")))</f>
        <v>Catastrófico</v>
      </c>
      <c r="AL12" s="234" t="str">
        <f>IF(AND(O12="Rara Vez",AK12="Moderado"),"Moderado",IF(AND(O12="Rara Vez",AK12="Mayor"),"Alto",IF(AND(O12="Improbable",AK12="Moderado"),"Moderado",IF(AND(O12="Improbable",AK12="Mayor"),"Alto",IF(AND(O12="Posible",AK12="Moderado"),"Alto",IF(AND(O12="Probable",AK12="Moderado"),"Alto","Extremo"))))))</f>
        <v>Extremo</v>
      </c>
      <c r="AM12" s="216" t="s">
        <v>108</v>
      </c>
      <c r="AN12" s="49">
        <v>1</v>
      </c>
      <c r="AO12" s="50" t="s">
        <v>714</v>
      </c>
      <c r="AP12" s="50" t="s">
        <v>715</v>
      </c>
      <c r="AQ12" s="50" t="s">
        <v>433</v>
      </c>
      <c r="AR12" s="50" t="s">
        <v>716</v>
      </c>
      <c r="AS12" s="50" t="s">
        <v>717</v>
      </c>
      <c r="AT12" s="50" t="s">
        <v>718</v>
      </c>
      <c r="AU12" s="50" t="s">
        <v>719</v>
      </c>
      <c r="AV12" s="50" t="s">
        <v>157</v>
      </c>
      <c r="AW12" s="158" t="s">
        <v>158</v>
      </c>
      <c r="AX12" s="158" t="s">
        <v>159</v>
      </c>
      <c r="AY12" s="158" t="s">
        <v>160</v>
      </c>
      <c r="AZ12" s="158" t="s">
        <v>161</v>
      </c>
      <c r="BA12" s="158" t="s">
        <v>162</v>
      </c>
      <c r="BB12" s="158" t="s">
        <v>163</v>
      </c>
      <c r="BC12" s="158" t="s">
        <v>169</v>
      </c>
      <c r="BD12" s="158">
        <f t="shared" ref="BD12:BD61" si="0">IF(AW12="Asignado",15,0)+IF(AX12="Adecuado",15,0)+IF(AY12="Oportuna",15,0)+IF(AZ12="Prevenir",15,IF(AZ12="Detectar",10,0))+IF(BA12="Confiable",15,0)+IF(BB12="Se investigan y resuelven oportunamente",15,0)+IF(BC12="Completa",10,IF(BC12="Incompleta",5,0))</f>
        <v>100</v>
      </c>
      <c r="BE12" s="158" t="str">
        <f t="shared" ref="BE12:BE61" si="1">IF(BD12&lt;=85,"Débil",IF(AND(BD12&gt;=86,BD12&lt;=94),"Moderado","Fuerte"))</f>
        <v>Fuerte</v>
      </c>
      <c r="BF12" s="50"/>
      <c r="BG12" s="52" t="s">
        <v>165</v>
      </c>
      <c r="BH12" s="158" t="str">
        <f t="shared" ref="BH12:BH61" si="2">IF(BG12="Débil","No se ejecuta",IF(BG12="Moderado","Algunas veces se ejecuta",IF(BG12="FUERTE","Siempre se ejecuta","Casilla formulada")))</f>
        <v>Siempre se ejecuta</v>
      </c>
      <c r="BI12" s="50"/>
      <c r="BJ12" s="1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61" si="4">IF(BJ12="DÉBIL",0,IF(BJ12="MODERADO",50,IF(BJ12="FUERTE",100,"")))</f>
        <v>100</v>
      </c>
      <c r="BL12" s="158" t="str">
        <f t="shared" ref="BL12:BL6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Catastrófico</v>
      </c>
      <c r="BR12" s="210" t="str">
        <f>IF(AND(BP12="Rara Vez",BQ12="Moderado"),"Moderado",IF(AND(BP12="Rara Vez",BQ12="Mayor"),"Alto",IF(AND(BP12="Improbable",BQ12="Moderado"),"Moderado",IF(AND(BP12="Improbable",BQ12="Mayor"),"Alto",IF(AND(BP12="Posible",BQ12="Moderado"),"Alto",IF(AND(BP12="Probable",BQ12="Moderado"),"Alto","Extremo"))))))</f>
        <v>Extremo</v>
      </c>
      <c r="BS12" s="213" t="s">
        <v>720</v>
      </c>
    </row>
    <row r="13" spans="2:71" s="53" customFormat="1" ht="96" customHeight="1" x14ac:dyDescent="0.25">
      <c r="B13" s="249"/>
      <c r="C13" s="252"/>
      <c r="D13" s="241"/>
      <c r="E13" s="241"/>
      <c r="F13" s="239"/>
      <c r="G13" s="239"/>
      <c r="H13" s="239"/>
      <c r="I13" s="239"/>
      <c r="J13" s="241"/>
      <c r="K13" s="54">
        <v>2</v>
      </c>
      <c r="L13" s="55" t="s">
        <v>721</v>
      </c>
      <c r="M13" s="243"/>
      <c r="N13" s="246"/>
      <c r="O13" s="236"/>
      <c r="P13" s="229"/>
      <c r="Q13" s="232"/>
      <c r="R13" s="232"/>
      <c r="S13" s="232"/>
      <c r="T13" s="232"/>
      <c r="U13" s="232"/>
      <c r="V13" s="232"/>
      <c r="W13" s="232"/>
      <c r="X13" s="232"/>
      <c r="Y13" s="232"/>
      <c r="Z13" s="232"/>
      <c r="AA13" s="232"/>
      <c r="AB13" s="232"/>
      <c r="AC13" s="232"/>
      <c r="AD13" s="232"/>
      <c r="AE13" s="232"/>
      <c r="AF13" s="232"/>
      <c r="AG13" s="232"/>
      <c r="AH13" s="232"/>
      <c r="AI13" s="232"/>
      <c r="AJ13" s="211"/>
      <c r="AK13" s="211"/>
      <c r="AL13" s="211"/>
      <c r="AM13" s="217"/>
      <c r="AN13" s="56">
        <v>2</v>
      </c>
      <c r="AO13" s="57" t="s">
        <v>722</v>
      </c>
      <c r="AP13" s="57" t="s">
        <v>723</v>
      </c>
      <c r="AQ13" s="57" t="s">
        <v>433</v>
      </c>
      <c r="AR13" s="57" t="s">
        <v>724</v>
      </c>
      <c r="AS13" s="57" t="s">
        <v>725</v>
      </c>
      <c r="AT13" s="57" t="s">
        <v>726</v>
      </c>
      <c r="AU13" s="57" t="s">
        <v>727</v>
      </c>
      <c r="AV13" s="57" t="s">
        <v>157</v>
      </c>
      <c r="AW13" s="58" t="s">
        <v>158</v>
      </c>
      <c r="AX13" s="58" t="s">
        <v>159</v>
      </c>
      <c r="AY13" s="58" t="s">
        <v>160</v>
      </c>
      <c r="AZ13" s="58" t="s">
        <v>161</v>
      </c>
      <c r="BA13" s="58" t="s">
        <v>162</v>
      </c>
      <c r="BB13" s="58" t="s">
        <v>163</v>
      </c>
      <c r="BC13" s="58" t="s">
        <v>169</v>
      </c>
      <c r="BD13" s="58">
        <f t="shared" si="0"/>
        <v>100</v>
      </c>
      <c r="BE13" s="58" t="str">
        <f t="shared" si="1"/>
        <v>Fuerte</v>
      </c>
      <c r="BF13" s="57"/>
      <c r="BG13" s="59" t="s">
        <v>165</v>
      </c>
      <c r="BH13" s="58" t="str">
        <f t="shared" si="2"/>
        <v>Siempre se ejecuta</v>
      </c>
      <c r="BI13" s="57"/>
      <c r="BJ13" s="58" t="str">
        <f t="shared" si="3"/>
        <v>FUERTE</v>
      </c>
      <c r="BK13" s="58">
        <f t="shared" si="4"/>
        <v>100</v>
      </c>
      <c r="BL13" s="58" t="str">
        <f t="shared" si="5"/>
        <v>NO</v>
      </c>
      <c r="BM13" s="220"/>
      <c r="BN13" s="223"/>
      <c r="BO13" s="226"/>
      <c r="BP13" s="229"/>
      <c r="BQ13" s="211"/>
      <c r="BR13" s="211"/>
      <c r="BS13" s="214"/>
    </row>
    <row r="14" spans="2:71" s="53" customFormat="1" ht="96" customHeight="1" x14ac:dyDescent="0.25">
      <c r="B14" s="249"/>
      <c r="C14" s="252"/>
      <c r="D14" s="241"/>
      <c r="E14" s="241"/>
      <c r="F14" s="239"/>
      <c r="G14" s="239"/>
      <c r="H14" s="239"/>
      <c r="I14" s="239"/>
      <c r="J14" s="241"/>
      <c r="K14" s="60">
        <v>3</v>
      </c>
      <c r="L14" s="61" t="s">
        <v>728</v>
      </c>
      <c r="M14" s="243"/>
      <c r="N14" s="246"/>
      <c r="O14" s="236"/>
      <c r="P14" s="229"/>
      <c r="Q14" s="232"/>
      <c r="R14" s="232"/>
      <c r="S14" s="232"/>
      <c r="T14" s="232"/>
      <c r="U14" s="232"/>
      <c r="V14" s="232"/>
      <c r="W14" s="232"/>
      <c r="X14" s="232"/>
      <c r="Y14" s="232"/>
      <c r="Z14" s="232"/>
      <c r="AA14" s="232"/>
      <c r="AB14" s="232"/>
      <c r="AC14" s="232"/>
      <c r="AD14" s="232"/>
      <c r="AE14" s="232"/>
      <c r="AF14" s="232"/>
      <c r="AG14" s="232"/>
      <c r="AH14" s="232"/>
      <c r="AI14" s="232"/>
      <c r="AJ14" s="211"/>
      <c r="AK14" s="211"/>
      <c r="AL14" s="211"/>
      <c r="AM14" s="217"/>
      <c r="AN14" s="62">
        <v>3</v>
      </c>
      <c r="AO14" s="63" t="s">
        <v>729</v>
      </c>
      <c r="AP14" s="63" t="s">
        <v>730</v>
      </c>
      <c r="AQ14" s="63" t="s">
        <v>433</v>
      </c>
      <c r="AR14" s="63" t="s">
        <v>731</v>
      </c>
      <c r="AS14" s="63" t="s">
        <v>732</v>
      </c>
      <c r="AT14" s="63" t="s">
        <v>733</v>
      </c>
      <c r="AU14" s="63" t="s">
        <v>734</v>
      </c>
      <c r="AV14" s="63" t="s">
        <v>157</v>
      </c>
      <c r="AW14" s="159" t="s">
        <v>158</v>
      </c>
      <c r="AX14" s="159" t="s">
        <v>159</v>
      </c>
      <c r="AY14" s="159" t="s">
        <v>160</v>
      </c>
      <c r="AZ14" s="159" t="s">
        <v>161</v>
      </c>
      <c r="BA14" s="159" t="s">
        <v>162</v>
      </c>
      <c r="BB14" s="159" t="s">
        <v>163</v>
      </c>
      <c r="BC14" s="159" t="s">
        <v>169</v>
      </c>
      <c r="BD14" s="159">
        <f t="shared" si="0"/>
        <v>100</v>
      </c>
      <c r="BE14" s="159" t="str">
        <f t="shared" si="1"/>
        <v>Fuerte</v>
      </c>
      <c r="BF14" s="63"/>
      <c r="BG14" s="65" t="s">
        <v>165</v>
      </c>
      <c r="BH14" s="159" t="str">
        <f t="shared" si="2"/>
        <v>Siempre se ejecuta</v>
      </c>
      <c r="BI14" s="63"/>
      <c r="BJ14" s="159" t="str">
        <f t="shared" si="3"/>
        <v>FUERTE</v>
      </c>
      <c r="BK14" s="159">
        <f t="shared" si="4"/>
        <v>100</v>
      </c>
      <c r="BL14" s="159" t="str">
        <f t="shared" si="5"/>
        <v>NO</v>
      </c>
      <c r="BM14" s="220"/>
      <c r="BN14" s="223"/>
      <c r="BO14" s="226"/>
      <c r="BP14" s="229"/>
      <c r="BQ14" s="211"/>
      <c r="BR14" s="211"/>
      <c r="BS14" s="214"/>
    </row>
    <row r="15" spans="2:71" s="53" customFormat="1" ht="96" customHeight="1" x14ac:dyDescent="0.25">
      <c r="B15" s="249"/>
      <c r="C15" s="252"/>
      <c r="D15" s="241"/>
      <c r="E15" s="241"/>
      <c r="F15" s="239"/>
      <c r="G15" s="239"/>
      <c r="H15" s="239"/>
      <c r="I15" s="239"/>
      <c r="J15" s="241"/>
      <c r="K15" s="54">
        <v>4</v>
      </c>
      <c r="L15" s="55" t="s">
        <v>735</v>
      </c>
      <c r="M15" s="243"/>
      <c r="N15" s="246"/>
      <c r="O15" s="236"/>
      <c r="P15" s="229"/>
      <c r="Q15" s="232"/>
      <c r="R15" s="232"/>
      <c r="S15" s="232"/>
      <c r="T15" s="232"/>
      <c r="U15" s="232"/>
      <c r="V15" s="232"/>
      <c r="W15" s="232"/>
      <c r="X15" s="232"/>
      <c r="Y15" s="232"/>
      <c r="Z15" s="232"/>
      <c r="AA15" s="232"/>
      <c r="AB15" s="232"/>
      <c r="AC15" s="232"/>
      <c r="AD15" s="232"/>
      <c r="AE15" s="232"/>
      <c r="AF15" s="232"/>
      <c r="AG15" s="232"/>
      <c r="AH15" s="232"/>
      <c r="AI15" s="232"/>
      <c r="AJ15" s="211"/>
      <c r="AK15" s="211"/>
      <c r="AL15" s="211"/>
      <c r="AM15" s="217"/>
      <c r="AN15" s="56">
        <v>4</v>
      </c>
      <c r="AO15" s="57" t="s">
        <v>736</v>
      </c>
      <c r="AP15" s="57" t="s">
        <v>737</v>
      </c>
      <c r="AQ15" s="57" t="s">
        <v>168</v>
      </c>
      <c r="AR15" s="57" t="s">
        <v>738</v>
      </c>
      <c r="AS15" s="57" t="s">
        <v>739</v>
      </c>
      <c r="AT15" s="57" t="s">
        <v>740</v>
      </c>
      <c r="AU15" s="57" t="s">
        <v>741</v>
      </c>
      <c r="AV15" s="57" t="s">
        <v>157</v>
      </c>
      <c r="AW15" s="58" t="s">
        <v>158</v>
      </c>
      <c r="AX15" s="58" t="s">
        <v>159</v>
      </c>
      <c r="AY15" s="58" t="s">
        <v>160</v>
      </c>
      <c r="AZ15" s="58" t="s">
        <v>161</v>
      </c>
      <c r="BA15" s="58" t="s">
        <v>162</v>
      </c>
      <c r="BB15" s="58" t="s">
        <v>163</v>
      </c>
      <c r="BC15" s="58" t="s">
        <v>169</v>
      </c>
      <c r="BD15" s="58">
        <f t="shared" si="0"/>
        <v>100</v>
      </c>
      <c r="BE15" s="58" t="str">
        <f t="shared" si="1"/>
        <v>Fuerte</v>
      </c>
      <c r="BF15" s="57"/>
      <c r="BG15" s="59" t="s">
        <v>165</v>
      </c>
      <c r="BH15" s="58" t="str">
        <f t="shared" si="2"/>
        <v>Siempre se ejecuta</v>
      </c>
      <c r="BI15" s="57"/>
      <c r="BJ15" s="58" t="str">
        <f t="shared" si="3"/>
        <v>FUERTE</v>
      </c>
      <c r="BK15" s="58">
        <f t="shared" si="4"/>
        <v>100</v>
      </c>
      <c r="BL15" s="58" t="str">
        <f t="shared" si="5"/>
        <v>NO</v>
      </c>
      <c r="BM15" s="220"/>
      <c r="BN15" s="223"/>
      <c r="BO15" s="226"/>
      <c r="BP15" s="229"/>
      <c r="BQ15" s="211"/>
      <c r="BR15" s="211"/>
      <c r="BS15" s="214"/>
    </row>
    <row r="16" spans="2:71" s="53" customFormat="1" ht="96" customHeight="1" x14ac:dyDescent="0.25">
      <c r="B16" s="249"/>
      <c r="C16" s="252"/>
      <c r="D16" s="241"/>
      <c r="E16" s="241"/>
      <c r="F16" s="239"/>
      <c r="G16" s="239"/>
      <c r="H16" s="239"/>
      <c r="I16" s="239"/>
      <c r="J16" s="241"/>
      <c r="K16" s="60">
        <v>5</v>
      </c>
      <c r="L16" s="61" t="s">
        <v>742</v>
      </c>
      <c r="M16" s="243"/>
      <c r="N16" s="246"/>
      <c r="O16" s="236"/>
      <c r="P16" s="229"/>
      <c r="Q16" s="232"/>
      <c r="R16" s="232"/>
      <c r="S16" s="232"/>
      <c r="T16" s="232"/>
      <c r="U16" s="232"/>
      <c r="V16" s="232"/>
      <c r="W16" s="232"/>
      <c r="X16" s="232"/>
      <c r="Y16" s="232"/>
      <c r="Z16" s="232"/>
      <c r="AA16" s="232"/>
      <c r="AB16" s="232"/>
      <c r="AC16" s="232"/>
      <c r="AD16" s="232"/>
      <c r="AE16" s="232"/>
      <c r="AF16" s="232"/>
      <c r="AG16" s="232"/>
      <c r="AH16" s="232"/>
      <c r="AI16" s="232"/>
      <c r="AJ16" s="211"/>
      <c r="AK16" s="211"/>
      <c r="AL16" s="211"/>
      <c r="AM16" s="217"/>
      <c r="AN16" s="62">
        <v>5</v>
      </c>
      <c r="AO16" s="63" t="s">
        <v>743</v>
      </c>
      <c r="AP16" s="63" t="s">
        <v>744</v>
      </c>
      <c r="AQ16" s="63" t="s">
        <v>168</v>
      </c>
      <c r="AR16" s="63" t="s">
        <v>745</v>
      </c>
      <c r="AS16" s="63" t="s">
        <v>746</v>
      </c>
      <c r="AT16" s="63" t="s">
        <v>747</v>
      </c>
      <c r="AU16" s="63" t="s">
        <v>748</v>
      </c>
      <c r="AV16" s="63" t="s">
        <v>157</v>
      </c>
      <c r="AW16" s="159" t="s">
        <v>158</v>
      </c>
      <c r="AX16" s="159" t="s">
        <v>159</v>
      </c>
      <c r="AY16" s="159" t="s">
        <v>160</v>
      </c>
      <c r="AZ16" s="159" t="s">
        <v>161</v>
      </c>
      <c r="BA16" s="159" t="s">
        <v>162</v>
      </c>
      <c r="BB16" s="159" t="s">
        <v>163</v>
      </c>
      <c r="BC16" s="159" t="s">
        <v>169</v>
      </c>
      <c r="BD16" s="159">
        <f t="shared" si="0"/>
        <v>100</v>
      </c>
      <c r="BE16" s="159" t="str">
        <f t="shared" si="1"/>
        <v>Fuerte</v>
      </c>
      <c r="BF16" s="63"/>
      <c r="BG16" s="65" t="s">
        <v>165</v>
      </c>
      <c r="BH16" s="159" t="str">
        <f t="shared" si="2"/>
        <v>Siempre se ejecuta</v>
      </c>
      <c r="BI16" s="63"/>
      <c r="BJ16" s="159" t="str">
        <f t="shared" si="3"/>
        <v>FUERTE</v>
      </c>
      <c r="BK16" s="159">
        <f t="shared" si="4"/>
        <v>100</v>
      </c>
      <c r="BL16" s="159" t="str">
        <f t="shared" si="5"/>
        <v>NO</v>
      </c>
      <c r="BM16" s="220"/>
      <c r="BN16" s="223"/>
      <c r="BO16" s="226"/>
      <c r="BP16" s="229"/>
      <c r="BQ16" s="211"/>
      <c r="BR16" s="211"/>
      <c r="BS16" s="214"/>
    </row>
    <row r="17" spans="2:71" s="53" customFormat="1" ht="96" customHeight="1" x14ac:dyDescent="0.25">
      <c r="B17" s="249"/>
      <c r="C17" s="252"/>
      <c r="D17" s="241"/>
      <c r="E17" s="241"/>
      <c r="F17" s="239"/>
      <c r="G17" s="239"/>
      <c r="H17" s="239"/>
      <c r="I17" s="239"/>
      <c r="J17" s="241"/>
      <c r="K17" s="54">
        <v>6</v>
      </c>
      <c r="L17" s="55" t="s">
        <v>749</v>
      </c>
      <c r="M17" s="243"/>
      <c r="N17" s="246"/>
      <c r="O17" s="236"/>
      <c r="P17" s="229"/>
      <c r="Q17" s="232"/>
      <c r="R17" s="232"/>
      <c r="S17" s="232"/>
      <c r="T17" s="232"/>
      <c r="U17" s="232"/>
      <c r="V17" s="232"/>
      <c r="W17" s="232"/>
      <c r="X17" s="232"/>
      <c r="Y17" s="232"/>
      <c r="Z17" s="232"/>
      <c r="AA17" s="232"/>
      <c r="AB17" s="232"/>
      <c r="AC17" s="232"/>
      <c r="AD17" s="232"/>
      <c r="AE17" s="232"/>
      <c r="AF17" s="232"/>
      <c r="AG17" s="232"/>
      <c r="AH17" s="232"/>
      <c r="AI17" s="232"/>
      <c r="AJ17" s="211"/>
      <c r="AK17" s="211"/>
      <c r="AL17" s="211"/>
      <c r="AM17" s="217"/>
      <c r="AN17" s="56">
        <v>6</v>
      </c>
      <c r="AO17" s="57" t="s">
        <v>750</v>
      </c>
      <c r="AP17" s="57" t="s">
        <v>751</v>
      </c>
      <c r="AQ17" s="57" t="s">
        <v>168</v>
      </c>
      <c r="AR17" s="57" t="s">
        <v>752</v>
      </c>
      <c r="AS17" s="57" t="s">
        <v>753</v>
      </c>
      <c r="AT17" s="57" t="s">
        <v>754</v>
      </c>
      <c r="AU17" s="57" t="s">
        <v>755</v>
      </c>
      <c r="AV17" s="57" t="s">
        <v>157</v>
      </c>
      <c r="AW17" s="58" t="s">
        <v>158</v>
      </c>
      <c r="AX17" s="58" t="s">
        <v>159</v>
      </c>
      <c r="AY17" s="58" t="s">
        <v>160</v>
      </c>
      <c r="AZ17" s="58" t="s">
        <v>161</v>
      </c>
      <c r="BA17" s="58" t="s">
        <v>162</v>
      </c>
      <c r="BB17" s="58" t="s">
        <v>163</v>
      </c>
      <c r="BC17" s="58" t="s">
        <v>169</v>
      </c>
      <c r="BD17" s="58">
        <f t="shared" si="0"/>
        <v>100</v>
      </c>
      <c r="BE17" s="58" t="str">
        <f t="shared" si="1"/>
        <v>Fuerte</v>
      </c>
      <c r="BF17" s="57"/>
      <c r="BG17" s="59" t="s">
        <v>165</v>
      </c>
      <c r="BH17" s="58" t="str">
        <f t="shared" si="2"/>
        <v>Siempre se ejecuta</v>
      </c>
      <c r="BI17" s="57"/>
      <c r="BJ17" s="58" t="str">
        <f t="shared" si="3"/>
        <v>FUERTE</v>
      </c>
      <c r="BK17" s="58">
        <f t="shared" si="4"/>
        <v>100</v>
      </c>
      <c r="BL17" s="58" t="str">
        <f t="shared" si="5"/>
        <v>NO</v>
      </c>
      <c r="BM17" s="220"/>
      <c r="BN17" s="223"/>
      <c r="BO17" s="226"/>
      <c r="BP17" s="229"/>
      <c r="BQ17" s="211"/>
      <c r="BR17" s="211"/>
      <c r="BS17" s="214"/>
    </row>
    <row r="18" spans="2:71" s="53" customFormat="1" ht="96" customHeight="1" x14ac:dyDescent="0.25">
      <c r="B18" s="249"/>
      <c r="C18" s="252"/>
      <c r="D18" s="241"/>
      <c r="E18" s="241"/>
      <c r="F18" s="239"/>
      <c r="G18" s="239"/>
      <c r="H18" s="239"/>
      <c r="I18" s="239"/>
      <c r="J18" s="241"/>
      <c r="K18" s="60">
        <v>7</v>
      </c>
      <c r="L18" s="61" t="s">
        <v>749</v>
      </c>
      <c r="M18" s="243"/>
      <c r="N18" s="246"/>
      <c r="O18" s="236"/>
      <c r="P18" s="229"/>
      <c r="Q18" s="232"/>
      <c r="R18" s="232"/>
      <c r="S18" s="232"/>
      <c r="T18" s="232"/>
      <c r="U18" s="232"/>
      <c r="V18" s="232"/>
      <c r="W18" s="232"/>
      <c r="X18" s="232"/>
      <c r="Y18" s="232"/>
      <c r="Z18" s="232"/>
      <c r="AA18" s="232"/>
      <c r="AB18" s="232"/>
      <c r="AC18" s="232"/>
      <c r="AD18" s="232"/>
      <c r="AE18" s="232"/>
      <c r="AF18" s="232"/>
      <c r="AG18" s="232"/>
      <c r="AH18" s="232"/>
      <c r="AI18" s="232"/>
      <c r="AJ18" s="211"/>
      <c r="AK18" s="211"/>
      <c r="AL18" s="211"/>
      <c r="AM18" s="217"/>
      <c r="AN18" s="62">
        <v>7</v>
      </c>
      <c r="AO18" s="63" t="s">
        <v>756</v>
      </c>
      <c r="AP18" s="63" t="s">
        <v>757</v>
      </c>
      <c r="AQ18" s="63" t="s">
        <v>172</v>
      </c>
      <c r="AR18" s="63" t="s">
        <v>758</v>
      </c>
      <c r="AS18" s="63" t="s">
        <v>759</v>
      </c>
      <c r="AT18" s="63" t="s">
        <v>760</v>
      </c>
      <c r="AU18" s="63" t="s">
        <v>761</v>
      </c>
      <c r="AV18" s="63" t="s">
        <v>157</v>
      </c>
      <c r="AW18" s="159" t="s">
        <v>158</v>
      </c>
      <c r="AX18" s="159" t="s">
        <v>159</v>
      </c>
      <c r="AY18" s="159" t="s">
        <v>160</v>
      </c>
      <c r="AZ18" s="159" t="s">
        <v>161</v>
      </c>
      <c r="BA18" s="159" t="s">
        <v>162</v>
      </c>
      <c r="BB18" s="159" t="s">
        <v>163</v>
      </c>
      <c r="BC18" s="159" t="s">
        <v>169</v>
      </c>
      <c r="BD18" s="159">
        <f t="shared" si="0"/>
        <v>100</v>
      </c>
      <c r="BE18" s="159" t="str">
        <f t="shared" si="1"/>
        <v>Fuerte</v>
      </c>
      <c r="BF18" s="63"/>
      <c r="BG18" s="65" t="s">
        <v>165</v>
      </c>
      <c r="BH18" s="159" t="str">
        <f t="shared" si="2"/>
        <v>Siempre se ejecuta</v>
      </c>
      <c r="BI18" s="63"/>
      <c r="BJ18" s="159" t="str">
        <f t="shared" si="3"/>
        <v>FUERTE</v>
      </c>
      <c r="BK18" s="159">
        <f t="shared" si="4"/>
        <v>100</v>
      </c>
      <c r="BL18" s="159" t="str">
        <f t="shared" si="5"/>
        <v>NO</v>
      </c>
      <c r="BM18" s="220"/>
      <c r="BN18" s="223"/>
      <c r="BO18" s="226"/>
      <c r="BP18" s="229"/>
      <c r="BQ18" s="211"/>
      <c r="BR18" s="211"/>
      <c r="BS18" s="214"/>
    </row>
    <row r="19" spans="2:71" s="53" customFormat="1" ht="96" customHeight="1" x14ac:dyDescent="0.25">
      <c r="B19" s="249"/>
      <c r="C19" s="252"/>
      <c r="D19" s="241"/>
      <c r="E19" s="241"/>
      <c r="F19" s="239"/>
      <c r="G19" s="239"/>
      <c r="H19" s="239"/>
      <c r="I19" s="239"/>
      <c r="J19" s="241"/>
      <c r="K19" s="54">
        <v>8</v>
      </c>
      <c r="L19" s="55" t="s">
        <v>749</v>
      </c>
      <c r="M19" s="243"/>
      <c r="N19" s="246"/>
      <c r="O19" s="236"/>
      <c r="P19" s="229"/>
      <c r="Q19" s="232"/>
      <c r="R19" s="232"/>
      <c r="S19" s="232"/>
      <c r="T19" s="232"/>
      <c r="U19" s="232"/>
      <c r="V19" s="232"/>
      <c r="W19" s="232"/>
      <c r="X19" s="232"/>
      <c r="Y19" s="232"/>
      <c r="Z19" s="232"/>
      <c r="AA19" s="232"/>
      <c r="AB19" s="232"/>
      <c r="AC19" s="232"/>
      <c r="AD19" s="232"/>
      <c r="AE19" s="232"/>
      <c r="AF19" s="232"/>
      <c r="AG19" s="232"/>
      <c r="AH19" s="232"/>
      <c r="AI19" s="232"/>
      <c r="AJ19" s="211"/>
      <c r="AK19" s="211"/>
      <c r="AL19" s="211"/>
      <c r="AM19" s="217"/>
      <c r="AN19" s="56">
        <v>8</v>
      </c>
      <c r="AO19" s="57" t="s">
        <v>762</v>
      </c>
      <c r="AP19" s="57" t="s">
        <v>763</v>
      </c>
      <c r="AQ19" s="57" t="s">
        <v>168</v>
      </c>
      <c r="AR19" s="57" t="s">
        <v>764</v>
      </c>
      <c r="AS19" s="57" t="s">
        <v>765</v>
      </c>
      <c r="AT19" s="57" t="s">
        <v>766</v>
      </c>
      <c r="AU19" s="57" t="s">
        <v>767</v>
      </c>
      <c r="AV19" s="57" t="s">
        <v>157</v>
      </c>
      <c r="AW19" s="58" t="s">
        <v>158</v>
      </c>
      <c r="AX19" s="58" t="s">
        <v>159</v>
      </c>
      <c r="AY19" s="58" t="s">
        <v>160</v>
      </c>
      <c r="AZ19" s="58" t="s">
        <v>161</v>
      </c>
      <c r="BA19" s="58" t="s">
        <v>162</v>
      </c>
      <c r="BB19" s="58" t="s">
        <v>163</v>
      </c>
      <c r="BC19" s="58" t="s">
        <v>169</v>
      </c>
      <c r="BD19" s="58">
        <f t="shared" si="0"/>
        <v>100</v>
      </c>
      <c r="BE19" s="58" t="str">
        <f t="shared" si="1"/>
        <v>Fuerte</v>
      </c>
      <c r="BF19" s="57"/>
      <c r="BG19" s="59" t="s">
        <v>165</v>
      </c>
      <c r="BH19" s="58" t="str">
        <f t="shared" si="2"/>
        <v>Siempre se ejecuta</v>
      </c>
      <c r="BI19" s="57"/>
      <c r="BJ19" s="58" t="str">
        <f t="shared" si="3"/>
        <v>FUERTE</v>
      </c>
      <c r="BK19" s="58">
        <f t="shared" si="4"/>
        <v>100</v>
      </c>
      <c r="BL19" s="58" t="str">
        <f t="shared" si="5"/>
        <v>NO</v>
      </c>
      <c r="BM19" s="220"/>
      <c r="BN19" s="223"/>
      <c r="BO19" s="226"/>
      <c r="BP19" s="229"/>
      <c r="BQ19" s="211"/>
      <c r="BR19" s="211"/>
      <c r="BS19" s="214"/>
    </row>
    <row r="20" spans="2:71" s="53" customFormat="1" ht="15.75" customHeight="1" x14ac:dyDescent="0.25">
      <c r="B20" s="249"/>
      <c r="C20" s="252"/>
      <c r="D20" s="241"/>
      <c r="E20" s="241"/>
      <c r="F20" s="239"/>
      <c r="G20" s="239"/>
      <c r="H20" s="239"/>
      <c r="I20" s="239"/>
      <c r="J20" s="241"/>
      <c r="K20" s="60">
        <v>9</v>
      </c>
      <c r="L20" s="66" t="s">
        <v>107</v>
      </c>
      <c r="M20" s="243"/>
      <c r="N20" s="246"/>
      <c r="O20" s="236"/>
      <c r="P20" s="229"/>
      <c r="Q20" s="232"/>
      <c r="R20" s="232"/>
      <c r="S20" s="232"/>
      <c r="T20" s="232"/>
      <c r="U20" s="232"/>
      <c r="V20" s="232"/>
      <c r="W20" s="232"/>
      <c r="X20" s="232"/>
      <c r="Y20" s="232"/>
      <c r="Z20" s="232"/>
      <c r="AA20" s="232"/>
      <c r="AB20" s="232"/>
      <c r="AC20" s="232"/>
      <c r="AD20" s="232"/>
      <c r="AE20" s="232"/>
      <c r="AF20" s="232"/>
      <c r="AG20" s="232"/>
      <c r="AH20" s="232"/>
      <c r="AI20" s="232"/>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75" customHeight="1" thickBot="1" x14ac:dyDescent="0.3">
      <c r="B21" s="250"/>
      <c r="C21" s="253"/>
      <c r="D21" s="242"/>
      <c r="E21" s="242"/>
      <c r="F21" s="240"/>
      <c r="G21" s="240"/>
      <c r="H21" s="240"/>
      <c r="I21" s="240"/>
      <c r="J21" s="242"/>
      <c r="K21" s="67">
        <v>10</v>
      </c>
      <c r="L21" s="68" t="s">
        <v>107</v>
      </c>
      <c r="M21" s="244"/>
      <c r="N21" s="247"/>
      <c r="O21" s="237"/>
      <c r="P21" s="230"/>
      <c r="Q21" s="233"/>
      <c r="R21" s="233"/>
      <c r="S21" s="233"/>
      <c r="T21" s="233"/>
      <c r="U21" s="233"/>
      <c r="V21" s="233"/>
      <c r="W21" s="233"/>
      <c r="X21" s="233"/>
      <c r="Y21" s="233"/>
      <c r="Z21" s="233"/>
      <c r="AA21" s="233"/>
      <c r="AB21" s="233"/>
      <c r="AC21" s="233"/>
      <c r="AD21" s="233"/>
      <c r="AE21" s="233"/>
      <c r="AF21" s="233"/>
      <c r="AG21" s="233"/>
      <c r="AH21" s="233"/>
      <c r="AI21" s="233"/>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row r="22" spans="2:71" s="53" customFormat="1" ht="96" hidden="1" customHeight="1" x14ac:dyDescent="0.25">
      <c r="B22" s="248">
        <v>2</v>
      </c>
      <c r="C22" s="251" t="s">
        <v>104</v>
      </c>
      <c r="D22" s="241" t="s">
        <v>105</v>
      </c>
      <c r="E22" s="241"/>
      <c r="F22" s="239" t="s">
        <v>106</v>
      </c>
      <c r="G22" s="239" t="s">
        <v>106</v>
      </c>
      <c r="H22" s="239" t="s">
        <v>106</v>
      </c>
      <c r="I22" s="239" t="s">
        <v>106</v>
      </c>
      <c r="J22" s="241" t="str">
        <f>IF(AND((F22="SI"),(G22="SI"),(H22="SI"),(I22="SI")),"Si es Riesgo de Corrupción","No es Riesgo de Corrupción")</f>
        <v>No es Riesgo de Corrupción</v>
      </c>
      <c r="K22" s="47">
        <v>1</v>
      </c>
      <c r="L22" s="48" t="s">
        <v>107</v>
      </c>
      <c r="M22" s="243" t="s">
        <v>458</v>
      </c>
      <c r="N22" s="245" t="s">
        <v>106</v>
      </c>
      <c r="O22" s="235" t="str">
        <f>IF(N22=1,"Rara vez",IF(N22=2,"Improbable",IF(N22=3,"Posible",IF(N22=4,"Probable",IF(N22=5,"Casi seguro","Definir el nivel de probabilidad")))))</f>
        <v>Definir el nivel de probabilidad</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31" t="s">
        <v>106</v>
      </c>
      <c r="R22" s="231" t="s">
        <v>106</v>
      </c>
      <c r="S22" s="231" t="s">
        <v>106</v>
      </c>
      <c r="T22" s="231" t="s">
        <v>106</v>
      </c>
      <c r="U22" s="231" t="s">
        <v>106</v>
      </c>
      <c r="V22" s="231" t="s">
        <v>106</v>
      </c>
      <c r="W22" s="231" t="s">
        <v>106</v>
      </c>
      <c r="X22" s="231" t="s">
        <v>106</v>
      </c>
      <c r="Y22" s="231" t="s">
        <v>106</v>
      </c>
      <c r="Z22" s="231" t="s">
        <v>106</v>
      </c>
      <c r="AA22" s="231" t="s">
        <v>106</v>
      </c>
      <c r="AB22" s="231" t="s">
        <v>106</v>
      </c>
      <c r="AC22" s="231" t="s">
        <v>106</v>
      </c>
      <c r="AD22" s="231" t="s">
        <v>106</v>
      </c>
      <c r="AE22" s="231" t="s">
        <v>106</v>
      </c>
      <c r="AF22" s="231" t="s">
        <v>106</v>
      </c>
      <c r="AG22" s="231" t="s">
        <v>106</v>
      </c>
      <c r="AH22" s="231" t="s">
        <v>106</v>
      </c>
      <c r="AI22" s="231" t="s">
        <v>106</v>
      </c>
      <c r="AJ22" s="234">
        <f>IF(AF22="SI","Impacto Catastrófico por lesoines o perdida de vidas humanas",(COUNTIF(Q22:AE31,"SI")+COUNTIF(AG22:AI31,"SI")))</f>
        <v>0</v>
      </c>
      <c r="AK22" s="234" t="str">
        <f>IF(AJ22=0,"",IF(AND(AJ22&gt;0,AJ22&lt;=5),"Moderado",IF(AND(AJ22&gt;5,AJ22&lt;=11),"Mayor","Catastrófico")))</f>
        <v/>
      </c>
      <c r="AL22" s="234" t="str">
        <f>IF(AND(O22="Rara Vez",AK22="Moderado"),"Moderado",IF(AND(O22="Rara Vez",AK22="Mayor"),"Alto",IF(AND(O22="Improbable",AK22="Moderado"),"Moderado",IF(AND(O22="Improbable",AK22="Mayor"),"Alto",IF(AND(O22="Posible",AK22="Moderado"),"Alto",IF(AND(O22="Probable",AK22="Moderado"),"Alto","Extremo"))))))</f>
        <v>Extremo</v>
      </c>
      <c r="AM22" s="216" t="s">
        <v>108</v>
      </c>
      <c r="AN22" s="49">
        <v>1</v>
      </c>
      <c r="AO22" s="50" t="s">
        <v>109</v>
      </c>
      <c r="AP22" s="50"/>
      <c r="AQ22" s="50" t="s">
        <v>106</v>
      </c>
      <c r="AR22" s="50"/>
      <c r="AS22" s="50"/>
      <c r="AT22" s="50"/>
      <c r="AU22" s="50"/>
      <c r="AV22" s="50" t="s">
        <v>106</v>
      </c>
      <c r="AW22" s="158" t="s">
        <v>106</v>
      </c>
      <c r="AX22" s="158" t="s">
        <v>106</v>
      </c>
      <c r="AY22" s="158" t="s">
        <v>106</v>
      </c>
      <c r="AZ22" s="158" t="s">
        <v>106</v>
      </c>
      <c r="BA22" s="158" t="s">
        <v>106</v>
      </c>
      <c r="BB22" s="158" t="s">
        <v>106</v>
      </c>
      <c r="BC22" s="158" t="s">
        <v>106</v>
      </c>
      <c r="BD22" s="158">
        <f t="shared" si="0"/>
        <v>0</v>
      </c>
      <c r="BE22" s="158" t="str">
        <f t="shared" si="1"/>
        <v>Débil</v>
      </c>
      <c r="BF22" s="50"/>
      <c r="BG22" s="52" t="s">
        <v>106</v>
      </c>
      <c r="BH22" s="158" t="str">
        <f t="shared" si="2"/>
        <v>Casilla formulada</v>
      </c>
      <c r="BI22" s="50"/>
      <c r="BJ22" s="158" t="str">
        <f t="shared" si="3"/>
        <v/>
      </c>
      <c r="BK22" s="158" t="str">
        <f t="shared" si="4"/>
        <v/>
      </c>
      <c r="BL22" s="158" t="str">
        <f t="shared" si="5"/>
        <v>SI</v>
      </c>
      <c r="BM22" s="219" t="e">
        <f>IF(AVERAGE(BK22:BK31)=100,"FUERTE",IF(AND(AVERAGE(BK22:BK31)&lt;=99,AVERAGE(BK22:BK31)&gt;=50),"MODERADA",IF(AVERAGE(BK22:BK31)&lt;50,"DÉBIL",0)))</f>
        <v>#DIV/0!</v>
      </c>
      <c r="BN22" s="222" t="str">
        <f>IFERROR(IF(BM22="DÉBIL","NO DISMINUYE",IF(AVERAGEIF(AV22:AV31,"Preventivo",BK22:BK31)&gt;=50,"DIRECTAMENTE","NO DISMINUYE")),"NO DISMINUYE")</f>
        <v>NO DISMINUYE</v>
      </c>
      <c r="BO22" s="225" t="e">
        <f>IF(N22=1,1,IF(AND(N22=2,BM22="FUERTE",BN22="DIRECTAMENTE"),N22-1,IF(AND(N22&gt;2,BM22="FUERTE",BN22="DIRECTAMENTE"),N22-2,IF(AND(N22&gt;=2,BM22="MODERADA",BN22="DIRECTAMENTE"),N22-1,N22))))</f>
        <v>#DIV/0!</v>
      </c>
      <c r="BP22" s="228" t="e">
        <f>IF(BO22=1,"Rara vez",IF(BO22=2,"Improbable",IF(BO22=3,"Posible",IF(BO22=4,"Probable",IF(BO22=5,"Casi Seguro",0)))))</f>
        <v>#DIV/0!</v>
      </c>
      <c r="BQ22" s="210" t="str">
        <f>AK22</f>
        <v/>
      </c>
      <c r="BR22" s="210" t="e">
        <f>IF(AND(BP22="Rara Vez",BQ22="Moderado"),"Moderado",IF(AND(BP22="Rara Vez",BQ22="Mayor"),"Alto",IF(AND(BP22="Improbable",BQ22="Moderado"),"Moderado",IF(AND(BP22="Improbable",BQ22="Mayor"),"Alto",IF(AND(BP22="Posible",BQ22="Moderado"),"Alto",IF(AND(BP22="Probable",BQ22="Moderado"),"Alto","Extremo"))))))</f>
        <v>#DIV/0!</v>
      </c>
      <c r="BS22" s="213"/>
    </row>
    <row r="23" spans="2:71" s="53" customFormat="1" ht="96" hidden="1" customHeight="1" x14ac:dyDescent="0.25">
      <c r="B23" s="249"/>
      <c r="C23" s="252"/>
      <c r="D23" s="241"/>
      <c r="E23" s="241"/>
      <c r="F23" s="239"/>
      <c r="G23" s="239"/>
      <c r="H23" s="239"/>
      <c r="I23" s="239"/>
      <c r="J23" s="241"/>
      <c r="K23" s="54">
        <v>2</v>
      </c>
      <c r="L23" s="55" t="s">
        <v>107</v>
      </c>
      <c r="M23" s="243"/>
      <c r="N23" s="246"/>
      <c r="O23" s="236"/>
      <c r="P23" s="229"/>
      <c r="Q23" s="232"/>
      <c r="R23" s="232"/>
      <c r="S23" s="232"/>
      <c r="T23" s="232"/>
      <c r="U23" s="232"/>
      <c r="V23" s="232"/>
      <c r="W23" s="232"/>
      <c r="X23" s="232"/>
      <c r="Y23" s="232"/>
      <c r="Z23" s="232"/>
      <c r="AA23" s="232"/>
      <c r="AB23" s="232"/>
      <c r="AC23" s="232"/>
      <c r="AD23" s="232"/>
      <c r="AE23" s="232"/>
      <c r="AF23" s="232"/>
      <c r="AG23" s="232"/>
      <c r="AH23" s="232"/>
      <c r="AI23" s="232"/>
      <c r="AJ23" s="211"/>
      <c r="AK23" s="211"/>
      <c r="AL23" s="211"/>
      <c r="AM23" s="217"/>
      <c r="AN23" s="56">
        <v>2</v>
      </c>
      <c r="AO23" s="57" t="s">
        <v>109</v>
      </c>
      <c r="AP23" s="57"/>
      <c r="AQ23" s="57" t="s">
        <v>106</v>
      </c>
      <c r="AR23" s="57"/>
      <c r="AS23" s="57"/>
      <c r="AT23" s="57"/>
      <c r="AU23" s="57"/>
      <c r="AV23" s="57" t="s">
        <v>106</v>
      </c>
      <c r="AW23" s="58" t="s">
        <v>106</v>
      </c>
      <c r="AX23" s="58" t="s">
        <v>106</v>
      </c>
      <c r="AY23" s="58" t="s">
        <v>106</v>
      </c>
      <c r="AZ23" s="58" t="s">
        <v>106</v>
      </c>
      <c r="BA23" s="58" t="s">
        <v>106</v>
      </c>
      <c r="BB23" s="58" t="s">
        <v>106</v>
      </c>
      <c r="BC23" s="58" t="s">
        <v>106</v>
      </c>
      <c r="BD23" s="58">
        <f t="shared" si="0"/>
        <v>0</v>
      </c>
      <c r="BE23" s="58" t="str">
        <f t="shared" si="1"/>
        <v>Débil</v>
      </c>
      <c r="BF23" s="57"/>
      <c r="BG23" s="59" t="s">
        <v>106</v>
      </c>
      <c r="BH23" s="58" t="str">
        <f t="shared" si="2"/>
        <v>Casilla formulada</v>
      </c>
      <c r="BI23" s="57"/>
      <c r="BJ23" s="58" t="str">
        <f t="shared" si="3"/>
        <v/>
      </c>
      <c r="BK23" s="58" t="str">
        <f t="shared" si="4"/>
        <v/>
      </c>
      <c r="BL23" s="58" t="str">
        <f t="shared" si="5"/>
        <v>SI</v>
      </c>
      <c r="BM23" s="220"/>
      <c r="BN23" s="223"/>
      <c r="BO23" s="226"/>
      <c r="BP23" s="229"/>
      <c r="BQ23" s="211"/>
      <c r="BR23" s="211"/>
      <c r="BS23" s="214"/>
    </row>
    <row r="24" spans="2:71" s="53" customFormat="1" ht="96" hidden="1" customHeight="1" x14ac:dyDescent="0.25">
      <c r="B24" s="249"/>
      <c r="C24" s="252"/>
      <c r="D24" s="241"/>
      <c r="E24" s="241"/>
      <c r="F24" s="239"/>
      <c r="G24" s="239"/>
      <c r="H24" s="239"/>
      <c r="I24" s="239"/>
      <c r="J24" s="241"/>
      <c r="K24" s="60">
        <v>3</v>
      </c>
      <c r="L24" s="61" t="s">
        <v>107</v>
      </c>
      <c r="M24" s="243"/>
      <c r="N24" s="246"/>
      <c r="O24" s="236"/>
      <c r="P24" s="229"/>
      <c r="Q24" s="232"/>
      <c r="R24" s="232"/>
      <c r="S24" s="232"/>
      <c r="T24" s="232"/>
      <c r="U24" s="232"/>
      <c r="V24" s="232"/>
      <c r="W24" s="232"/>
      <c r="X24" s="232"/>
      <c r="Y24" s="232"/>
      <c r="Z24" s="232"/>
      <c r="AA24" s="232"/>
      <c r="AB24" s="232"/>
      <c r="AC24" s="232"/>
      <c r="AD24" s="232"/>
      <c r="AE24" s="232"/>
      <c r="AF24" s="232"/>
      <c r="AG24" s="232"/>
      <c r="AH24" s="232"/>
      <c r="AI24" s="232"/>
      <c r="AJ24" s="211"/>
      <c r="AK24" s="211"/>
      <c r="AL24" s="211"/>
      <c r="AM24" s="217"/>
      <c r="AN24" s="62">
        <v>3</v>
      </c>
      <c r="AO24" s="63" t="s">
        <v>109</v>
      </c>
      <c r="AP24" s="63"/>
      <c r="AQ24" s="63" t="s">
        <v>106</v>
      </c>
      <c r="AR24" s="63"/>
      <c r="AS24" s="63"/>
      <c r="AT24" s="63"/>
      <c r="AU24" s="63"/>
      <c r="AV24" s="63" t="s">
        <v>106</v>
      </c>
      <c r="AW24" s="159" t="s">
        <v>106</v>
      </c>
      <c r="AX24" s="159" t="s">
        <v>106</v>
      </c>
      <c r="AY24" s="159" t="s">
        <v>106</v>
      </c>
      <c r="AZ24" s="159" t="s">
        <v>106</v>
      </c>
      <c r="BA24" s="159" t="s">
        <v>106</v>
      </c>
      <c r="BB24" s="159" t="s">
        <v>106</v>
      </c>
      <c r="BC24" s="159" t="s">
        <v>106</v>
      </c>
      <c r="BD24" s="159">
        <f t="shared" si="0"/>
        <v>0</v>
      </c>
      <c r="BE24" s="159" t="str">
        <f t="shared" si="1"/>
        <v>Débil</v>
      </c>
      <c r="BF24" s="63"/>
      <c r="BG24" s="65" t="s">
        <v>106</v>
      </c>
      <c r="BH24" s="159" t="str">
        <f t="shared" si="2"/>
        <v>Casilla formulada</v>
      </c>
      <c r="BI24" s="63"/>
      <c r="BJ24" s="159" t="str">
        <f t="shared" si="3"/>
        <v/>
      </c>
      <c r="BK24" s="159" t="str">
        <f t="shared" si="4"/>
        <v/>
      </c>
      <c r="BL24" s="159" t="str">
        <f t="shared" si="5"/>
        <v>SI</v>
      </c>
      <c r="BM24" s="220"/>
      <c r="BN24" s="223"/>
      <c r="BO24" s="226"/>
      <c r="BP24" s="229"/>
      <c r="BQ24" s="211"/>
      <c r="BR24" s="211"/>
      <c r="BS24" s="214"/>
    </row>
    <row r="25" spans="2:71" s="53" customFormat="1" ht="96" hidden="1" customHeight="1" x14ac:dyDescent="0.25">
      <c r="B25" s="249"/>
      <c r="C25" s="252"/>
      <c r="D25" s="241"/>
      <c r="E25" s="241"/>
      <c r="F25" s="239"/>
      <c r="G25" s="239"/>
      <c r="H25" s="239"/>
      <c r="I25" s="239"/>
      <c r="J25" s="241"/>
      <c r="K25" s="54">
        <v>4</v>
      </c>
      <c r="L25" s="55" t="s">
        <v>107</v>
      </c>
      <c r="M25" s="243"/>
      <c r="N25" s="246"/>
      <c r="O25" s="236"/>
      <c r="P25" s="229"/>
      <c r="Q25" s="232"/>
      <c r="R25" s="232"/>
      <c r="S25" s="232"/>
      <c r="T25" s="232"/>
      <c r="U25" s="232"/>
      <c r="V25" s="232"/>
      <c r="W25" s="232"/>
      <c r="X25" s="232"/>
      <c r="Y25" s="232"/>
      <c r="Z25" s="232"/>
      <c r="AA25" s="232"/>
      <c r="AB25" s="232"/>
      <c r="AC25" s="232"/>
      <c r="AD25" s="232"/>
      <c r="AE25" s="232"/>
      <c r="AF25" s="232"/>
      <c r="AG25" s="232"/>
      <c r="AH25" s="232"/>
      <c r="AI25" s="232"/>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0"/>
        <v>0</v>
      </c>
      <c r="BE25" s="58" t="str">
        <f t="shared" si="1"/>
        <v>Débil</v>
      </c>
      <c r="BF25" s="57"/>
      <c r="BG25" s="59" t="s">
        <v>106</v>
      </c>
      <c r="BH25" s="58" t="str">
        <f t="shared" si="2"/>
        <v>Casilla formulada</v>
      </c>
      <c r="BI25" s="57"/>
      <c r="BJ25" s="58" t="str">
        <f t="shared" si="3"/>
        <v/>
      </c>
      <c r="BK25" s="58" t="str">
        <f t="shared" si="4"/>
        <v/>
      </c>
      <c r="BL25" s="58" t="str">
        <f t="shared" si="5"/>
        <v>SI</v>
      </c>
      <c r="BM25" s="220"/>
      <c r="BN25" s="223"/>
      <c r="BO25" s="226"/>
      <c r="BP25" s="229"/>
      <c r="BQ25" s="211"/>
      <c r="BR25" s="211"/>
      <c r="BS25" s="214"/>
    </row>
    <row r="26" spans="2:71" s="53" customFormat="1" ht="96" hidden="1" customHeight="1" x14ac:dyDescent="0.25">
      <c r="B26" s="249"/>
      <c r="C26" s="252"/>
      <c r="D26" s="241"/>
      <c r="E26" s="241"/>
      <c r="F26" s="239"/>
      <c r="G26" s="239"/>
      <c r="H26" s="239"/>
      <c r="I26" s="239"/>
      <c r="J26" s="241"/>
      <c r="K26" s="60">
        <v>5</v>
      </c>
      <c r="L26" s="61" t="s">
        <v>107</v>
      </c>
      <c r="M26" s="243"/>
      <c r="N26" s="246"/>
      <c r="O26" s="236"/>
      <c r="P26" s="229"/>
      <c r="Q26" s="232"/>
      <c r="R26" s="232"/>
      <c r="S26" s="232"/>
      <c r="T26" s="232"/>
      <c r="U26" s="232"/>
      <c r="V26" s="232"/>
      <c r="W26" s="232"/>
      <c r="X26" s="232"/>
      <c r="Y26" s="232"/>
      <c r="Z26" s="232"/>
      <c r="AA26" s="232"/>
      <c r="AB26" s="232"/>
      <c r="AC26" s="232"/>
      <c r="AD26" s="232"/>
      <c r="AE26" s="232"/>
      <c r="AF26" s="232"/>
      <c r="AG26" s="232"/>
      <c r="AH26" s="232"/>
      <c r="AI26" s="232"/>
      <c r="AJ26" s="211"/>
      <c r="AK26" s="211"/>
      <c r="AL26" s="211"/>
      <c r="AM26" s="217"/>
      <c r="AN26" s="62">
        <v>5</v>
      </c>
      <c r="AO26" s="63" t="s">
        <v>109</v>
      </c>
      <c r="AP26" s="63"/>
      <c r="AQ26" s="63" t="s">
        <v>106</v>
      </c>
      <c r="AR26" s="63"/>
      <c r="AS26" s="63"/>
      <c r="AT26" s="63"/>
      <c r="AU26" s="63"/>
      <c r="AV26" s="63" t="s">
        <v>106</v>
      </c>
      <c r="AW26" s="159" t="s">
        <v>106</v>
      </c>
      <c r="AX26" s="159" t="s">
        <v>106</v>
      </c>
      <c r="AY26" s="159" t="s">
        <v>106</v>
      </c>
      <c r="AZ26" s="159" t="s">
        <v>106</v>
      </c>
      <c r="BA26" s="159" t="s">
        <v>106</v>
      </c>
      <c r="BB26" s="159" t="s">
        <v>106</v>
      </c>
      <c r="BC26" s="159" t="s">
        <v>106</v>
      </c>
      <c r="BD26" s="159">
        <f t="shared" si="0"/>
        <v>0</v>
      </c>
      <c r="BE26" s="159" t="str">
        <f t="shared" si="1"/>
        <v>Débil</v>
      </c>
      <c r="BF26" s="63"/>
      <c r="BG26" s="65" t="s">
        <v>106</v>
      </c>
      <c r="BH26" s="159" t="str">
        <f t="shared" si="2"/>
        <v>Casilla formulada</v>
      </c>
      <c r="BI26" s="63"/>
      <c r="BJ26" s="159" t="str">
        <f t="shared" si="3"/>
        <v/>
      </c>
      <c r="BK26" s="159" t="str">
        <f t="shared" si="4"/>
        <v/>
      </c>
      <c r="BL26" s="159" t="str">
        <f t="shared" si="5"/>
        <v>SI</v>
      </c>
      <c r="BM26" s="220"/>
      <c r="BN26" s="223"/>
      <c r="BO26" s="226"/>
      <c r="BP26" s="229"/>
      <c r="BQ26" s="211"/>
      <c r="BR26" s="211"/>
      <c r="BS26" s="214"/>
    </row>
    <row r="27" spans="2:71" s="53" customFormat="1" ht="96" hidden="1" customHeight="1" x14ac:dyDescent="0.25">
      <c r="B27" s="249"/>
      <c r="C27" s="252"/>
      <c r="D27" s="241"/>
      <c r="E27" s="241"/>
      <c r="F27" s="239"/>
      <c r="G27" s="239"/>
      <c r="H27" s="239"/>
      <c r="I27" s="239"/>
      <c r="J27" s="241"/>
      <c r="K27" s="54">
        <v>6</v>
      </c>
      <c r="L27" s="55" t="s">
        <v>107</v>
      </c>
      <c r="M27" s="243"/>
      <c r="N27" s="246"/>
      <c r="O27" s="236"/>
      <c r="P27" s="229"/>
      <c r="Q27" s="232"/>
      <c r="R27" s="232"/>
      <c r="S27" s="232"/>
      <c r="T27" s="232"/>
      <c r="U27" s="232"/>
      <c r="V27" s="232"/>
      <c r="W27" s="232"/>
      <c r="X27" s="232"/>
      <c r="Y27" s="232"/>
      <c r="Z27" s="232"/>
      <c r="AA27" s="232"/>
      <c r="AB27" s="232"/>
      <c r="AC27" s="232"/>
      <c r="AD27" s="232"/>
      <c r="AE27" s="232"/>
      <c r="AF27" s="232"/>
      <c r="AG27" s="232"/>
      <c r="AH27" s="232"/>
      <c r="AI27" s="232"/>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0"/>
        <v>0</v>
      </c>
      <c r="BE27" s="58" t="str">
        <f t="shared" si="1"/>
        <v>Débil</v>
      </c>
      <c r="BF27" s="57"/>
      <c r="BG27" s="59" t="s">
        <v>106</v>
      </c>
      <c r="BH27" s="58" t="str">
        <f t="shared" si="2"/>
        <v>Casilla formulada</v>
      </c>
      <c r="BI27" s="57"/>
      <c r="BJ27" s="58" t="str">
        <f t="shared" si="3"/>
        <v/>
      </c>
      <c r="BK27" s="58" t="str">
        <f t="shared" si="4"/>
        <v/>
      </c>
      <c r="BL27" s="58" t="str">
        <f t="shared" si="5"/>
        <v>SI</v>
      </c>
      <c r="BM27" s="220"/>
      <c r="BN27" s="223"/>
      <c r="BO27" s="226"/>
      <c r="BP27" s="229"/>
      <c r="BQ27" s="211"/>
      <c r="BR27" s="211"/>
      <c r="BS27" s="214"/>
    </row>
    <row r="28" spans="2:71" s="53" customFormat="1" ht="96" hidden="1" customHeight="1" x14ac:dyDescent="0.25">
      <c r="B28" s="249"/>
      <c r="C28" s="252"/>
      <c r="D28" s="241"/>
      <c r="E28" s="241"/>
      <c r="F28" s="239"/>
      <c r="G28" s="239"/>
      <c r="H28" s="239"/>
      <c r="I28" s="239"/>
      <c r="J28" s="241"/>
      <c r="K28" s="60">
        <v>7</v>
      </c>
      <c r="L28" s="61" t="s">
        <v>107</v>
      </c>
      <c r="M28" s="243"/>
      <c r="N28" s="246"/>
      <c r="O28" s="236"/>
      <c r="P28" s="229"/>
      <c r="Q28" s="232"/>
      <c r="R28" s="232"/>
      <c r="S28" s="232"/>
      <c r="T28" s="232"/>
      <c r="U28" s="232"/>
      <c r="V28" s="232"/>
      <c r="W28" s="232"/>
      <c r="X28" s="232"/>
      <c r="Y28" s="232"/>
      <c r="Z28" s="232"/>
      <c r="AA28" s="232"/>
      <c r="AB28" s="232"/>
      <c r="AC28" s="232"/>
      <c r="AD28" s="232"/>
      <c r="AE28" s="232"/>
      <c r="AF28" s="232"/>
      <c r="AG28" s="232"/>
      <c r="AH28" s="232"/>
      <c r="AI28" s="232"/>
      <c r="AJ28" s="211"/>
      <c r="AK28" s="211"/>
      <c r="AL28" s="211"/>
      <c r="AM28" s="217"/>
      <c r="AN28" s="62">
        <v>7</v>
      </c>
      <c r="AO28" s="63" t="s">
        <v>109</v>
      </c>
      <c r="AP28" s="63"/>
      <c r="AQ28" s="63" t="s">
        <v>106</v>
      </c>
      <c r="AR28" s="63"/>
      <c r="AS28" s="63"/>
      <c r="AT28" s="63"/>
      <c r="AU28" s="63"/>
      <c r="AV28" s="63" t="s">
        <v>106</v>
      </c>
      <c r="AW28" s="159" t="s">
        <v>106</v>
      </c>
      <c r="AX28" s="159" t="s">
        <v>106</v>
      </c>
      <c r="AY28" s="159" t="s">
        <v>106</v>
      </c>
      <c r="AZ28" s="159" t="s">
        <v>106</v>
      </c>
      <c r="BA28" s="159" t="s">
        <v>106</v>
      </c>
      <c r="BB28" s="159" t="s">
        <v>106</v>
      </c>
      <c r="BC28" s="159" t="s">
        <v>106</v>
      </c>
      <c r="BD28" s="159">
        <f t="shared" si="0"/>
        <v>0</v>
      </c>
      <c r="BE28" s="159" t="str">
        <f t="shared" si="1"/>
        <v>Débil</v>
      </c>
      <c r="BF28" s="63"/>
      <c r="BG28" s="65" t="s">
        <v>106</v>
      </c>
      <c r="BH28" s="159" t="str">
        <f t="shared" si="2"/>
        <v>Casilla formulada</v>
      </c>
      <c r="BI28" s="63"/>
      <c r="BJ28" s="159" t="str">
        <f t="shared" si="3"/>
        <v/>
      </c>
      <c r="BK28" s="159" t="str">
        <f t="shared" si="4"/>
        <v/>
      </c>
      <c r="BL28" s="159" t="str">
        <f t="shared" si="5"/>
        <v>SI</v>
      </c>
      <c r="BM28" s="220"/>
      <c r="BN28" s="223"/>
      <c r="BO28" s="226"/>
      <c r="BP28" s="229"/>
      <c r="BQ28" s="211"/>
      <c r="BR28" s="211"/>
      <c r="BS28" s="214"/>
    </row>
    <row r="29" spans="2:71" s="53" customFormat="1" ht="96" hidden="1" customHeight="1" x14ac:dyDescent="0.25">
      <c r="B29" s="249"/>
      <c r="C29" s="252"/>
      <c r="D29" s="241"/>
      <c r="E29" s="241"/>
      <c r="F29" s="239"/>
      <c r="G29" s="239"/>
      <c r="H29" s="239"/>
      <c r="I29" s="239"/>
      <c r="J29" s="241"/>
      <c r="K29" s="54">
        <v>8</v>
      </c>
      <c r="L29" s="55" t="s">
        <v>107</v>
      </c>
      <c r="M29" s="243"/>
      <c r="N29" s="246"/>
      <c r="O29" s="236"/>
      <c r="P29" s="229"/>
      <c r="Q29" s="232"/>
      <c r="R29" s="232"/>
      <c r="S29" s="232"/>
      <c r="T29" s="232"/>
      <c r="U29" s="232"/>
      <c r="V29" s="232"/>
      <c r="W29" s="232"/>
      <c r="X29" s="232"/>
      <c r="Y29" s="232"/>
      <c r="Z29" s="232"/>
      <c r="AA29" s="232"/>
      <c r="AB29" s="232"/>
      <c r="AC29" s="232"/>
      <c r="AD29" s="232"/>
      <c r="AE29" s="232"/>
      <c r="AF29" s="232"/>
      <c r="AG29" s="232"/>
      <c r="AH29" s="232"/>
      <c r="AI29" s="232"/>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0"/>
        <v>0</v>
      </c>
      <c r="BE29" s="58" t="str">
        <f t="shared" si="1"/>
        <v>Débil</v>
      </c>
      <c r="BF29" s="57"/>
      <c r="BG29" s="59" t="s">
        <v>106</v>
      </c>
      <c r="BH29" s="58" t="str">
        <f t="shared" si="2"/>
        <v>Casilla formulada</v>
      </c>
      <c r="BI29" s="57"/>
      <c r="BJ29" s="58" t="str">
        <f t="shared" si="3"/>
        <v/>
      </c>
      <c r="BK29" s="58" t="str">
        <f t="shared" si="4"/>
        <v/>
      </c>
      <c r="BL29" s="58" t="str">
        <f t="shared" si="5"/>
        <v>SI</v>
      </c>
      <c r="BM29" s="220"/>
      <c r="BN29" s="223"/>
      <c r="BO29" s="226"/>
      <c r="BP29" s="229"/>
      <c r="BQ29" s="211"/>
      <c r="BR29" s="211"/>
      <c r="BS29" s="214"/>
    </row>
    <row r="30" spans="2:71" s="53" customFormat="1" ht="96" hidden="1" customHeight="1" x14ac:dyDescent="0.25">
      <c r="B30" s="249"/>
      <c r="C30" s="252"/>
      <c r="D30" s="241"/>
      <c r="E30" s="241"/>
      <c r="F30" s="239"/>
      <c r="G30" s="239"/>
      <c r="H30" s="239"/>
      <c r="I30" s="239"/>
      <c r="J30" s="241"/>
      <c r="K30" s="60">
        <v>9</v>
      </c>
      <c r="L30" s="66" t="s">
        <v>107</v>
      </c>
      <c r="M30" s="243"/>
      <c r="N30" s="246"/>
      <c r="O30" s="236"/>
      <c r="P30" s="229"/>
      <c r="Q30" s="232"/>
      <c r="R30" s="232"/>
      <c r="S30" s="232"/>
      <c r="T30" s="232"/>
      <c r="U30" s="232"/>
      <c r="V30" s="232"/>
      <c r="W30" s="232"/>
      <c r="X30" s="232"/>
      <c r="Y30" s="232"/>
      <c r="Z30" s="232"/>
      <c r="AA30" s="232"/>
      <c r="AB30" s="232"/>
      <c r="AC30" s="232"/>
      <c r="AD30" s="232"/>
      <c r="AE30" s="232"/>
      <c r="AF30" s="232"/>
      <c r="AG30" s="232"/>
      <c r="AH30" s="232"/>
      <c r="AI30" s="232"/>
      <c r="AJ30" s="211"/>
      <c r="AK30" s="211"/>
      <c r="AL30" s="211"/>
      <c r="AM30" s="217"/>
      <c r="AN30" s="62">
        <v>9</v>
      </c>
      <c r="AO30" s="63" t="s">
        <v>109</v>
      </c>
      <c r="AP30" s="63"/>
      <c r="AQ30" s="63" t="s">
        <v>106</v>
      </c>
      <c r="AR30" s="63"/>
      <c r="AS30" s="63"/>
      <c r="AT30" s="63"/>
      <c r="AU30" s="63"/>
      <c r="AV30" s="63" t="s">
        <v>106</v>
      </c>
      <c r="AW30" s="159" t="s">
        <v>106</v>
      </c>
      <c r="AX30" s="159" t="s">
        <v>106</v>
      </c>
      <c r="AY30" s="159" t="s">
        <v>106</v>
      </c>
      <c r="AZ30" s="159" t="s">
        <v>106</v>
      </c>
      <c r="BA30" s="159" t="s">
        <v>106</v>
      </c>
      <c r="BB30" s="159" t="s">
        <v>106</v>
      </c>
      <c r="BC30" s="159" t="s">
        <v>106</v>
      </c>
      <c r="BD30" s="159">
        <f t="shared" si="0"/>
        <v>0</v>
      </c>
      <c r="BE30" s="159" t="str">
        <f t="shared" si="1"/>
        <v>Débil</v>
      </c>
      <c r="BF30" s="63"/>
      <c r="BG30" s="65" t="s">
        <v>106</v>
      </c>
      <c r="BH30" s="159" t="str">
        <f t="shared" si="2"/>
        <v>Casilla formulada</v>
      </c>
      <c r="BI30" s="63"/>
      <c r="BJ30" s="159" t="str">
        <f t="shared" si="3"/>
        <v/>
      </c>
      <c r="BK30" s="159" t="str">
        <f t="shared" si="4"/>
        <v/>
      </c>
      <c r="BL30" s="159" t="str">
        <f t="shared" si="5"/>
        <v>SI</v>
      </c>
      <c r="BM30" s="220"/>
      <c r="BN30" s="223"/>
      <c r="BO30" s="226"/>
      <c r="BP30" s="229"/>
      <c r="BQ30" s="211"/>
      <c r="BR30" s="211"/>
      <c r="BS30" s="214"/>
    </row>
    <row r="31" spans="2:71" s="53" customFormat="1" ht="96" hidden="1" customHeight="1" thickBot="1" x14ac:dyDescent="0.3">
      <c r="B31" s="250"/>
      <c r="C31" s="253"/>
      <c r="D31" s="242"/>
      <c r="E31" s="242"/>
      <c r="F31" s="240"/>
      <c r="G31" s="240"/>
      <c r="H31" s="240"/>
      <c r="I31" s="240"/>
      <c r="J31" s="242"/>
      <c r="K31" s="67">
        <v>10</v>
      </c>
      <c r="L31" s="68" t="s">
        <v>107</v>
      </c>
      <c r="M31" s="244"/>
      <c r="N31" s="247"/>
      <c r="O31" s="237"/>
      <c r="P31" s="230"/>
      <c r="Q31" s="233"/>
      <c r="R31" s="233"/>
      <c r="S31" s="233"/>
      <c r="T31" s="233"/>
      <c r="U31" s="233"/>
      <c r="V31" s="233"/>
      <c r="W31" s="233"/>
      <c r="X31" s="233"/>
      <c r="Y31" s="233"/>
      <c r="Z31" s="233"/>
      <c r="AA31" s="233"/>
      <c r="AB31" s="233"/>
      <c r="AC31" s="233"/>
      <c r="AD31" s="233"/>
      <c r="AE31" s="233"/>
      <c r="AF31" s="233"/>
      <c r="AG31" s="233"/>
      <c r="AH31" s="233"/>
      <c r="AI31" s="233"/>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0"/>
        <v>0</v>
      </c>
      <c r="BE31" s="71" t="str">
        <f t="shared" si="1"/>
        <v>Débil</v>
      </c>
      <c r="BF31" s="70"/>
      <c r="BG31" s="72" t="s">
        <v>106</v>
      </c>
      <c r="BH31" s="71" t="str">
        <f t="shared" si="2"/>
        <v>Casilla formulada</v>
      </c>
      <c r="BI31" s="70"/>
      <c r="BJ31" s="71" t="str">
        <f t="shared" si="3"/>
        <v/>
      </c>
      <c r="BK31" s="71" t="str">
        <f t="shared" si="4"/>
        <v/>
      </c>
      <c r="BL31" s="71" t="str">
        <f t="shared" si="5"/>
        <v>SI</v>
      </c>
      <c r="BM31" s="221"/>
      <c r="BN31" s="224"/>
      <c r="BO31" s="227"/>
      <c r="BP31" s="230"/>
      <c r="BQ31" s="212"/>
      <c r="BR31" s="212"/>
      <c r="BS31" s="215"/>
    </row>
    <row r="32" spans="2:71" s="53" customFormat="1" ht="96" hidden="1"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458</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158" t="s">
        <v>106</v>
      </c>
      <c r="AX32" s="158" t="s">
        <v>106</v>
      </c>
      <c r="AY32" s="158" t="s">
        <v>106</v>
      </c>
      <c r="AZ32" s="158" t="s">
        <v>106</v>
      </c>
      <c r="BA32" s="158" t="s">
        <v>106</v>
      </c>
      <c r="BB32" s="158" t="s">
        <v>106</v>
      </c>
      <c r="BC32" s="158" t="s">
        <v>106</v>
      </c>
      <c r="BD32" s="158">
        <f t="shared" si="0"/>
        <v>0</v>
      </c>
      <c r="BE32" s="158" t="str">
        <f t="shared" si="1"/>
        <v>Débil</v>
      </c>
      <c r="BF32" s="50"/>
      <c r="BG32" s="52" t="s">
        <v>106</v>
      </c>
      <c r="BH32" s="158" t="str">
        <f t="shared" si="2"/>
        <v>Casilla formulada</v>
      </c>
      <c r="BI32" s="50"/>
      <c r="BJ32" s="158" t="str">
        <f t="shared" si="3"/>
        <v/>
      </c>
      <c r="BK32" s="158" t="str">
        <f t="shared" si="4"/>
        <v/>
      </c>
      <c r="BL32" s="158" t="str">
        <f t="shared" si="5"/>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hidden="1"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0"/>
        <v>0</v>
      </c>
      <c r="BE33" s="58" t="str">
        <f t="shared" si="1"/>
        <v>Débil</v>
      </c>
      <c r="BF33" s="57"/>
      <c r="BG33" s="59" t="s">
        <v>106</v>
      </c>
      <c r="BH33" s="58" t="str">
        <f t="shared" si="2"/>
        <v>Casilla formulada</v>
      </c>
      <c r="BI33" s="57"/>
      <c r="BJ33" s="58" t="str">
        <f t="shared" si="3"/>
        <v/>
      </c>
      <c r="BK33" s="58" t="str">
        <f t="shared" si="4"/>
        <v/>
      </c>
      <c r="BL33" s="58" t="str">
        <f t="shared" si="5"/>
        <v>SI</v>
      </c>
      <c r="BM33" s="220"/>
      <c r="BN33" s="223"/>
      <c r="BO33" s="226"/>
      <c r="BP33" s="229"/>
      <c r="BQ33" s="211"/>
      <c r="BR33" s="211"/>
      <c r="BS33" s="214"/>
    </row>
    <row r="34" spans="2:71" s="53" customFormat="1" ht="96" hidden="1"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159" t="s">
        <v>106</v>
      </c>
      <c r="AX34" s="159" t="s">
        <v>106</v>
      </c>
      <c r="AY34" s="159" t="s">
        <v>106</v>
      </c>
      <c r="AZ34" s="159" t="s">
        <v>106</v>
      </c>
      <c r="BA34" s="159" t="s">
        <v>106</v>
      </c>
      <c r="BB34" s="159" t="s">
        <v>106</v>
      </c>
      <c r="BC34" s="159" t="s">
        <v>106</v>
      </c>
      <c r="BD34" s="159">
        <f t="shared" si="0"/>
        <v>0</v>
      </c>
      <c r="BE34" s="159" t="str">
        <f t="shared" si="1"/>
        <v>Débil</v>
      </c>
      <c r="BF34" s="63"/>
      <c r="BG34" s="65" t="s">
        <v>106</v>
      </c>
      <c r="BH34" s="159" t="str">
        <f t="shared" si="2"/>
        <v>Casilla formulada</v>
      </c>
      <c r="BI34" s="63"/>
      <c r="BJ34" s="159" t="str">
        <f t="shared" si="3"/>
        <v/>
      </c>
      <c r="BK34" s="159" t="str">
        <f t="shared" si="4"/>
        <v/>
      </c>
      <c r="BL34" s="159" t="str">
        <f t="shared" si="5"/>
        <v>SI</v>
      </c>
      <c r="BM34" s="220"/>
      <c r="BN34" s="223"/>
      <c r="BO34" s="226"/>
      <c r="BP34" s="229"/>
      <c r="BQ34" s="211"/>
      <c r="BR34" s="211"/>
      <c r="BS34" s="214"/>
    </row>
    <row r="35" spans="2:71" s="53" customFormat="1" ht="96" hidden="1"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0"/>
        <v>0</v>
      </c>
      <c r="BE35" s="58" t="str">
        <f t="shared" si="1"/>
        <v>Débil</v>
      </c>
      <c r="BF35" s="57"/>
      <c r="BG35" s="59" t="s">
        <v>106</v>
      </c>
      <c r="BH35" s="58" t="str">
        <f t="shared" si="2"/>
        <v>Casilla formulada</v>
      </c>
      <c r="BI35" s="57"/>
      <c r="BJ35" s="58" t="str">
        <f t="shared" si="3"/>
        <v/>
      </c>
      <c r="BK35" s="58" t="str">
        <f t="shared" si="4"/>
        <v/>
      </c>
      <c r="BL35" s="58" t="str">
        <f t="shared" si="5"/>
        <v>SI</v>
      </c>
      <c r="BM35" s="220"/>
      <c r="BN35" s="223"/>
      <c r="BO35" s="226"/>
      <c r="BP35" s="229"/>
      <c r="BQ35" s="211"/>
      <c r="BR35" s="211"/>
      <c r="BS35" s="214"/>
    </row>
    <row r="36" spans="2:71" s="53" customFormat="1" ht="96" hidden="1"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159" t="s">
        <v>106</v>
      </c>
      <c r="AX36" s="159" t="s">
        <v>106</v>
      </c>
      <c r="AY36" s="159" t="s">
        <v>106</v>
      </c>
      <c r="AZ36" s="159" t="s">
        <v>106</v>
      </c>
      <c r="BA36" s="159" t="s">
        <v>106</v>
      </c>
      <c r="BB36" s="159" t="s">
        <v>106</v>
      </c>
      <c r="BC36" s="159" t="s">
        <v>106</v>
      </c>
      <c r="BD36" s="159">
        <f t="shared" si="0"/>
        <v>0</v>
      </c>
      <c r="BE36" s="159" t="str">
        <f t="shared" si="1"/>
        <v>Débil</v>
      </c>
      <c r="BF36" s="63"/>
      <c r="BG36" s="65" t="s">
        <v>106</v>
      </c>
      <c r="BH36" s="159" t="str">
        <f t="shared" si="2"/>
        <v>Casilla formulada</v>
      </c>
      <c r="BI36" s="63"/>
      <c r="BJ36" s="159" t="str">
        <f t="shared" si="3"/>
        <v/>
      </c>
      <c r="BK36" s="159" t="str">
        <f t="shared" si="4"/>
        <v/>
      </c>
      <c r="BL36" s="159" t="str">
        <f t="shared" si="5"/>
        <v>SI</v>
      </c>
      <c r="BM36" s="220"/>
      <c r="BN36" s="223"/>
      <c r="BO36" s="226"/>
      <c r="BP36" s="229"/>
      <c r="BQ36" s="211"/>
      <c r="BR36" s="211"/>
      <c r="BS36" s="214"/>
    </row>
    <row r="37" spans="2:71" s="53" customFormat="1" ht="96" hidden="1"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0"/>
        <v>0</v>
      </c>
      <c r="BE37" s="58" t="str">
        <f t="shared" si="1"/>
        <v>Débil</v>
      </c>
      <c r="BF37" s="57"/>
      <c r="BG37" s="59" t="s">
        <v>106</v>
      </c>
      <c r="BH37" s="58" t="str">
        <f t="shared" si="2"/>
        <v>Casilla formulada</v>
      </c>
      <c r="BI37" s="57"/>
      <c r="BJ37" s="58" t="str">
        <f t="shared" si="3"/>
        <v/>
      </c>
      <c r="BK37" s="58" t="str">
        <f t="shared" si="4"/>
        <v/>
      </c>
      <c r="BL37" s="58" t="str">
        <f t="shared" si="5"/>
        <v>SI</v>
      </c>
      <c r="BM37" s="220"/>
      <c r="BN37" s="223"/>
      <c r="BO37" s="226"/>
      <c r="BP37" s="229"/>
      <c r="BQ37" s="211"/>
      <c r="BR37" s="211"/>
      <c r="BS37" s="214"/>
    </row>
    <row r="38" spans="2:71" s="53" customFormat="1" ht="96" hidden="1"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159" t="s">
        <v>106</v>
      </c>
      <c r="AX38" s="159" t="s">
        <v>106</v>
      </c>
      <c r="AY38" s="159" t="s">
        <v>106</v>
      </c>
      <c r="AZ38" s="159" t="s">
        <v>106</v>
      </c>
      <c r="BA38" s="159" t="s">
        <v>106</v>
      </c>
      <c r="BB38" s="159" t="s">
        <v>106</v>
      </c>
      <c r="BC38" s="159" t="s">
        <v>106</v>
      </c>
      <c r="BD38" s="159">
        <f t="shared" si="0"/>
        <v>0</v>
      </c>
      <c r="BE38" s="159" t="str">
        <f t="shared" si="1"/>
        <v>Débil</v>
      </c>
      <c r="BF38" s="63"/>
      <c r="BG38" s="65" t="s">
        <v>106</v>
      </c>
      <c r="BH38" s="159" t="str">
        <f t="shared" si="2"/>
        <v>Casilla formulada</v>
      </c>
      <c r="BI38" s="63"/>
      <c r="BJ38" s="159" t="str">
        <f t="shared" si="3"/>
        <v/>
      </c>
      <c r="BK38" s="159" t="str">
        <f t="shared" si="4"/>
        <v/>
      </c>
      <c r="BL38" s="159" t="str">
        <f t="shared" si="5"/>
        <v>SI</v>
      </c>
      <c r="BM38" s="220"/>
      <c r="BN38" s="223"/>
      <c r="BO38" s="226"/>
      <c r="BP38" s="229"/>
      <c r="BQ38" s="211"/>
      <c r="BR38" s="211"/>
      <c r="BS38" s="214"/>
    </row>
    <row r="39" spans="2:71" s="53" customFormat="1" ht="96" hidden="1"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0"/>
        <v>0</v>
      </c>
      <c r="BE39" s="58" t="str">
        <f t="shared" si="1"/>
        <v>Débil</v>
      </c>
      <c r="BF39" s="57"/>
      <c r="BG39" s="59" t="s">
        <v>106</v>
      </c>
      <c r="BH39" s="58" t="str">
        <f t="shared" si="2"/>
        <v>Casilla formulada</v>
      </c>
      <c r="BI39" s="57"/>
      <c r="BJ39" s="58" t="str">
        <f t="shared" si="3"/>
        <v/>
      </c>
      <c r="BK39" s="58" t="str">
        <f t="shared" si="4"/>
        <v/>
      </c>
      <c r="BL39" s="58" t="str">
        <f t="shared" si="5"/>
        <v>SI</v>
      </c>
      <c r="BM39" s="220"/>
      <c r="BN39" s="223"/>
      <c r="BO39" s="226"/>
      <c r="BP39" s="229"/>
      <c r="BQ39" s="211"/>
      <c r="BR39" s="211"/>
      <c r="BS39" s="214"/>
    </row>
    <row r="40" spans="2:71" s="53" customFormat="1" ht="96" hidden="1"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159" t="s">
        <v>106</v>
      </c>
      <c r="AX40" s="159" t="s">
        <v>106</v>
      </c>
      <c r="AY40" s="159" t="s">
        <v>106</v>
      </c>
      <c r="AZ40" s="159" t="s">
        <v>106</v>
      </c>
      <c r="BA40" s="159" t="s">
        <v>106</v>
      </c>
      <c r="BB40" s="159" t="s">
        <v>106</v>
      </c>
      <c r="BC40" s="159" t="s">
        <v>106</v>
      </c>
      <c r="BD40" s="159">
        <f t="shared" si="0"/>
        <v>0</v>
      </c>
      <c r="BE40" s="159" t="str">
        <f t="shared" si="1"/>
        <v>Débil</v>
      </c>
      <c r="BF40" s="63"/>
      <c r="BG40" s="65" t="s">
        <v>106</v>
      </c>
      <c r="BH40" s="159" t="str">
        <f t="shared" si="2"/>
        <v>Casilla formulada</v>
      </c>
      <c r="BI40" s="63"/>
      <c r="BJ40" s="159" t="str">
        <f t="shared" si="3"/>
        <v/>
      </c>
      <c r="BK40" s="159" t="str">
        <f t="shared" si="4"/>
        <v/>
      </c>
      <c r="BL40" s="159" t="str">
        <f t="shared" si="5"/>
        <v>SI</v>
      </c>
      <c r="BM40" s="220"/>
      <c r="BN40" s="223"/>
      <c r="BO40" s="226"/>
      <c r="BP40" s="229"/>
      <c r="BQ40" s="211"/>
      <c r="BR40" s="211"/>
      <c r="BS40" s="214"/>
    </row>
    <row r="41" spans="2:71" s="53" customFormat="1" ht="96" hidden="1"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0"/>
        <v>0</v>
      </c>
      <c r="BE41" s="71" t="str">
        <f t="shared" si="1"/>
        <v>Débil</v>
      </c>
      <c r="BF41" s="70"/>
      <c r="BG41" s="72" t="s">
        <v>106</v>
      </c>
      <c r="BH41" s="71" t="str">
        <f t="shared" si="2"/>
        <v>Casilla formulada</v>
      </c>
      <c r="BI41" s="70"/>
      <c r="BJ41" s="71" t="str">
        <f t="shared" si="3"/>
        <v/>
      </c>
      <c r="BK41" s="71" t="str">
        <f t="shared" si="4"/>
        <v/>
      </c>
      <c r="BL41" s="71" t="str">
        <f t="shared" si="5"/>
        <v>SI</v>
      </c>
      <c r="BM41" s="221"/>
      <c r="BN41" s="224"/>
      <c r="BO41" s="227"/>
      <c r="BP41" s="230"/>
      <c r="BQ41" s="212"/>
      <c r="BR41" s="212"/>
      <c r="BS41" s="215"/>
    </row>
    <row r="42" spans="2:71" s="53" customFormat="1" ht="96" hidden="1"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458</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158" t="s">
        <v>106</v>
      </c>
      <c r="AX42" s="158" t="s">
        <v>106</v>
      </c>
      <c r="AY42" s="158" t="s">
        <v>106</v>
      </c>
      <c r="AZ42" s="158" t="s">
        <v>106</v>
      </c>
      <c r="BA42" s="158" t="s">
        <v>106</v>
      </c>
      <c r="BB42" s="158" t="s">
        <v>106</v>
      </c>
      <c r="BC42" s="158" t="s">
        <v>106</v>
      </c>
      <c r="BD42" s="158">
        <f t="shared" si="0"/>
        <v>0</v>
      </c>
      <c r="BE42" s="158" t="str">
        <f t="shared" si="1"/>
        <v>Débil</v>
      </c>
      <c r="BF42" s="50"/>
      <c r="BG42" s="52" t="s">
        <v>106</v>
      </c>
      <c r="BH42" s="158" t="str">
        <f t="shared" si="2"/>
        <v>Casilla formulada</v>
      </c>
      <c r="BI42" s="50"/>
      <c r="BJ42" s="158" t="str">
        <f t="shared" si="3"/>
        <v/>
      </c>
      <c r="BK42" s="158" t="str">
        <f t="shared" si="4"/>
        <v/>
      </c>
      <c r="BL42" s="158" t="str">
        <f t="shared" si="5"/>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hidden="1"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0"/>
        <v>0</v>
      </c>
      <c r="BE43" s="58" t="str">
        <f t="shared" si="1"/>
        <v>Débil</v>
      </c>
      <c r="BF43" s="57"/>
      <c r="BG43" s="59" t="s">
        <v>106</v>
      </c>
      <c r="BH43" s="58" t="str">
        <f t="shared" si="2"/>
        <v>Casilla formulada</v>
      </c>
      <c r="BI43" s="57"/>
      <c r="BJ43" s="58" t="str">
        <f t="shared" si="3"/>
        <v/>
      </c>
      <c r="BK43" s="58" t="str">
        <f t="shared" si="4"/>
        <v/>
      </c>
      <c r="BL43" s="58" t="str">
        <f t="shared" si="5"/>
        <v>SI</v>
      </c>
      <c r="BM43" s="220"/>
      <c r="BN43" s="223"/>
      <c r="BO43" s="226"/>
      <c r="BP43" s="229"/>
      <c r="BQ43" s="211"/>
      <c r="BR43" s="211"/>
      <c r="BS43" s="214"/>
    </row>
    <row r="44" spans="2:71" s="53" customFormat="1" ht="96" hidden="1"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159" t="s">
        <v>106</v>
      </c>
      <c r="AX44" s="159" t="s">
        <v>106</v>
      </c>
      <c r="AY44" s="159" t="s">
        <v>106</v>
      </c>
      <c r="AZ44" s="159" t="s">
        <v>106</v>
      </c>
      <c r="BA44" s="159" t="s">
        <v>106</v>
      </c>
      <c r="BB44" s="159" t="s">
        <v>106</v>
      </c>
      <c r="BC44" s="159" t="s">
        <v>106</v>
      </c>
      <c r="BD44" s="159">
        <f t="shared" si="0"/>
        <v>0</v>
      </c>
      <c r="BE44" s="159" t="str">
        <f t="shared" si="1"/>
        <v>Débil</v>
      </c>
      <c r="BF44" s="63"/>
      <c r="BG44" s="65" t="s">
        <v>106</v>
      </c>
      <c r="BH44" s="159" t="str">
        <f t="shared" si="2"/>
        <v>Casilla formulada</v>
      </c>
      <c r="BI44" s="63"/>
      <c r="BJ44" s="159" t="str">
        <f t="shared" si="3"/>
        <v/>
      </c>
      <c r="BK44" s="159" t="str">
        <f t="shared" si="4"/>
        <v/>
      </c>
      <c r="BL44" s="159" t="str">
        <f t="shared" si="5"/>
        <v>SI</v>
      </c>
      <c r="BM44" s="220"/>
      <c r="BN44" s="223"/>
      <c r="BO44" s="226"/>
      <c r="BP44" s="229"/>
      <c r="BQ44" s="211"/>
      <c r="BR44" s="211"/>
      <c r="BS44" s="214"/>
    </row>
    <row r="45" spans="2:71" s="53" customFormat="1" ht="96" hidden="1"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0"/>
        <v>0</v>
      </c>
      <c r="BE45" s="58" t="str">
        <f t="shared" si="1"/>
        <v>Débil</v>
      </c>
      <c r="BF45" s="57"/>
      <c r="BG45" s="59" t="s">
        <v>106</v>
      </c>
      <c r="BH45" s="58" t="str">
        <f t="shared" si="2"/>
        <v>Casilla formulada</v>
      </c>
      <c r="BI45" s="57"/>
      <c r="BJ45" s="58" t="str">
        <f t="shared" si="3"/>
        <v/>
      </c>
      <c r="BK45" s="58" t="str">
        <f t="shared" si="4"/>
        <v/>
      </c>
      <c r="BL45" s="58" t="str">
        <f t="shared" si="5"/>
        <v>SI</v>
      </c>
      <c r="BM45" s="220"/>
      <c r="BN45" s="223"/>
      <c r="BO45" s="226"/>
      <c r="BP45" s="229"/>
      <c r="BQ45" s="211"/>
      <c r="BR45" s="211"/>
      <c r="BS45" s="214"/>
    </row>
    <row r="46" spans="2:71" s="53" customFormat="1" ht="96" hidden="1"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159" t="s">
        <v>106</v>
      </c>
      <c r="AX46" s="159" t="s">
        <v>106</v>
      </c>
      <c r="AY46" s="159" t="s">
        <v>106</v>
      </c>
      <c r="AZ46" s="159" t="s">
        <v>106</v>
      </c>
      <c r="BA46" s="159" t="s">
        <v>106</v>
      </c>
      <c r="BB46" s="159" t="s">
        <v>106</v>
      </c>
      <c r="BC46" s="159" t="s">
        <v>106</v>
      </c>
      <c r="BD46" s="159">
        <f t="shared" si="0"/>
        <v>0</v>
      </c>
      <c r="BE46" s="159" t="str">
        <f t="shared" si="1"/>
        <v>Débil</v>
      </c>
      <c r="BF46" s="63"/>
      <c r="BG46" s="65" t="s">
        <v>106</v>
      </c>
      <c r="BH46" s="159" t="str">
        <f t="shared" si="2"/>
        <v>Casilla formulada</v>
      </c>
      <c r="BI46" s="63"/>
      <c r="BJ46" s="159" t="str">
        <f t="shared" si="3"/>
        <v/>
      </c>
      <c r="BK46" s="159" t="str">
        <f t="shared" si="4"/>
        <v/>
      </c>
      <c r="BL46" s="159" t="str">
        <f t="shared" si="5"/>
        <v>SI</v>
      </c>
      <c r="BM46" s="220"/>
      <c r="BN46" s="223"/>
      <c r="BO46" s="226"/>
      <c r="BP46" s="229"/>
      <c r="BQ46" s="211"/>
      <c r="BR46" s="211"/>
      <c r="BS46" s="214"/>
    </row>
    <row r="47" spans="2:71" s="53" customFormat="1" ht="96" hidden="1"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0"/>
        <v>0</v>
      </c>
      <c r="BE47" s="58" t="str">
        <f t="shared" si="1"/>
        <v>Débil</v>
      </c>
      <c r="BF47" s="57"/>
      <c r="BG47" s="59" t="s">
        <v>106</v>
      </c>
      <c r="BH47" s="58" t="str">
        <f t="shared" si="2"/>
        <v>Casilla formulada</v>
      </c>
      <c r="BI47" s="57"/>
      <c r="BJ47" s="58" t="str">
        <f t="shared" si="3"/>
        <v/>
      </c>
      <c r="BK47" s="58" t="str">
        <f t="shared" si="4"/>
        <v/>
      </c>
      <c r="BL47" s="58" t="str">
        <f t="shared" si="5"/>
        <v>SI</v>
      </c>
      <c r="BM47" s="220"/>
      <c r="BN47" s="223"/>
      <c r="BO47" s="226"/>
      <c r="BP47" s="229"/>
      <c r="BQ47" s="211"/>
      <c r="BR47" s="211"/>
      <c r="BS47" s="214"/>
    </row>
    <row r="48" spans="2:71" s="53" customFormat="1" ht="96" hidden="1"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159" t="s">
        <v>106</v>
      </c>
      <c r="AX48" s="159" t="s">
        <v>106</v>
      </c>
      <c r="AY48" s="159" t="s">
        <v>106</v>
      </c>
      <c r="AZ48" s="159" t="s">
        <v>106</v>
      </c>
      <c r="BA48" s="159" t="s">
        <v>106</v>
      </c>
      <c r="BB48" s="159" t="s">
        <v>106</v>
      </c>
      <c r="BC48" s="159" t="s">
        <v>106</v>
      </c>
      <c r="BD48" s="159">
        <f t="shared" si="0"/>
        <v>0</v>
      </c>
      <c r="BE48" s="159" t="str">
        <f t="shared" si="1"/>
        <v>Débil</v>
      </c>
      <c r="BF48" s="63"/>
      <c r="BG48" s="65" t="s">
        <v>106</v>
      </c>
      <c r="BH48" s="159" t="str">
        <f t="shared" si="2"/>
        <v>Casilla formulada</v>
      </c>
      <c r="BI48" s="63"/>
      <c r="BJ48" s="159" t="str">
        <f t="shared" si="3"/>
        <v/>
      </c>
      <c r="BK48" s="159" t="str">
        <f t="shared" si="4"/>
        <v/>
      </c>
      <c r="BL48" s="159" t="str">
        <f t="shared" si="5"/>
        <v>SI</v>
      </c>
      <c r="BM48" s="220"/>
      <c r="BN48" s="223"/>
      <c r="BO48" s="226"/>
      <c r="BP48" s="229"/>
      <c r="BQ48" s="211"/>
      <c r="BR48" s="211"/>
      <c r="BS48" s="214"/>
    </row>
    <row r="49" spans="2:71" s="53" customFormat="1" ht="96" hidden="1"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0"/>
        <v>0</v>
      </c>
      <c r="BE49" s="58" t="str">
        <f t="shared" si="1"/>
        <v>Débil</v>
      </c>
      <c r="BF49" s="57"/>
      <c r="BG49" s="59" t="s">
        <v>106</v>
      </c>
      <c r="BH49" s="58" t="str">
        <f t="shared" si="2"/>
        <v>Casilla formulada</v>
      </c>
      <c r="BI49" s="57"/>
      <c r="BJ49" s="58" t="str">
        <f t="shared" si="3"/>
        <v/>
      </c>
      <c r="BK49" s="58" t="str">
        <f t="shared" si="4"/>
        <v/>
      </c>
      <c r="BL49" s="58" t="str">
        <f t="shared" si="5"/>
        <v>SI</v>
      </c>
      <c r="BM49" s="220"/>
      <c r="BN49" s="223"/>
      <c r="BO49" s="226"/>
      <c r="BP49" s="229"/>
      <c r="BQ49" s="211"/>
      <c r="BR49" s="211"/>
      <c r="BS49" s="214"/>
    </row>
    <row r="50" spans="2:71" s="53" customFormat="1" ht="96" hidden="1"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159" t="s">
        <v>106</v>
      </c>
      <c r="AX50" s="159" t="s">
        <v>106</v>
      </c>
      <c r="AY50" s="159" t="s">
        <v>106</v>
      </c>
      <c r="AZ50" s="159" t="s">
        <v>106</v>
      </c>
      <c r="BA50" s="159" t="s">
        <v>106</v>
      </c>
      <c r="BB50" s="159" t="s">
        <v>106</v>
      </c>
      <c r="BC50" s="159" t="s">
        <v>106</v>
      </c>
      <c r="BD50" s="159">
        <f t="shared" si="0"/>
        <v>0</v>
      </c>
      <c r="BE50" s="159" t="str">
        <f t="shared" si="1"/>
        <v>Débil</v>
      </c>
      <c r="BF50" s="63"/>
      <c r="BG50" s="65" t="s">
        <v>106</v>
      </c>
      <c r="BH50" s="159" t="str">
        <f t="shared" si="2"/>
        <v>Casilla formulada</v>
      </c>
      <c r="BI50" s="63"/>
      <c r="BJ50" s="159" t="str">
        <f t="shared" si="3"/>
        <v/>
      </c>
      <c r="BK50" s="159" t="str">
        <f t="shared" si="4"/>
        <v/>
      </c>
      <c r="BL50" s="159" t="str">
        <f t="shared" si="5"/>
        <v>SI</v>
      </c>
      <c r="BM50" s="220"/>
      <c r="BN50" s="223"/>
      <c r="BO50" s="226"/>
      <c r="BP50" s="229"/>
      <c r="BQ50" s="211"/>
      <c r="BR50" s="211"/>
      <c r="BS50" s="214"/>
    </row>
    <row r="51" spans="2:71" s="53" customFormat="1" ht="96" hidden="1"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0"/>
        <v>0</v>
      </c>
      <c r="BE51" s="71" t="str">
        <f t="shared" si="1"/>
        <v>Débil</v>
      </c>
      <c r="BF51" s="70"/>
      <c r="BG51" s="72" t="s">
        <v>106</v>
      </c>
      <c r="BH51" s="71" t="str">
        <f t="shared" si="2"/>
        <v>Casilla formulada</v>
      </c>
      <c r="BI51" s="70"/>
      <c r="BJ51" s="71" t="str">
        <f t="shared" si="3"/>
        <v/>
      </c>
      <c r="BK51" s="71" t="str">
        <f t="shared" si="4"/>
        <v/>
      </c>
      <c r="BL51" s="71" t="str">
        <f t="shared" si="5"/>
        <v>SI</v>
      </c>
      <c r="BM51" s="221"/>
      <c r="BN51" s="224"/>
      <c r="BO51" s="227"/>
      <c r="BP51" s="230"/>
      <c r="BQ51" s="212"/>
      <c r="BR51" s="212"/>
      <c r="BS51" s="215"/>
    </row>
    <row r="52" spans="2:71" s="53" customFormat="1" ht="96" hidden="1"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458</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158" t="s">
        <v>106</v>
      </c>
      <c r="AX52" s="158" t="s">
        <v>106</v>
      </c>
      <c r="AY52" s="158" t="s">
        <v>106</v>
      </c>
      <c r="AZ52" s="158" t="s">
        <v>106</v>
      </c>
      <c r="BA52" s="158" t="s">
        <v>106</v>
      </c>
      <c r="BB52" s="158" t="s">
        <v>106</v>
      </c>
      <c r="BC52" s="158" t="s">
        <v>106</v>
      </c>
      <c r="BD52" s="158">
        <f t="shared" si="0"/>
        <v>0</v>
      </c>
      <c r="BE52" s="158" t="str">
        <f t="shared" si="1"/>
        <v>Débil</v>
      </c>
      <c r="BF52" s="50"/>
      <c r="BG52" s="52" t="s">
        <v>106</v>
      </c>
      <c r="BH52" s="158" t="str">
        <f t="shared" si="2"/>
        <v>Casilla formulada</v>
      </c>
      <c r="BI52" s="50"/>
      <c r="BJ52" s="158" t="str">
        <f t="shared" si="3"/>
        <v/>
      </c>
      <c r="BK52" s="158" t="str">
        <f t="shared" si="4"/>
        <v/>
      </c>
      <c r="BL52" s="158" t="str">
        <f t="shared" si="5"/>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hidden="1"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0"/>
        <v>0</v>
      </c>
      <c r="BE53" s="58" t="str">
        <f t="shared" si="1"/>
        <v>Débil</v>
      </c>
      <c r="BF53" s="57"/>
      <c r="BG53" s="59" t="s">
        <v>106</v>
      </c>
      <c r="BH53" s="58" t="str">
        <f t="shared" si="2"/>
        <v>Casilla formulada</v>
      </c>
      <c r="BI53" s="57"/>
      <c r="BJ53" s="58" t="str">
        <f t="shared" si="3"/>
        <v/>
      </c>
      <c r="BK53" s="58" t="str">
        <f t="shared" si="4"/>
        <v/>
      </c>
      <c r="BL53" s="58" t="str">
        <f t="shared" si="5"/>
        <v>SI</v>
      </c>
      <c r="BM53" s="220"/>
      <c r="BN53" s="223"/>
      <c r="BO53" s="226"/>
      <c r="BP53" s="229"/>
      <c r="BQ53" s="211"/>
      <c r="BR53" s="211"/>
      <c r="BS53" s="214"/>
    </row>
    <row r="54" spans="2:71" s="53" customFormat="1" ht="96" hidden="1"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159" t="s">
        <v>106</v>
      </c>
      <c r="AX54" s="159" t="s">
        <v>106</v>
      </c>
      <c r="AY54" s="159" t="s">
        <v>106</v>
      </c>
      <c r="AZ54" s="159" t="s">
        <v>106</v>
      </c>
      <c r="BA54" s="159" t="s">
        <v>106</v>
      </c>
      <c r="BB54" s="159" t="s">
        <v>106</v>
      </c>
      <c r="BC54" s="159" t="s">
        <v>106</v>
      </c>
      <c r="BD54" s="159">
        <f t="shared" si="0"/>
        <v>0</v>
      </c>
      <c r="BE54" s="159" t="str">
        <f t="shared" si="1"/>
        <v>Débil</v>
      </c>
      <c r="BF54" s="63"/>
      <c r="BG54" s="65" t="s">
        <v>106</v>
      </c>
      <c r="BH54" s="159" t="str">
        <f t="shared" si="2"/>
        <v>Casilla formulada</v>
      </c>
      <c r="BI54" s="63"/>
      <c r="BJ54" s="159" t="str">
        <f t="shared" si="3"/>
        <v/>
      </c>
      <c r="BK54" s="159" t="str">
        <f t="shared" si="4"/>
        <v/>
      </c>
      <c r="BL54" s="159" t="str">
        <f t="shared" si="5"/>
        <v>SI</v>
      </c>
      <c r="BM54" s="220"/>
      <c r="BN54" s="223"/>
      <c r="BO54" s="226"/>
      <c r="BP54" s="229"/>
      <c r="BQ54" s="211"/>
      <c r="BR54" s="211"/>
      <c r="BS54" s="214"/>
    </row>
    <row r="55" spans="2:71" s="53" customFormat="1" ht="96" hidden="1"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0"/>
        <v>0</v>
      </c>
      <c r="BE55" s="58" t="str">
        <f t="shared" si="1"/>
        <v>Débil</v>
      </c>
      <c r="BF55" s="57"/>
      <c r="BG55" s="59" t="s">
        <v>106</v>
      </c>
      <c r="BH55" s="58" t="str">
        <f t="shared" si="2"/>
        <v>Casilla formulada</v>
      </c>
      <c r="BI55" s="57"/>
      <c r="BJ55" s="58" t="str">
        <f t="shared" si="3"/>
        <v/>
      </c>
      <c r="BK55" s="58" t="str">
        <f t="shared" si="4"/>
        <v/>
      </c>
      <c r="BL55" s="58" t="str">
        <f t="shared" si="5"/>
        <v>SI</v>
      </c>
      <c r="BM55" s="220"/>
      <c r="BN55" s="223"/>
      <c r="BO55" s="226"/>
      <c r="BP55" s="229"/>
      <c r="BQ55" s="211"/>
      <c r="BR55" s="211"/>
      <c r="BS55" s="214"/>
    </row>
    <row r="56" spans="2:71" s="53" customFormat="1" ht="96" hidden="1"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159" t="s">
        <v>106</v>
      </c>
      <c r="AX56" s="159" t="s">
        <v>106</v>
      </c>
      <c r="AY56" s="159" t="s">
        <v>106</v>
      </c>
      <c r="AZ56" s="159" t="s">
        <v>106</v>
      </c>
      <c r="BA56" s="159" t="s">
        <v>106</v>
      </c>
      <c r="BB56" s="159" t="s">
        <v>106</v>
      </c>
      <c r="BC56" s="159" t="s">
        <v>106</v>
      </c>
      <c r="BD56" s="159">
        <f t="shared" si="0"/>
        <v>0</v>
      </c>
      <c r="BE56" s="159" t="str">
        <f t="shared" si="1"/>
        <v>Débil</v>
      </c>
      <c r="BF56" s="63"/>
      <c r="BG56" s="65" t="s">
        <v>106</v>
      </c>
      <c r="BH56" s="159" t="str">
        <f t="shared" si="2"/>
        <v>Casilla formulada</v>
      </c>
      <c r="BI56" s="63"/>
      <c r="BJ56" s="159" t="str">
        <f t="shared" si="3"/>
        <v/>
      </c>
      <c r="BK56" s="159" t="str">
        <f t="shared" si="4"/>
        <v/>
      </c>
      <c r="BL56" s="159" t="str">
        <f t="shared" si="5"/>
        <v>SI</v>
      </c>
      <c r="BM56" s="220"/>
      <c r="BN56" s="223"/>
      <c r="BO56" s="226"/>
      <c r="BP56" s="229"/>
      <c r="BQ56" s="211"/>
      <c r="BR56" s="211"/>
      <c r="BS56" s="214"/>
    </row>
    <row r="57" spans="2:71" s="53" customFormat="1" ht="96" hidden="1"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0"/>
        <v>0</v>
      </c>
      <c r="BE57" s="58" t="str">
        <f t="shared" si="1"/>
        <v>Débil</v>
      </c>
      <c r="BF57" s="57"/>
      <c r="BG57" s="59" t="s">
        <v>106</v>
      </c>
      <c r="BH57" s="58" t="str">
        <f t="shared" si="2"/>
        <v>Casilla formulada</v>
      </c>
      <c r="BI57" s="57"/>
      <c r="BJ57" s="58" t="str">
        <f t="shared" si="3"/>
        <v/>
      </c>
      <c r="BK57" s="58" t="str">
        <f t="shared" si="4"/>
        <v/>
      </c>
      <c r="BL57" s="58" t="str">
        <f t="shared" si="5"/>
        <v>SI</v>
      </c>
      <c r="BM57" s="220"/>
      <c r="BN57" s="223"/>
      <c r="BO57" s="226"/>
      <c r="BP57" s="229"/>
      <c r="BQ57" s="211"/>
      <c r="BR57" s="211"/>
      <c r="BS57" s="214"/>
    </row>
    <row r="58" spans="2:71" s="53" customFormat="1" ht="96" hidden="1"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159" t="s">
        <v>106</v>
      </c>
      <c r="AX58" s="159" t="s">
        <v>106</v>
      </c>
      <c r="AY58" s="159" t="s">
        <v>106</v>
      </c>
      <c r="AZ58" s="159" t="s">
        <v>106</v>
      </c>
      <c r="BA58" s="159" t="s">
        <v>106</v>
      </c>
      <c r="BB58" s="159" t="s">
        <v>106</v>
      </c>
      <c r="BC58" s="159" t="s">
        <v>106</v>
      </c>
      <c r="BD58" s="159">
        <f t="shared" si="0"/>
        <v>0</v>
      </c>
      <c r="BE58" s="159" t="str">
        <f t="shared" si="1"/>
        <v>Débil</v>
      </c>
      <c r="BF58" s="63"/>
      <c r="BG58" s="65" t="s">
        <v>106</v>
      </c>
      <c r="BH58" s="159" t="str">
        <f t="shared" si="2"/>
        <v>Casilla formulada</v>
      </c>
      <c r="BI58" s="63"/>
      <c r="BJ58" s="159" t="str">
        <f t="shared" si="3"/>
        <v/>
      </c>
      <c r="BK58" s="159" t="str">
        <f t="shared" si="4"/>
        <v/>
      </c>
      <c r="BL58" s="159" t="str">
        <f t="shared" si="5"/>
        <v>SI</v>
      </c>
      <c r="BM58" s="220"/>
      <c r="BN58" s="223"/>
      <c r="BO58" s="226"/>
      <c r="BP58" s="229"/>
      <c r="BQ58" s="211"/>
      <c r="BR58" s="211"/>
      <c r="BS58" s="214"/>
    </row>
    <row r="59" spans="2:71" s="53" customFormat="1" ht="96" hidden="1"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0"/>
        <v>0</v>
      </c>
      <c r="BE59" s="58" t="str">
        <f t="shared" si="1"/>
        <v>Débil</v>
      </c>
      <c r="BF59" s="57"/>
      <c r="BG59" s="59" t="s">
        <v>106</v>
      </c>
      <c r="BH59" s="58" t="str">
        <f t="shared" si="2"/>
        <v>Casilla formulada</v>
      </c>
      <c r="BI59" s="57"/>
      <c r="BJ59" s="58" t="str">
        <f t="shared" si="3"/>
        <v/>
      </c>
      <c r="BK59" s="58" t="str">
        <f t="shared" si="4"/>
        <v/>
      </c>
      <c r="BL59" s="58" t="str">
        <f t="shared" si="5"/>
        <v>SI</v>
      </c>
      <c r="BM59" s="220"/>
      <c r="BN59" s="223"/>
      <c r="BO59" s="226"/>
      <c r="BP59" s="229"/>
      <c r="BQ59" s="211"/>
      <c r="BR59" s="211"/>
      <c r="BS59" s="214"/>
    </row>
    <row r="60" spans="2:71" s="53" customFormat="1" ht="96" hidden="1"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159" t="s">
        <v>106</v>
      </c>
      <c r="AX60" s="159" t="s">
        <v>106</v>
      </c>
      <c r="AY60" s="159" t="s">
        <v>106</v>
      </c>
      <c r="AZ60" s="159" t="s">
        <v>106</v>
      </c>
      <c r="BA60" s="159" t="s">
        <v>106</v>
      </c>
      <c r="BB60" s="159" t="s">
        <v>106</v>
      </c>
      <c r="BC60" s="159" t="s">
        <v>106</v>
      </c>
      <c r="BD60" s="159">
        <f t="shared" si="0"/>
        <v>0</v>
      </c>
      <c r="BE60" s="159" t="str">
        <f t="shared" si="1"/>
        <v>Débil</v>
      </c>
      <c r="BF60" s="63"/>
      <c r="BG60" s="65" t="s">
        <v>106</v>
      </c>
      <c r="BH60" s="159" t="str">
        <f t="shared" si="2"/>
        <v>Casilla formulada</v>
      </c>
      <c r="BI60" s="63"/>
      <c r="BJ60" s="159" t="str">
        <f t="shared" si="3"/>
        <v/>
      </c>
      <c r="BK60" s="159" t="str">
        <f t="shared" si="4"/>
        <v/>
      </c>
      <c r="BL60" s="159" t="str">
        <f t="shared" si="5"/>
        <v>SI</v>
      </c>
      <c r="BM60" s="220"/>
      <c r="BN60" s="223"/>
      <c r="BO60" s="226"/>
      <c r="BP60" s="229"/>
      <c r="BQ60" s="211"/>
      <c r="BR60" s="211"/>
      <c r="BS60" s="214"/>
    </row>
    <row r="61" spans="2:71" s="53" customFormat="1" ht="96" hidden="1"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0"/>
        <v>0</v>
      </c>
      <c r="BE61" s="71" t="str">
        <f t="shared" si="1"/>
        <v>Débil</v>
      </c>
      <c r="BF61" s="70"/>
      <c r="BG61" s="72" t="s">
        <v>106</v>
      </c>
      <c r="BH61" s="71" t="str">
        <f t="shared" si="2"/>
        <v>Casilla formulada</v>
      </c>
      <c r="BI61" s="70"/>
      <c r="BJ61" s="71" t="str">
        <f t="shared" si="3"/>
        <v/>
      </c>
      <c r="BK61" s="71" t="str">
        <f t="shared" si="4"/>
        <v/>
      </c>
      <c r="BL61" s="71" t="str">
        <f t="shared" si="5"/>
        <v>SI</v>
      </c>
      <c r="BM61" s="221"/>
      <c r="BN61" s="224"/>
      <c r="BO61" s="227"/>
      <c r="BP61" s="230"/>
      <c r="BQ61" s="212"/>
      <c r="BR61" s="212"/>
      <c r="BS61" s="215"/>
    </row>
  </sheetData>
  <sheetProtection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50" priority="23" operator="containsText" text="Si es Riesgo de Corrupción">
      <formula>NOT(ISERROR(SEARCH("Si es Riesgo de Corrupción",J12)))</formula>
    </cfRule>
    <cfRule type="containsText" dxfId="449" priority="24" operator="containsText" text="No es Riesgo de Corrupción">
      <formula>NOT(ISERROR(SEARCH("No es Riesgo de Corrupción",J12)))</formula>
    </cfRule>
  </conditionalFormatting>
  <conditionalFormatting sqref="L12:M21">
    <cfRule type="containsText" dxfId="448" priority="22" operator="containsText" text="Espacio para describir ">
      <formula>NOT(ISERROR(SEARCH("Espacio para describir ",L12)))</formula>
    </cfRule>
  </conditionalFormatting>
  <conditionalFormatting sqref="N12:N61 Q12:AI61 AQ12:AQ61 AV12:BC61 BG12:BG61 BO12:BO61">
    <cfRule type="containsText" dxfId="447" priority="21" operator="containsText" text="Escoger un dato de la lista desplegable">
      <formula>NOT(ISERROR(SEARCH("Escoger un dato de la lista desplegable",N12)))</formula>
    </cfRule>
  </conditionalFormatting>
  <conditionalFormatting sqref="AO12:AO61">
    <cfRule type="containsText" dxfId="446" priority="20" operator="containsText" text="REDACTAR CONTROL">
      <formula>NOT(ISERROR(SEARCH("REDACTAR CONTROL",AO12)))</formula>
    </cfRule>
  </conditionalFormatting>
  <conditionalFormatting sqref="AL12 BR12">
    <cfRule type="containsText" dxfId="445" priority="17" operator="containsText" text="Extremo">
      <formula>NOT(ISERROR(SEARCH("Extremo",AL12)))</formula>
    </cfRule>
    <cfRule type="containsText" dxfId="444" priority="18" operator="containsText" text="Alto">
      <formula>NOT(ISERROR(SEARCH("Alto",AL12)))</formula>
    </cfRule>
    <cfRule type="containsText" dxfId="443" priority="19" operator="containsText" text="Moderado">
      <formula>NOT(ISERROR(SEARCH("Moderado",AL12)))</formula>
    </cfRule>
  </conditionalFormatting>
  <conditionalFormatting sqref="L22:M31">
    <cfRule type="containsText" dxfId="442" priority="16" operator="containsText" text="Espacio para describir ">
      <formula>NOT(ISERROR(SEARCH("Espacio para describir ",L22)))</formula>
    </cfRule>
  </conditionalFormatting>
  <conditionalFormatting sqref="AL22 BR22">
    <cfRule type="containsText" dxfId="441" priority="13" operator="containsText" text="Extremo">
      <formula>NOT(ISERROR(SEARCH("Extremo",AL22)))</formula>
    </cfRule>
    <cfRule type="containsText" dxfId="440" priority="14" operator="containsText" text="Alto">
      <formula>NOT(ISERROR(SEARCH("Alto",AL22)))</formula>
    </cfRule>
    <cfRule type="containsText" dxfId="439" priority="15" operator="containsText" text="Moderado">
      <formula>NOT(ISERROR(SEARCH("Moderado",AL22)))</formula>
    </cfRule>
  </conditionalFormatting>
  <conditionalFormatting sqref="L32:M41">
    <cfRule type="containsText" dxfId="438" priority="12" operator="containsText" text="Espacio para describir ">
      <formula>NOT(ISERROR(SEARCH("Espacio para describir ",L32)))</formula>
    </cfRule>
  </conditionalFormatting>
  <conditionalFormatting sqref="AL32 BR32">
    <cfRule type="containsText" dxfId="437" priority="9" operator="containsText" text="Extremo">
      <formula>NOT(ISERROR(SEARCH("Extremo",AL32)))</formula>
    </cfRule>
    <cfRule type="containsText" dxfId="436" priority="10" operator="containsText" text="Alto">
      <formula>NOT(ISERROR(SEARCH("Alto",AL32)))</formula>
    </cfRule>
    <cfRule type="containsText" dxfId="435" priority="11" operator="containsText" text="Moderado">
      <formula>NOT(ISERROR(SEARCH("Moderado",AL32)))</formula>
    </cfRule>
  </conditionalFormatting>
  <conditionalFormatting sqref="L42:M51">
    <cfRule type="containsText" dxfId="434" priority="8" operator="containsText" text="Espacio para describir ">
      <formula>NOT(ISERROR(SEARCH("Espacio para describir ",L42)))</formula>
    </cfRule>
  </conditionalFormatting>
  <conditionalFormatting sqref="AL42 BR42">
    <cfRule type="containsText" dxfId="433" priority="5" operator="containsText" text="Extremo">
      <formula>NOT(ISERROR(SEARCH("Extremo",AL42)))</formula>
    </cfRule>
    <cfRule type="containsText" dxfId="432" priority="6" operator="containsText" text="Alto">
      <formula>NOT(ISERROR(SEARCH("Alto",AL42)))</formula>
    </cfRule>
    <cfRule type="containsText" dxfId="431" priority="7" operator="containsText" text="Moderado">
      <formula>NOT(ISERROR(SEARCH("Moderado",AL42)))</formula>
    </cfRule>
  </conditionalFormatting>
  <conditionalFormatting sqref="L52:M61">
    <cfRule type="containsText" dxfId="430" priority="4" operator="containsText" text="Espacio para describir ">
      <formula>NOT(ISERROR(SEARCH("Espacio para describir ",L52)))</formula>
    </cfRule>
  </conditionalFormatting>
  <conditionalFormatting sqref="AL52 BR52">
    <cfRule type="containsText" dxfId="429" priority="1" operator="containsText" text="Extremo">
      <formula>NOT(ISERROR(SEARCH("Extremo",AL52)))</formula>
    </cfRule>
    <cfRule type="containsText" dxfId="428" priority="2" operator="containsText" text="Alto">
      <formula>NOT(ISERROR(SEARCH("Alto",AL52)))</formula>
    </cfRule>
    <cfRule type="containsText" dxfId="427"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3173DD64-DB08-4CCC-9A5D-D020ED9FAA4D}"/>
    <dataValidation allowBlank="1" showInputMessage="1" showErrorMessage="1" prompt="¿Se deja evidencia o rastro de la ejecución del control, que permita a cualquier tercero con la evidencia, llegar a la misma conclusión?." sqref="BC11" xr:uid="{22310304-FCAA-4389-99C1-4F5C7C7D521C}"/>
    <dataValidation allowBlank="1" showInputMessage="1" showErrorMessage="1" prompt="¿Las observaciones, desviaciones o diferencias identificadas como resultados de la ejecución del control son investigadas y resueltas de manera oportuna?" sqref="BB11" xr:uid="{2943EE3E-4EB1-4E2E-9BF9-775A962545B3}"/>
    <dataValidation allowBlank="1" showInputMessage="1" showErrorMessage="1" prompt="¿La fuente de información que se utiliza en el desarrollo del control es información confiable que permita mitigar el riesgo?." sqref="BA11" xr:uid="{CEC1ADA2-7DBB-4910-B9AC-EE4D47081088}"/>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1D18A435-A29D-4FA9-BDDE-7F1ABB408791}"/>
    <dataValidation allowBlank="1" showInputMessage="1" showErrorMessage="1" prompt="¿La oportunidad en que se ejecuta el control ayuda a prevenir la mitigación del riesgo o a detectar la materialización del riesgo de manera oportuna?" sqref="AY11" xr:uid="{D2F2863F-1E8E-4648-A801-6098DCE1A107}"/>
    <dataValidation allowBlank="1" showInputMessage="1" showErrorMessage="1" prompt="El responsable tiene autoridad y adecuada segregación de funciones en la ejecución del control?" sqref="AX11" xr:uid="{50D27E33-D24C-418A-8DA4-651729C15E0B}"/>
    <dataValidation allowBlank="1" showInputMessage="1" showErrorMessage="1" prompt="¿Existen un responsable asignado a la ejecución del control?" sqref="AW11" xr:uid="{DD390A51-38F4-4AB6-A145-5D224428348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EED2A092-6C0C-414D-809F-CD3BF7910413}"/>
    <dataValidation type="list" allowBlank="1" showInputMessage="1" showErrorMessage="1" prompt="¿Genera Impacto ambiental?" sqref="AI12:AI61" xr:uid="{3CF64718-CCDD-4612-AFC2-23339330E8B8}">
      <formula1>"SI,NO,Escoger un dato de la lista desplegable"</formula1>
    </dataValidation>
    <dataValidation allowBlank="1" showInputMessage="1" showErrorMessage="1" prompt="¿Genera Impacto ambiental?" sqref="AI11" xr:uid="{EF8C0468-1063-49B4-A631-72DD32E60B9E}"/>
    <dataValidation type="list" allowBlank="1" showInputMessage="1" showErrorMessage="1" prompt="¿Afectar la imagen nacional?" sqref="AH12:AH61" xr:uid="{938D9D51-F366-4B26-B012-913A9C36F40D}">
      <formula1>"SI,NO,Escoger un dato de la lista desplegable"</formula1>
    </dataValidation>
    <dataValidation allowBlank="1" showInputMessage="1" showErrorMessage="1" prompt="¿Afectar la imagen nacional?" sqref="AH11" xr:uid="{22AA5CCA-41C8-4048-9EEA-0647E62F15E0}"/>
    <dataValidation type="list" allowBlank="1" showInputMessage="1" showErrorMessage="1" prompt="¿Afectar la imagen regional?" sqref="AG12:AG61" xr:uid="{1AECF8E9-35EE-494D-9232-F38565D2A70C}">
      <formula1>"SI,NO,Escoger un dato de la lista desplegable"</formula1>
    </dataValidation>
    <dataValidation allowBlank="1" showInputMessage="1" showErrorMessage="1" prompt="¿Afectar la imagen regional?" sqref="AG11" xr:uid="{E55388D2-C125-4E2B-8C57-B4F3263099FC}"/>
    <dataValidation type="list" allowBlank="1" showInputMessage="1" showErrorMessage="1" prompt="¿Ocasionar lesiones físicas o pérdida de vidas humanas?_x000a_NOTA: si esta respuesta es afirmativa, el impacto sera considerado como catastrófico." sqref="AF12:AF61" xr:uid="{42493A54-A182-4A0F-B056-171ACB375347}">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653F6E6B-A81C-4B16-AD1D-DEBB799AF0D8}"/>
    <dataValidation type="list" allowBlank="1" showInputMessage="1" showErrorMessage="1" prompt="¿Generar pérdida de credibilidad del sector?" sqref="AE12:AE61" xr:uid="{CC4CC4B6-E248-4689-828F-9BB159070D47}">
      <formula1>"SI,NO,Escoger un dato de la lista desplegable"</formula1>
    </dataValidation>
    <dataValidation allowBlank="1" showInputMessage="1" showErrorMessage="1" prompt="¿Generar pérdida de credibilidad del sector?" sqref="AE11" xr:uid="{7C6E529F-062B-4264-9C54-371811A3A57B}"/>
    <dataValidation type="list" allowBlank="1" showInputMessage="1" showErrorMessage="1" prompt="¿Dar lugar a procesos penales?" sqref="AD12:AD61" xr:uid="{FB2FC6D4-0B00-4876-A383-ED458ACCB5A6}">
      <formula1>"SI,NO,Escoger un dato de la lista desplegable"</formula1>
    </dataValidation>
    <dataValidation allowBlank="1" showInputMessage="1" showErrorMessage="1" prompt="¿Dar lugar a procesos penales?" sqref="AD11" xr:uid="{2A401CBC-DF08-4F8A-9AB8-F095424339AF}"/>
    <dataValidation type="list" allowBlank="1" showInputMessage="1" showErrorMessage="1" prompt="¿Dar lugar a procesos fiscales?" sqref="AC12:AC61" xr:uid="{1AED70C8-AD0A-4B9D-9183-382D4C16BC2E}">
      <formula1>"SI,NO,Escoger un dato de la lista desplegable"</formula1>
    </dataValidation>
    <dataValidation allowBlank="1" showInputMessage="1" showErrorMessage="1" prompt="¿Dar lugar a procesos fiscales?" sqref="AC11" xr:uid="{D2A28544-2B72-4CD5-830C-35BF5B6966E5}"/>
    <dataValidation type="list" allowBlank="1" showInputMessage="1" showErrorMessage="1" prompt="¿Dar lugar a procesos disciplinarios?" sqref="AB12:AB61" xr:uid="{3F66BDE0-D8A9-482A-92D1-24209086722F}">
      <formula1>"SI,NO,Escoger un dato de la lista desplegable"</formula1>
    </dataValidation>
    <dataValidation allowBlank="1" showInputMessage="1" showErrorMessage="1" prompt="¿Dar lugar a procesos disciplinarios?" sqref="AB11" xr:uid="{A1DBD053-7973-435D-9B23-DE798B22EED0}"/>
    <dataValidation type="list" allowBlank="1" showInputMessage="1" showErrorMessage="1" prompt="¿Dar lugar a procesos sancionatorios?" sqref="AA12:AA61" xr:uid="{ED90DC07-A7FF-4248-A73D-8525AB338322}">
      <formula1>"SI,NO,Escoger un dato de la lista desplegable"</formula1>
    </dataValidation>
    <dataValidation allowBlank="1" showInputMessage="1" showErrorMessage="1" prompt="¿Dar lugar a procesos sancionatorios?" sqref="AA11" xr:uid="{76CF56B6-AA57-41A3-92FF-8CA7D22AB346}"/>
    <dataValidation type="list" allowBlank="1" showInputMessage="1" showErrorMessage="1" prompt="¿Generar intervención de los órganos de control, de la Fiscalía, u otro ente?" sqref="Z12:Z61" xr:uid="{FC5ACC7E-EFC8-4318-B175-E7A7ED7AB9A6}">
      <formula1>"SI,NO,Escoger un dato de la lista desplegable"</formula1>
    </dataValidation>
    <dataValidation allowBlank="1" showInputMessage="1" showErrorMessage="1" prompt="¿Generar intervención de los órganos de control, de la Fiscalía, u otro ente?" sqref="Z11" xr:uid="{FB5996CE-2EC3-44E9-B122-7A5B1EF4B749}"/>
    <dataValidation type="list" allowBlank="1" showInputMessage="1" showErrorMessage="1" prompt="¿Generar pérdida de información de la Entidad?" sqref="Y12:Y61" xr:uid="{2C938003-9FBB-4C09-A488-71BC9D4E01E2}">
      <formula1>"SI,NO,Escoger un dato de la lista desplegable"</formula1>
    </dataValidation>
    <dataValidation allowBlank="1" showInputMessage="1" showErrorMessage="1" prompt="¿Generar pérdida de información de la Entidad?" sqref="Y11" xr:uid="{E4468468-A47A-4F18-81D3-A1F6768CAD75}"/>
    <dataValidation type="list" allowBlank="1" showInputMessage="1" showErrorMessage="1" prompt="¿Dar lugar al detrimento de calidad de vida de la comunidad por la pérdida del bien o servicios o los recursos públicos?" sqref="X12:X61" xr:uid="{331BEB9B-8085-49C9-AB98-FAEE93315617}">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F6E2A870-ED04-4040-87EF-BD4D63977689}"/>
    <dataValidation type="list" allowBlank="1" showInputMessage="1" showErrorMessage="1" prompt="¿Afectar la generación de los productos o la prestación de servicios?" sqref="W12:W61" xr:uid="{FB1BBD7F-FD59-4F7E-8FDF-08248CDDFD26}">
      <formula1>"SI,NO,Escoger un dato de la lista desplegable"</formula1>
    </dataValidation>
    <dataValidation allowBlank="1" showInputMessage="1" showErrorMessage="1" prompt="¿Afectar la generación de los productos o la prestación de servicios?" sqref="W11" xr:uid="{5B1BDF72-3584-404A-AFEB-8B6F5985909E}"/>
    <dataValidation type="list" allowBlank="1" showInputMessage="1" showErrorMessage="1" prompt="¿Generar pérdida de recursos económicos?" sqref="V12:V61" xr:uid="{5C01F02C-82E3-4F1F-96C6-A0176F196B12}">
      <formula1>"SI,NO,Escoger un dato de la lista desplegable"</formula1>
    </dataValidation>
    <dataValidation allowBlank="1" showInputMessage="1" showErrorMessage="1" prompt="¿Generar pérdida de recursos económicos?" sqref="V11" xr:uid="{760F7040-DA86-4439-8556-64628020454F}"/>
    <dataValidation type="list" allowBlank="1" showInputMessage="1" showErrorMessage="1" prompt="¿Generar pérdida de confianza de la Entidad, afectando su reputación?" sqref="U12:U61" xr:uid="{4ED88059-0C71-4025-9B82-023B416DCD6A}">
      <formula1>"SI,NO,Escoger un dato de la lista desplegable"</formula1>
    </dataValidation>
    <dataValidation allowBlank="1" showInputMessage="1" showErrorMessage="1" prompt="¿Generar pérdida de confianza de la Entidad, afectando su reputación?" sqref="U11" xr:uid="{EC08B6E4-5492-42E1-965D-E51C11C83031}"/>
    <dataValidation type="list" allowBlank="1" showInputMessage="1" showErrorMessage="1" prompt="¿Afectar el cumplimiento de la misión del sector al que pertenece la Entidad?" sqref="T12:T61" xr:uid="{DE013BB1-7738-4150-89B3-3006B142A0A6}">
      <formula1>"SI,NO,Escoger un dato de la lista desplegable"</formula1>
    </dataValidation>
    <dataValidation allowBlank="1" showInputMessage="1" showErrorMessage="1" prompt="¿Afectar el cumplimiento de la misión del sector al que pertenece la Entidad?" sqref="T11" xr:uid="{EFCA71D1-0D35-4460-ACA1-F09663B26C26}"/>
    <dataValidation type="list" allowBlank="1" showInputMessage="1" showErrorMessage="1" prompt="¿Afectar el cumplimiento de misión de la Entidad?" sqref="S12:S61" xr:uid="{30CE6A7E-7DE1-4B16-8B76-49A97D85EDD0}">
      <formula1>"SI,NO,Escoger un dato de la lista desplegable"</formula1>
    </dataValidation>
    <dataValidation allowBlank="1" showInputMessage="1" showErrorMessage="1" prompt="¿Afectar el cumplimiento de misión de la Entidad?" sqref="S11" xr:uid="{F3811787-A381-48DC-B6B1-450AB30CEB63}"/>
    <dataValidation type="list" allowBlank="1" showInputMessage="1" showErrorMessage="1" prompt="¿Afectar el cumplimiento de metas y objetivos de la dependencia?" sqref="R12:R61" xr:uid="{9DEC3039-D964-48B3-8E58-DC9E61A85CAC}">
      <formula1>"SI,NO,Escoger un dato de la lista desplegable"</formula1>
    </dataValidation>
    <dataValidation allowBlank="1" showInputMessage="1" showErrorMessage="1" prompt="¿Afectar el cumplimiento de metas y objetivos de la dependencia?" sqref="R11" xr:uid="{538CDE02-A634-4645-A71B-3DE638E9EE6E}"/>
    <dataValidation type="list" allowBlank="1" showInputMessage="1" showErrorMessage="1" prompt="¿Afectar al grupo de funcionarios del proceso?" sqref="Q12:Q61" xr:uid="{B4997A38-4F52-46D7-834C-2814780C6D6F}">
      <formula1>"SI,NO,Escoger un dato de la lista desplegable"</formula1>
    </dataValidation>
    <dataValidation allowBlank="1" showInputMessage="1" showErrorMessage="1" prompt="¿Afectar al grupo de funcionarios del proceso?" sqref="Q11" xr:uid="{3B4CF8EB-4CC7-4638-885E-0006163C14A9}"/>
    <dataValidation allowBlank="1" showInputMessage="1" showErrorMessage="1" prompt="Son los efectos ocasionados por la ocurrencia de un riesgo que afecta los objetivos o procesos de la entidad. Pueden ser una pérdida, un daño, un perjuicio, un detrimento." sqref="M9:M11" xr:uid="{CEC95BB6-1B81-4057-A9F2-B7E0B7EF6191}"/>
    <dataValidation type="list" allowBlank="1" showInputMessage="1" showErrorMessage="1" sqref="BG12:BG61" xr:uid="{583C9B93-8916-4168-B320-39AFD1A92D50}">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F87CC685-CB73-404D-8DBA-E2E29F026C13}">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E047B8CD-FBA5-4A24-87F8-DB4AAB18B1C9}">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AA19A703-3CFF-4CF2-820C-ECE01674F25D}">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3BA84CE-5937-4335-8417-82E71FF29554}">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CBD10FE9-D16D-42EB-A5B2-F725F86CC6D8}">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80A38F1F-EF49-40EB-9B2B-BA94FEA23240}">
      <formula1>"Adecuado,Inadecuado,Escoger un dato de la lista desplegable"</formula1>
    </dataValidation>
    <dataValidation type="list" allowBlank="1" showInputMessage="1" showErrorMessage="1" prompt="¿Existen un responsable asignado a la ejecución del control?" sqref="AW12:AW61" xr:uid="{B6C41ED3-109A-4866-904A-0405E92C1F6C}">
      <formula1>"Asignado,No Asignado,Escoger un dato de la lista desplegable"</formula1>
    </dataValidation>
    <dataValidation type="list" allowBlank="1" showInputMessage="1" showErrorMessage="1" sqref="AV12:AV61" xr:uid="{E6D5E7D2-5D2A-4A08-ADD8-6FEAC57E25D6}">
      <formula1>"Escoger un dato de la lista desplegable,Preventivo,Detectivo"</formula1>
    </dataValidation>
    <dataValidation type="list" allowBlank="1" showInputMessage="1" showErrorMessage="1" sqref="AQ12:AQ61" xr:uid="{607A7647-9978-41EE-89A7-66537DAF785F}">
      <formula1>"Escoger un dato de la lista desplegable,Por Tramite, Diario, Semanal, Quincenal, Mensual, Bimestral, Trimestral, Semestral,Anual"</formula1>
    </dataValidation>
    <dataValidation type="list" allowBlank="1" showInputMessage="1" showErrorMessage="1" sqref="F12:I61" xr:uid="{1722E2FC-C74A-4E89-A183-9867E05DBC39}">
      <formula1>"SI,NO,Escoger un dato de la lista desplegable"</formula1>
    </dataValidation>
    <dataValidation type="list" allowBlank="1" showInputMessage="1" showErrorMessage="1" sqref="N12:N61" xr:uid="{6BFA80EF-5C4C-4E8F-B6CE-25CE54D63C82}">
      <formula1>"Escoger un dato de la lista desplegable,5,4,3,2,1"</formula1>
    </dataValidation>
  </dataValidations>
  <pageMargins left="0.7" right="0.7" top="0.75" bottom="0.75" header="0.3" footer="0.3"/>
  <pageSetup scale="10"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16F97-A865-48C9-922B-EC782A5926CC}">
  <sheetPr>
    <tabColor rgb="FFF36E3B"/>
    <pageSetUpPr fitToPage="1"/>
  </sheetPr>
  <dimension ref="B2:BS61"/>
  <sheetViews>
    <sheetView zoomScale="60" zoomScaleNormal="60" workbookViewId="0">
      <selection activeCell="L12" sqref="L12"/>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38">
        <v>45322</v>
      </c>
      <c r="F6" s="439"/>
      <c r="G6" s="439"/>
      <c r="H6" s="439"/>
      <c r="I6" s="439"/>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384"/>
      <c r="AK11" s="384"/>
      <c r="AL11" s="384"/>
      <c r="AM11" s="397"/>
      <c r="AN11" s="447"/>
      <c r="AO11" s="371"/>
      <c r="AP11" s="371"/>
      <c r="AQ11" s="371"/>
      <c r="AR11" s="371"/>
      <c r="AS11" s="371"/>
      <c r="AT11" s="371"/>
      <c r="AU11" s="371"/>
      <c r="AV11" s="371"/>
      <c r="AW11" s="154" t="s">
        <v>101</v>
      </c>
      <c r="AX11" s="154" t="s">
        <v>102</v>
      </c>
      <c r="AY11" s="154">
        <v>2</v>
      </c>
      <c r="AZ11" s="154">
        <v>3</v>
      </c>
      <c r="BA11" s="154">
        <v>4</v>
      </c>
      <c r="BB11" s="154">
        <v>5</v>
      </c>
      <c r="BC11" s="154">
        <v>6</v>
      </c>
      <c r="BD11" s="380"/>
      <c r="BE11" s="381"/>
      <c r="BF11" s="406"/>
      <c r="BG11" s="380"/>
      <c r="BH11" s="381"/>
      <c r="BI11" s="406"/>
      <c r="BJ11" s="380"/>
      <c r="BK11" s="381"/>
      <c r="BL11" s="408"/>
      <c r="BM11" s="409"/>
      <c r="BN11" s="411"/>
      <c r="BO11" s="398" t="s">
        <v>96</v>
      </c>
      <c r="BP11" s="399"/>
      <c r="BQ11" s="153" t="s">
        <v>98</v>
      </c>
      <c r="BR11" s="153" t="s">
        <v>103</v>
      </c>
      <c r="BS11" s="391"/>
    </row>
    <row r="12" spans="2:71" s="89" customFormat="1" ht="409.15" customHeight="1" x14ac:dyDescent="0.25">
      <c r="B12" s="364">
        <v>1</v>
      </c>
      <c r="C12" s="367" t="s">
        <v>32</v>
      </c>
      <c r="D12" s="357" t="s">
        <v>930</v>
      </c>
      <c r="E12" s="357" t="s">
        <v>931</v>
      </c>
      <c r="F12" s="357" t="s">
        <v>153</v>
      </c>
      <c r="G12" s="357" t="s">
        <v>153</v>
      </c>
      <c r="H12" s="357" t="s">
        <v>153</v>
      </c>
      <c r="I12" s="357" t="s">
        <v>153</v>
      </c>
      <c r="J12" s="357" t="str">
        <f>IF(AND((F12="SI"),(G12="SI"),(H12="SI"),(I12="SI")),"Si es Riesgo de Corrupción","No es Riesgo de Corrupción")</f>
        <v>Si es Riesgo de Corrupción</v>
      </c>
      <c r="K12" s="97">
        <v>1</v>
      </c>
      <c r="L12" s="98" t="s">
        <v>932</v>
      </c>
      <c r="M12" s="359" t="s">
        <v>933</v>
      </c>
      <c r="N12" s="361">
        <v>3</v>
      </c>
      <c r="O12" s="351" t="str">
        <f>IF(N12=1,"Rara vez",IF(N12=2,"Improbable",IF(N12=3,"Posible",IF(N12=4,"Probable",IF(N12=5,"Casi seguro","Definir el nivel de probabilidad")))))</f>
        <v>Posible</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350" t="s">
        <v>153</v>
      </c>
      <c r="R12" s="350" t="s">
        <v>153</v>
      </c>
      <c r="S12" s="350" t="s">
        <v>153</v>
      </c>
      <c r="T12" s="350" t="s">
        <v>153</v>
      </c>
      <c r="U12" s="350" t="s">
        <v>153</v>
      </c>
      <c r="V12" s="350" t="s">
        <v>153</v>
      </c>
      <c r="W12" s="350" t="s">
        <v>153</v>
      </c>
      <c r="X12" s="350" t="s">
        <v>153</v>
      </c>
      <c r="Y12" s="350" t="s">
        <v>153</v>
      </c>
      <c r="Z12" s="350" t="s">
        <v>153</v>
      </c>
      <c r="AA12" s="350" t="s">
        <v>153</v>
      </c>
      <c r="AB12" s="350" t="s">
        <v>153</v>
      </c>
      <c r="AC12" s="350" t="s">
        <v>153</v>
      </c>
      <c r="AD12" s="350" t="s">
        <v>153</v>
      </c>
      <c r="AE12" s="350" t="s">
        <v>153</v>
      </c>
      <c r="AF12" s="350" t="s">
        <v>153</v>
      </c>
      <c r="AG12" s="350" t="s">
        <v>153</v>
      </c>
      <c r="AH12" s="350" t="s">
        <v>153</v>
      </c>
      <c r="AI12" s="350" t="s">
        <v>153</v>
      </c>
      <c r="AJ12" s="350" t="str">
        <f t="shared" ref="AJ12:AJ22" si="0">IF(AF12="SI","Impacto Catastrófico por lesoines o perdida de vidas humanas",(COUNTIF(Q12:AE21,"SI")+COUNTIF(AG12:AI21,"SI")))</f>
        <v>Impacto Catastrófico por lesoines o perdida de vidas humanas</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335" t="s">
        <v>151</v>
      </c>
      <c r="AN12" s="90">
        <v>1</v>
      </c>
      <c r="AO12" s="94" t="s">
        <v>934</v>
      </c>
      <c r="AP12" s="94" t="s">
        <v>935</v>
      </c>
      <c r="AQ12" s="94" t="s">
        <v>433</v>
      </c>
      <c r="AR12" s="94" t="s">
        <v>936</v>
      </c>
      <c r="AS12" s="94" t="s">
        <v>937</v>
      </c>
      <c r="AT12" s="94" t="s">
        <v>938</v>
      </c>
      <c r="AU12" s="94" t="s">
        <v>939</v>
      </c>
      <c r="AV12" s="94" t="s">
        <v>157</v>
      </c>
      <c r="AW12" s="160" t="s">
        <v>158</v>
      </c>
      <c r="AX12" s="160" t="s">
        <v>159</v>
      </c>
      <c r="AY12" s="160" t="s">
        <v>160</v>
      </c>
      <c r="AZ12" s="160" t="s">
        <v>161</v>
      </c>
      <c r="BA12" s="160" t="s">
        <v>162</v>
      </c>
      <c r="BB12" s="160" t="s">
        <v>163</v>
      </c>
      <c r="BC12" s="160" t="s">
        <v>169</v>
      </c>
      <c r="BD12" s="160">
        <f t="shared" ref="BD12:BD61" si="1">IF(AW12="Asignado",15,0)+IF(AX12="Adecuado",15,0)+IF(AY12="Oportuna",15,0)+IF(AZ12="Prevenir",15,IF(AZ12="Detectar",10,0))+IF(BA12="Confiable",15,0)+IF(BB12="Se investigan y resuelven oportunamente",15,0)+IF(BC12="Completa",10,IF(BC12="Incompleta",5,0))</f>
        <v>100</v>
      </c>
      <c r="BE12" s="160" t="str">
        <f t="shared" ref="BE12:BE61" si="2">IF(BD12&lt;=85,"Débil",IF(AND(BD12&gt;=86,BD12&lt;=94),"Moderado","Fuerte"))</f>
        <v>Fuerte</v>
      </c>
      <c r="BF12" s="94"/>
      <c r="BG12" s="99" t="s">
        <v>165</v>
      </c>
      <c r="BH12" s="160" t="str">
        <f t="shared" ref="BH12:BH61" si="3">IF(BG12="Débil","No se ejecuta",IF(BG12="Moderado","Algunas veces se ejecuta",IF(BG12="FUERTE","Siempre se ejecuta","Casilla formulada")))</f>
        <v>Siempre se ejecuta</v>
      </c>
      <c r="BI12" s="94"/>
      <c r="BJ12" s="160"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0">
        <f t="shared" ref="BK12:BK61" si="5">IF(BJ12="DÉBIL",0,IF(BJ12="MODERADO",50,IF(BJ12="FUERTE",100,"")))</f>
        <v>100</v>
      </c>
      <c r="BL12" s="160" t="str">
        <f t="shared" ref="BL12:BL61" si="6">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332" t="s">
        <v>940</v>
      </c>
    </row>
    <row r="13" spans="2:71" s="89" customFormat="1" ht="6" customHeight="1" x14ac:dyDescent="0.25">
      <c r="B13" s="365"/>
      <c r="C13" s="368"/>
      <c r="D13" s="357"/>
      <c r="E13" s="357"/>
      <c r="F13" s="357"/>
      <c r="G13" s="357"/>
      <c r="H13" s="357"/>
      <c r="I13" s="357"/>
      <c r="J13" s="357"/>
      <c r="K13" s="100">
        <v>2</v>
      </c>
      <c r="L13" s="101" t="s">
        <v>107</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109</v>
      </c>
      <c r="AP13" s="103"/>
      <c r="AQ13" s="103" t="s">
        <v>106</v>
      </c>
      <c r="AR13" s="103"/>
      <c r="AS13" s="103"/>
      <c r="AT13" s="103"/>
      <c r="AU13" s="103"/>
      <c r="AV13" s="103" t="s">
        <v>106</v>
      </c>
      <c r="AW13" s="104" t="s">
        <v>106</v>
      </c>
      <c r="AX13" s="104" t="s">
        <v>106</v>
      </c>
      <c r="AY13" s="104" t="s">
        <v>106</v>
      </c>
      <c r="AZ13" s="104" t="s">
        <v>106</v>
      </c>
      <c r="BA13" s="104" t="s">
        <v>106</v>
      </c>
      <c r="BB13" s="104" t="s">
        <v>106</v>
      </c>
      <c r="BC13" s="104" t="s">
        <v>106</v>
      </c>
      <c r="BD13" s="104">
        <f t="shared" si="1"/>
        <v>0</v>
      </c>
      <c r="BE13" s="104" t="str">
        <f t="shared" si="2"/>
        <v>Débil</v>
      </c>
      <c r="BF13" s="103"/>
      <c r="BG13" s="105" t="s">
        <v>106</v>
      </c>
      <c r="BH13" s="104" t="str">
        <f t="shared" si="3"/>
        <v>Casilla formulada</v>
      </c>
      <c r="BI13" s="103"/>
      <c r="BJ13" s="104" t="str">
        <f t="shared" si="4"/>
        <v/>
      </c>
      <c r="BK13" s="104" t="str">
        <f t="shared" si="5"/>
        <v/>
      </c>
      <c r="BL13" s="104" t="str">
        <f t="shared" si="6"/>
        <v>SI</v>
      </c>
      <c r="BM13" s="339"/>
      <c r="BN13" s="342"/>
      <c r="BO13" s="345"/>
      <c r="BP13" s="348"/>
      <c r="BQ13" s="330"/>
      <c r="BR13" s="330"/>
      <c r="BS13" s="333"/>
    </row>
    <row r="14" spans="2:71" s="89" customFormat="1" ht="6" customHeight="1" x14ac:dyDescent="0.25">
      <c r="B14" s="365"/>
      <c r="C14" s="368"/>
      <c r="D14" s="357"/>
      <c r="E14" s="357"/>
      <c r="F14" s="357"/>
      <c r="G14" s="357"/>
      <c r="H14" s="357"/>
      <c r="I14" s="357"/>
      <c r="J14" s="357"/>
      <c r="K14" s="106">
        <v>3</v>
      </c>
      <c r="L14" s="107" t="s">
        <v>107</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109</v>
      </c>
      <c r="AP14" s="109"/>
      <c r="AQ14" s="109" t="s">
        <v>106</v>
      </c>
      <c r="AR14" s="109"/>
      <c r="AS14" s="109"/>
      <c r="AT14" s="109"/>
      <c r="AU14" s="109"/>
      <c r="AV14" s="109" t="s">
        <v>106</v>
      </c>
      <c r="AW14" s="161" t="s">
        <v>106</v>
      </c>
      <c r="AX14" s="161" t="s">
        <v>106</v>
      </c>
      <c r="AY14" s="161" t="s">
        <v>106</v>
      </c>
      <c r="AZ14" s="161" t="s">
        <v>106</v>
      </c>
      <c r="BA14" s="161" t="s">
        <v>106</v>
      </c>
      <c r="BB14" s="161" t="s">
        <v>106</v>
      </c>
      <c r="BC14" s="161" t="s">
        <v>106</v>
      </c>
      <c r="BD14" s="161">
        <f t="shared" si="1"/>
        <v>0</v>
      </c>
      <c r="BE14" s="161" t="str">
        <f t="shared" si="2"/>
        <v>Débil</v>
      </c>
      <c r="BF14" s="109"/>
      <c r="BG14" s="111" t="s">
        <v>106</v>
      </c>
      <c r="BH14" s="161" t="str">
        <f t="shared" si="3"/>
        <v>Casilla formulada</v>
      </c>
      <c r="BI14" s="109"/>
      <c r="BJ14" s="161" t="str">
        <f t="shared" si="4"/>
        <v/>
      </c>
      <c r="BK14" s="161" t="str">
        <f t="shared" si="5"/>
        <v/>
      </c>
      <c r="BL14" s="161" t="str">
        <f t="shared" si="6"/>
        <v>SI</v>
      </c>
      <c r="BM14" s="339"/>
      <c r="BN14" s="342"/>
      <c r="BO14" s="345"/>
      <c r="BP14" s="348"/>
      <c r="BQ14" s="330"/>
      <c r="BR14" s="330"/>
      <c r="BS14" s="333"/>
    </row>
    <row r="15" spans="2:71" s="89" customFormat="1" ht="6" customHeight="1" x14ac:dyDescent="0.25">
      <c r="B15" s="365"/>
      <c r="C15" s="368"/>
      <c r="D15" s="357"/>
      <c r="E15" s="357"/>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1"/>
        <v>0</v>
      </c>
      <c r="BE15" s="104" t="str">
        <f t="shared" si="2"/>
        <v>Débil</v>
      </c>
      <c r="BF15" s="103"/>
      <c r="BG15" s="105" t="s">
        <v>106</v>
      </c>
      <c r="BH15" s="104" t="str">
        <f t="shared" si="3"/>
        <v>Casilla formulada</v>
      </c>
      <c r="BI15" s="103"/>
      <c r="BJ15" s="104" t="str">
        <f t="shared" si="4"/>
        <v/>
      </c>
      <c r="BK15" s="104" t="str">
        <f t="shared" si="5"/>
        <v/>
      </c>
      <c r="BL15" s="104" t="str">
        <f t="shared" si="6"/>
        <v>SI</v>
      </c>
      <c r="BM15" s="339"/>
      <c r="BN15" s="342"/>
      <c r="BO15" s="345"/>
      <c r="BP15" s="348"/>
      <c r="BQ15" s="330"/>
      <c r="BR15" s="330"/>
      <c r="BS15" s="333"/>
    </row>
    <row r="16" spans="2:71" s="89" customFormat="1" ht="6" customHeight="1" x14ac:dyDescent="0.25">
      <c r="B16" s="365"/>
      <c r="C16" s="368"/>
      <c r="D16" s="357"/>
      <c r="E16" s="357"/>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61" t="s">
        <v>106</v>
      </c>
      <c r="AX16" s="161" t="s">
        <v>106</v>
      </c>
      <c r="AY16" s="161" t="s">
        <v>106</v>
      </c>
      <c r="AZ16" s="161" t="s">
        <v>106</v>
      </c>
      <c r="BA16" s="161" t="s">
        <v>106</v>
      </c>
      <c r="BB16" s="161" t="s">
        <v>106</v>
      </c>
      <c r="BC16" s="161" t="s">
        <v>106</v>
      </c>
      <c r="BD16" s="161">
        <f t="shared" si="1"/>
        <v>0</v>
      </c>
      <c r="BE16" s="161" t="str">
        <f t="shared" si="2"/>
        <v>Débil</v>
      </c>
      <c r="BF16" s="109"/>
      <c r="BG16" s="111" t="s">
        <v>106</v>
      </c>
      <c r="BH16" s="161" t="str">
        <f t="shared" si="3"/>
        <v>Casilla formulada</v>
      </c>
      <c r="BI16" s="109"/>
      <c r="BJ16" s="161" t="str">
        <f t="shared" si="4"/>
        <v/>
      </c>
      <c r="BK16" s="161" t="str">
        <f t="shared" si="5"/>
        <v/>
      </c>
      <c r="BL16" s="161" t="str">
        <f t="shared" si="6"/>
        <v>SI</v>
      </c>
      <c r="BM16" s="339"/>
      <c r="BN16" s="342"/>
      <c r="BO16" s="345"/>
      <c r="BP16" s="348"/>
      <c r="BQ16" s="330"/>
      <c r="BR16" s="330"/>
      <c r="BS16" s="333"/>
    </row>
    <row r="17" spans="2:71" s="89" customFormat="1" ht="6" customHeight="1" x14ac:dyDescent="0.25">
      <c r="B17" s="365"/>
      <c r="C17" s="368"/>
      <c r="D17" s="357"/>
      <c r="E17" s="357"/>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1"/>
        <v>0</v>
      </c>
      <c r="BE17" s="104" t="str">
        <f t="shared" si="2"/>
        <v>Débil</v>
      </c>
      <c r="BF17" s="103"/>
      <c r="BG17" s="105" t="s">
        <v>106</v>
      </c>
      <c r="BH17" s="104" t="str">
        <f t="shared" si="3"/>
        <v>Casilla formulada</v>
      </c>
      <c r="BI17" s="103"/>
      <c r="BJ17" s="104" t="str">
        <f t="shared" si="4"/>
        <v/>
      </c>
      <c r="BK17" s="104" t="str">
        <f t="shared" si="5"/>
        <v/>
      </c>
      <c r="BL17" s="104" t="str">
        <f t="shared" si="6"/>
        <v>SI</v>
      </c>
      <c r="BM17" s="339"/>
      <c r="BN17" s="342"/>
      <c r="BO17" s="345"/>
      <c r="BP17" s="348"/>
      <c r="BQ17" s="330"/>
      <c r="BR17" s="330"/>
      <c r="BS17" s="333"/>
    </row>
    <row r="18" spans="2:71" s="89" customFormat="1" ht="6" customHeight="1" x14ac:dyDescent="0.25">
      <c r="B18" s="365"/>
      <c r="C18" s="368"/>
      <c r="D18" s="357"/>
      <c r="E18" s="357"/>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61" t="s">
        <v>106</v>
      </c>
      <c r="AX18" s="161" t="s">
        <v>106</v>
      </c>
      <c r="AY18" s="161" t="s">
        <v>106</v>
      </c>
      <c r="AZ18" s="161" t="s">
        <v>106</v>
      </c>
      <c r="BA18" s="161" t="s">
        <v>106</v>
      </c>
      <c r="BB18" s="161" t="s">
        <v>106</v>
      </c>
      <c r="BC18" s="161" t="s">
        <v>106</v>
      </c>
      <c r="BD18" s="161">
        <f t="shared" si="1"/>
        <v>0</v>
      </c>
      <c r="BE18" s="161" t="str">
        <f t="shared" si="2"/>
        <v>Débil</v>
      </c>
      <c r="BF18" s="109"/>
      <c r="BG18" s="111" t="s">
        <v>106</v>
      </c>
      <c r="BH18" s="161" t="str">
        <f t="shared" si="3"/>
        <v>Casilla formulada</v>
      </c>
      <c r="BI18" s="109"/>
      <c r="BJ18" s="161" t="str">
        <f t="shared" si="4"/>
        <v/>
      </c>
      <c r="BK18" s="161" t="str">
        <f t="shared" si="5"/>
        <v/>
      </c>
      <c r="BL18" s="161" t="str">
        <f t="shared" si="6"/>
        <v>SI</v>
      </c>
      <c r="BM18" s="339"/>
      <c r="BN18" s="342"/>
      <c r="BO18" s="345"/>
      <c r="BP18" s="348"/>
      <c r="BQ18" s="330"/>
      <c r="BR18" s="330"/>
      <c r="BS18" s="333"/>
    </row>
    <row r="19" spans="2:71" s="89" customFormat="1" ht="6" customHeight="1" x14ac:dyDescent="0.25">
      <c r="B19" s="365"/>
      <c r="C19" s="368"/>
      <c r="D19" s="357"/>
      <c r="E19" s="357"/>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1"/>
        <v>0</v>
      </c>
      <c r="BE19" s="104" t="str">
        <f t="shared" si="2"/>
        <v>Débil</v>
      </c>
      <c r="BF19" s="103"/>
      <c r="BG19" s="105" t="s">
        <v>106</v>
      </c>
      <c r="BH19" s="104" t="str">
        <f t="shared" si="3"/>
        <v>Casilla formulada</v>
      </c>
      <c r="BI19" s="103"/>
      <c r="BJ19" s="104" t="str">
        <f t="shared" si="4"/>
        <v/>
      </c>
      <c r="BK19" s="104" t="str">
        <f t="shared" si="5"/>
        <v/>
      </c>
      <c r="BL19" s="104" t="str">
        <f t="shared" si="6"/>
        <v>SI</v>
      </c>
      <c r="BM19" s="339"/>
      <c r="BN19" s="342"/>
      <c r="BO19" s="345"/>
      <c r="BP19" s="348"/>
      <c r="BQ19" s="330"/>
      <c r="BR19" s="330"/>
      <c r="BS19" s="333"/>
    </row>
    <row r="20" spans="2:71" s="89" customFormat="1" ht="6" customHeight="1" x14ac:dyDescent="0.25">
      <c r="B20" s="365"/>
      <c r="C20" s="368"/>
      <c r="D20" s="357"/>
      <c r="E20" s="357"/>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61" t="s">
        <v>106</v>
      </c>
      <c r="AX20" s="161" t="s">
        <v>106</v>
      </c>
      <c r="AY20" s="161" t="s">
        <v>106</v>
      </c>
      <c r="AZ20" s="161" t="s">
        <v>106</v>
      </c>
      <c r="BA20" s="161" t="s">
        <v>106</v>
      </c>
      <c r="BB20" s="161" t="s">
        <v>106</v>
      </c>
      <c r="BC20" s="161" t="s">
        <v>106</v>
      </c>
      <c r="BD20" s="161">
        <f t="shared" si="1"/>
        <v>0</v>
      </c>
      <c r="BE20" s="161" t="str">
        <f t="shared" si="2"/>
        <v>Débil</v>
      </c>
      <c r="BF20" s="109"/>
      <c r="BG20" s="111" t="s">
        <v>106</v>
      </c>
      <c r="BH20" s="161" t="str">
        <f t="shared" si="3"/>
        <v>Casilla formulada</v>
      </c>
      <c r="BI20" s="109"/>
      <c r="BJ20" s="161" t="str">
        <f t="shared" si="4"/>
        <v/>
      </c>
      <c r="BK20" s="161" t="str">
        <f t="shared" si="5"/>
        <v/>
      </c>
      <c r="BL20" s="161" t="str">
        <f t="shared" si="6"/>
        <v>SI</v>
      </c>
      <c r="BM20" s="339"/>
      <c r="BN20" s="342"/>
      <c r="BO20" s="345"/>
      <c r="BP20" s="348"/>
      <c r="BQ20" s="330"/>
      <c r="BR20" s="330"/>
      <c r="BS20" s="333"/>
    </row>
    <row r="21" spans="2:71" s="89" customFormat="1" ht="6" customHeight="1" thickBot="1" x14ac:dyDescent="0.3">
      <c r="B21" s="366"/>
      <c r="C21" s="369"/>
      <c r="D21" s="358"/>
      <c r="E21" s="358"/>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1"/>
        <v>0</v>
      </c>
      <c r="BE21" s="117" t="str">
        <f t="shared" si="2"/>
        <v>Débil</v>
      </c>
      <c r="BF21" s="116"/>
      <c r="BG21" s="118" t="s">
        <v>106</v>
      </c>
      <c r="BH21" s="117" t="str">
        <f t="shared" si="3"/>
        <v>Casilla formulada</v>
      </c>
      <c r="BI21" s="116"/>
      <c r="BJ21" s="117" t="str">
        <f t="shared" si="4"/>
        <v/>
      </c>
      <c r="BK21" s="117" t="str">
        <f t="shared" si="5"/>
        <v/>
      </c>
      <c r="BL21" s="117" t="str">
        <f t="shared" si="6"/>
        <v>SI</v>
      </c>
      <c r="BM21" s="340"/>
      <c r="BN21" s="343"/>
      <c r="BO21" s="346"/>
      <c r="BP21" s="349"/>
      <c r="BQ21" s="331"/>
      <c r="BR21" s="331"/>
      <c r="BS21" s="334"/>
    </row>
    <row r="22" spans="2:71" s="89" customFormat="1" ht="96" hidden="1" customHeight="1" x14ac:dyDescent="0.25">
      <c r="B22" s="364">
        <v>2</v>
      </c>
      <c r="C22" s="367" t="s">
        <v>104</v>
      </c>
      <c r="D22" s="357" t="s">
        <v>105</v>
      </c>
      <c r="E22" s="357"/>
      <c r="F22" s="357" t="s">
        <v>106</v>
      </c>
      <c r="G22" s="357" t="s">
        <v>106</v>
      </c>
      <c r="H22" s="357" t="s">
        <v>106</v>
      </c>
      <c r="I22" s="357" t="s">
        <v>106</v>
      </c>
      <c r="J22" s="357" t="str">
        <f>IF(AND((F22="SI"),(G22="SI"),(H22="SI"),(I22="SI")),"Si es Riesgo de Corrupción","No es Riesgo de Corrupción")</f>
        <v>No es Riesgo de Corrupción</v>
      </c>
      <c r="K22" s="97">
        <v>1</v>
      </c>
      <c r="L22" s="98" t="s">
        <v>107</v>
      </c>
      <c r="M22" s="359" t="s">
        <v>166</v>
      </c>
      <c r="N22" s="361"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350" t="s">
        <v>106</v>
      </c>
      <c r="R22" s="350" t="s">
        <v>106</v>
      </c>
      <c r="S22" s="350" t="s">
        <v>106</v>
      </c>
      <c r="T22" s="350" t="s">
        <v>106</v>
      </c>
      <c r="U22" s="350" t="s">
        <v>106</v>
      </c>
      <c r="V22" s="350" t="s">
        <v>106</v>
      </c>
      <c r="W22" s="350" t="s">
        <v>106</v>
      </c>
      <c r="X22" s="350" t="s">
        <v>106</v>
      </c>
      <c r="Y22" s="350" t="s">
        <v>106</v>
      </c>
      <c r="Z22" s="350" t="s">
        <v>106</v>
      </c>
      <c r="AA22" s="350" t="s">
        <v>106</v>
      </c>
      <c r="AB22" s="350" t="s">
        <v>106</v>
      </c>
      <c r="AC22" s="350" t="s">
        <v>106</v>
      </c>
      <c r="AD22" s="350" t="s">
        <v>106</v>
      </c>
      <c r="AE22" s="350" t="s">
        <v>106</v>
      </c>
      <c r="AF22" s="350" t="s">
        <v>106</v>
      </c>
      <c r="AG22" s="350" t="s">
        <v>106</v>
      </c>
      <c r="AH22" s="350" t="s">
        <v>106</v>
      </c>
      <c r="AI22" s="350" t="s">
        <v>106</v>
      </c>
      <c r="AJ22" s="350">
        <f t="shared" si="0"/>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335" t="s">
        <v>108</v>
      </c>
      <c r="AN22" s="90">
        <v>1</v>
      </c>
      <c r="AO22" s="94" t="s">
        <v>109</v>
      </c>
      <c r="AP22" s="94"/>
      <c r="AQ22" s="94" t="s">
        <v>106</v>
      </c>
      <c r="AR22" s="94"/>
      <c r="AS22" s="94"/>
      <c r="AT22" s="94"/>
      <c r="AU22" s="94"/>
      <c r="AV22" s="94" t="s">
        <v>106</v>
      </c>
      <c r="AW22" s="160" t="s">
        <v>106</v>
      </c>
      <c r="AX22" s="160" t="s">
        <v>106</v>
      </c>
      <c r="AY22" s="160" t="s">
        <v>106</v>
      </c>
      <c r="AZ22" s="160" t="s">
        <v>106</v>
      </c>
      <c r="BA22" s="160" t="s">
        <v>106</v>
      </c>
      <c r="BB22" s="160" t="s">
        <v>106</v>
      </c>
      <c r="BC22" s="160" t="s">
        <v>106</v>
      </c>
      <c r="BD22" s="160">
        <f t="shared" si="1"/>
        <v>0</v>
      </c>
      <c r="BE22" s="160" t="str">
        <f t="shared" si="2"/>
        <v>Débil</v>
      </c>
      <c r="BF22" s="94"/>
      <c r="BG22" s="99" t="s">
        <v>106</v>
      </c>
      <c r="BH22" s="160" t="str">
        <f t="shared" si="3"/>
        <v>Casilla formulada</v>
      </c>
      <c r="BI22" s="94"/>
      <c r="BJ22" s="160" t="str">
        <f t="shared" si="4"/>
        <v/>
      </c>
      <c r="BK22" s="160" t="str">
        <f t="shared" si="5"/>
        <v/>
      </c>
      <c r="BL22" s="160" t="str">
        <f t="shared" si="6"/>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344"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332"/>
    </row>
    <row r="23" spans="2:71" s="89" customFormat="1" ht="96" hidden="1" customHeight="1" x14ac:dyDescent="0.25">
      <c r="B23" s="365"/>
      <c r="C23" s="368"/>
      <c r="D23" s="357"/>
      <c r="E23" s="357"/>
      <c r="F23" s="357"/>
      <c r="G23" s="357"/>
      <c r="H23" s="357"/>
      <c r="I23" s="357"/>
      <c r="J23" s="357"/>
      <c r="K23" s="100">
        <v>2</v>
      </c>
      <c r="L23" s="101" t="s">
        <v>107</v>
      </c>
      <c r="M23" s="359"/>
      <c r="N23" s="362"/>
      <c r="O23" s="352"/>
      <c r="P23" s="348"/>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6"/>
      <c r="AN23" s="102">
        <v>2</v>
      </c>
      <c r="AO23" s="103" t="s">
        <v>109</v>
      </c>
      <c r="AP23" s="103"/>
      <c r="AQ23" s="103" t="s">
        <v>106</v>
      </c>
      <c r="AR23" s="103"/>
      <c r="AS23" s="103"/>
      <c r="AT23" s="103"/>
      <c r="AU23" s="103"/>
      <c r="AV23" s="103" t="s">
        <v>106</v>
      </c>
      <c r="AW23" s="104" t="s">
        <v>106</v>
      </c>
      <c r="AX23" s="104" t="s">
        <v>106</v>
      </c>
      <c r="AY23" s="104" t="s">
        <v>106</v>
      </c>
      <c r="AZ23" s="104" t="s">
        <v>106</v>
      </c>
      <c r="BA23" s="104" t="s">
        <v>106</v>
      </c>
      <c r="BB23" s="104" t="s">
        <v>106</v>
      </c>
      <c r="BC23" s="104" t="s">
        <v>106</v>
      </c>
      <c r="BD23" s="104">
        <f t="shared" si="1"/>
        <v>0</v>
      </c>
      <c r="BE23" s="104" t="str">
        <f t="shared" si="2"/>
        <v>Débil</v>
      </c>
      <c r="BF23" s="103"/>
      <c r="BG23" s="105" t="s">
        <v>106</v>
      </c>
      <c r="BH23" s="104" t="str">
        <f t="shared" si="3"/>
        <v>Casilla formulada</v>
      </c>
      <c r="BI23" s="103"/>
      <c r="BJ23" s="104" t="str">
        <f t="shared" si="4"/>
        <v/>
      </c>
      <c r="BK23" s="104" t="str">
        <f t="shared" si="5"/>
        <v/>
      </c>
      <c r="BL23" s="104" t="str">
        <f t="shared" si="6"/>
        <v>SI</v>
      </c>
      <c r="BM23" s="339"/>
      <c r="BN23" s="342"/>
      <c r="BO23" s="345"/>
      <c r="BP23" s="348"/>
      <c r="BQ23" s="330"/>
      <c r="BR23" s="330"/>
      <c r="BS23" s="333"/>
    </row>
    <row r="24" spans="2:71" s="89" customFormat="1" ht="96" hidden="1" customHeight="1" x14ac:dyDescent="0.25">
      <c r="B24" s="365"/>
      <c r="C24" s="368"/>
      <c r="D24" s="357"/>
      <c r="E24" s="357"/>
      <c r="F24" s="357"/>
      <c r="G24" s="357"/>
      <c r="H24" s="357"/>
      <c r="I24" s="357"/>
      <c r="J24" s="357"/>
      <c r="K24" s="106">
        <v>3</v>
      </c>
      <c r="L24" s="107" t="s">
        <v>107</v>
      </c>
      <c r="M24" s="359"/>
      <c r="N24" s="362"/>
      <c r="O24" s="352"/>
      <c r="P24" s="348"/>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6"/>
      <c r="AN24" s="108">
        <v>3</v>
      </c>
      <c r="AO24" s="109" t="s">
        <v>109</v>
      </c>
      <c r="AP24" s="109"/>
      <c r="AQ24" s="109" t="s">
        <v>106</v>
      </c>
      <c r="AR24" s="109"/>
      <c r="AS24" s="109"/>
      <c r="AT24" s="109"/>
      <c r="AU24" s="109"/>
      <c r="AV24" s="109" t="s">
        <v>106</v>
      </c>
      <c r="AW24" s="161" t="s">
        <v>106</v>
      </c>
      <c r="AX24" s="161" t="s">
        <v>106</v>
      </c>
      <c r="AY24" s="161" t="s">
        <v>106</v>
      </c>
      <c r="AZ24" s="161" t="s">
        <v>106</v>
      </c>
      <c r="BA24" s="161" t="s">
        <v>106</v>
      </c>
      <c r="BB24" s="161" t="s">
        <v>106</v>
      </c>
      <c r="BC24" s="161" t="s">
        <v>106</v>
      </c>
      <c r="BD24" s="161">
        <f t="shared" si="1"/>
        <v>0</v>
      </c>
      <c r="BE24" s="161" t="str">
        <f t="shared" si="2"/>
        <v>Débil</v>
      </c>
      <c r="BF24" s="109"/>
      <c r="BG24" s="111" t="s">
        <v>106</v>
      </c>
      <c r="BH24" s="161" t="str">
        <f t="shared" si="3"/>
        <v>Casilla formulada</v>
      </c>
      <c r="BI24" s="109"/>
      <c r="BJ24" s="161" t="str">
        <f t="shared" si="4"/>
        <v/>
      </c>
      <c r="BK24" s="161" t="str">
        <f t="shared" si="5"/>
        <v/>
      </c>
      <c r="BL24" s="161" t="str">
        <f t="shared" si="6"/>
        <v>SI</v>
      </c>
      <c r="BM24" s="339"/>
      <c r="BN24" s="342"/>
      <c r="BO24" s="345"/>
      <c r="BP24" s="348"/>
      <c r="BQ24" s="330"/>
      <c r="BR24" s="330"/>
      <c r="BS24" s="333"/>
    </row>
    <row r="25" spans="2:71" s="89" customFormat="1" ht="96" hidden="1" customHeight="1" x14ac:dyDescent="0.25">
      <c r="B25" s="365"/>
      <c r="C25" s="368"/>
      <c r="D25" s="357"/>
      <c r="E25" s="357"/>
      <c r="F25" s="357"/>
      <c r="G25" s="357"/>
      <c r="H25" s="357"/>
      <c r="I25" s="357"/>
      <c r="J25" s="357"/>
      <c r="K25" s="100">
        <v>4</v>
      </c>
      <c r="L25" s="101" t="s">
        <v>107</v>
      </c>
      <c r="M25" s="359"/>
      <c r="N25" s="362"/>
      <c r="O25" s="352"/>
      <c r="P25" s="348"/>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1"/>
        <v>0</v>
      </c>
      <c r="BE25" s="104" t="str">
        <f t="shared" si="2"/>
        <v>Débil</v>
      </c>
      <c r="BF25" s="103"/>
      <c r="BG25" s="105" t="s">
        <v>106</v>
      </c>
      <c r="BH25" s="104" t="str">
        <f t="shared" si="3"/>
        <v>Casilla formulada</v>
      </c>
      <c r="BI25" s="103"/>
      <c r="BJ25" s="104" t="str">
        <f t="shared" si="4"/>
        <v/>
      </c>
      <c r="BK25" s="104" t="str">
        <f t="shared" si="5"/>
        <v/>
      </c>
      <c r="BL25" s="104" t="str">
        <f t="shared" si="6"/>
        <v>SI</v>
      </c>
      <c r="BM25" s="339"/>
      <c r="BN25" s="342"/>
      <c r="BO25" s="345"/>
      <c r="BP25" s="348"/>
      <c r="BQ25" s="330"/>
      <c r="BR25" s="330"/>
      <c r="BS25" s="333"/>
    </row>
    <row r="26" spans="2:71" s="89" customFormat="1" ht="96" hidden="1" customHeight="1" x14ac:dyDescent="0.25">
      <c r="B26" s="365"/>
      <c r="C26" s="368"/>
      <c r="D26" s="357"/>
      <c r="E26" s="357"/>
      <c r="F26" s="357"/>
      <c r="G26" s="357"/>
      <c r="H26" s="357"/>
      <c r="I26" s="357"/>
      <c r="J26" s="357"/>
      <c r="K26" s="106">
        <v>5</v>
      </c>
      <c r="L26" s="107" t="s">
        <v>107</v>
      </c>
      <c r="M26" s="359"/>
      <c r="N26" s="362"/>
      <c r="O26" s="352"/>
      <c r="P26" s="348"/>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6"/>
      <c r="AN26" s="108">
        <v>5</v>
      </c>
      <c r="AO26" s="109" t="s">
        <v>109</v>
      </c>
      <c r="AP26" s="109"/>
      <c r="AQ26" s="109" t="s">
        <v>106</v>
      </c>
      <c r="AR26" s="109"/>
      <c r="AS26" s="109"/>
      <c r="AT26" s="109"/>
      <c r="AU26" s="109"/>
      <c r="AV26" s="109" t="s">
        <v>106</v>
      </c>
      <c r="AW26" s="161" t="s">
        <v>106</v>
      </c>
      <c r="AX26" s="161" t="s">
        <v>106</v>
      </c>
      <c r="AY26" s="161" t="s">
        <v>106</v>
      </c>
      <c r="AZ26" s="161" t="s">
        <v>106</v>
      </c>
      <c r="BA26" s="161" t="s">
        <v>106</v>
      </c>
      <c r="BB26" s="161" t="s">
        <v>106</v>
      </c>
      <c r="BC26" s="161" t="s">
        <v>106</v>
      </c>
      <c r="BD26" s="161">
        <f t="shared" si="1"/>
        <v>0</v>
      </c>
      <c r="BE26" s="161" t="str">
        <f t="shared" si="2"/>
        <v>Débil</v>
      </c>
      <c r="BF26" s="109"/>
      <c r="BG26" s="111" t="s">
        <v>106</v>
      </c>
      <c r="BH26" s="161" t="str">
        <f t="shared" si="3"/>
        <v>Casilla formulada</v>
      </c>
      <c r="BI26" s="109"/>
      <c r="BJ26" s="161" t="str">
        <f t="shared" si="4"/>
        <v/>
      </c>
      <c r="BK26" s="161" t="str">
        <f t="shared" si="5"/>
        <v/>
      </c>
      <c r="BL26" s="161" t="str">
        <f t="shared" si="6"/>
        <v>SI</v>
      </c>
      <c r="BM26" s="339"/>
      <c r="BN26" s="342"/>
      <c r="BO26" s="345"/>
      <c r="BP26" s="348"/>
      <c r="BQ26" s="330"/>
      <c r="BR26" s="330"/>
      <c r="BS26" s="333"/>
    </row>
    <row r="27" spans="2:71" s="89" customFormat="1" ht="96" hidden="1" customHeight="1" x14ac:dyDescent="0.25">
      <c r="B27" s="365"/>
      <c r="C27" s="368"/>
      <c r="D27" s="357"/>
      <c r="E27" s="357"/>
      <c r="F27" s="357"/>
      <c r="G27" s="357"/>
      <c r="H27" s="357"/>
      <c r="I27" s="357"/>
      <c r="J27" s="357"/>
      <c r="K27" s="100">
        <v>6</v>
      </c>
      <c r="L27" s="101" t="s">
        <v>107</v>
      </c>
      <c r="M27" s="359"/>
      <c r="N27" s="362"/>
      <c r="O27" s="352"/>
      <c r="P27" s="348"/>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1"/>
        <v>0</v>
      </c>
      <c r="BE27" s="104" t="str">
        <f t="shared" si="2"/>
        <v>Débil</v>
      </c>
      <c r="BF27" s="103"/>
      <c r="BG27" s="105" t="s">
        <v>106</v>
      </c>
      <c r="BH27" s="104" t="str">
        <f t="shared" si="3"/>
        <v>Casilla formulada</v>
      </c>
      <c r="BI27" s="103"/>
      <c r="BJ27" s="104" t="str">
        <f t="shared" si="4"/>
        <v/>
      </c>
      <c r="BK27" s="104" t="str">
        <f t="shared" si="5"/>
        <v/>
      </c>
      <c r="BL27" s="104" t="str">
        <f t="shared" si="6"/>
        <v>SI</v>
      </c>
      <c r="BM27" s="339"/>
      <c r="BN27" s="342"/>
      <c r="BO27" s="345"/>
      <c r="BP27" s="348"/>
      <c r="BQ27" s="330"/>
      <c r="BR27" s="330"/>
      <c r="BS27" s="333"/>
    </row>
    <row r="28" spans="2:71" s="89" customFormat="1" ht="96" hidden="1" customHeight="1" x14ac:dyDescent="0.25">
      <c r="B28" s="365"/>
      <c r="C28" s="368"/>
      <c r="D28" s="357"/>
      <c r="E28" s="357"/>
      <c r="F28" s="357"/>
      <c r="G28" s="357"/>
      <c r="H28" s="357"/>
      <c r="I28" s="357"/>
      <c r="J28" s="357"/>
      <c r="K28" s="106">
        <v>7</v>
      </c>
      <c r="L28" s="107" t="s">
        <v>107</v>
      </c>
      <c r="M28" s="359"/>
      <c r="N28" s="362"/>
      <c r="O28" s="352"/>
      <c r="P28" s="348"/>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6"/>
      <c r="AN28" s="108">
        <v>7</v>
      </c>
      <c r="AO28" s="109" t="s">
        <v>109</v>
      </c>
      <c r="AP28" s="109"/>
      <c r="AQ28" s="109" t="s">
        <v>106</v>
      </c>
      <c r="AR28" s="109"/>
      <c r="AS28" s="109"/>
      <c r="AT28" s="109"/>
      <c r="AU28" s="109"/>
      <c r="AV28" s="109" t="s">
        <v>106</v>
      </c>
      <c r="AW28" s="161" t="s">
        <v>106</v>
      </c>
      <c r="AX28" s="161" t="s">
        <v>106</v>
      </c>
      <c r="AY28" s="161" t="s">
        <v>106</v>
      </c>
      <c r="AZ28" s="161" t="s">
        <v>106</v>
      </c>
      <c r="BA28" s="161" t="s">
        <v>106</v>
      </c>
      <c r="BB28" s="161" t="s">
        <v>106</v>
      </c>
      <c r="BC28" s="161" t="s">
        <v>106</v>
      </c>
      <c r="BD28" s="161">
        <f t="shared" si="1"/>
        <v>0</v>
      </c>
      <c r="BE28" s="161" t="str">
        <f t="shared" si="2"/>
        <v>Débil</v>
      </c>
      <c r="BF28" s="109"/>
      <c r="BG28" s="111" t="s">
        <v>106</v>
      </c>
      <c r="BH28" s="161" t="str">
        <f t="shared" si="3"/>
        <v>Casilla formulada</v>
      </c>
      <c r="BI28" s="109"/>
      <c r="BJ28" s="161" t="str">
        <f t="shared" si="4"/>
        <v/>
      </c>
      <c r="BK28" s="161" t="str">
        <f t="shared" si="5"/>
        <v/>
      </c>
      <c r="BL28" s="161" t="str">
        <f t="shared" si="6"/>
        <v>SI</v>
      </c>
      <c r="BM28" s="339"/>
      <c r="BN28" s="342"/>
      <c r="BO28" s="345"/>
      <c r="BP28" s="348"/>
      <c r="BQ28" s="330"/>
      <c r="BR28" s="330"/>
      <c r="BS28" s="333"/>
    </row>
    <row r="29" spans="2:71" s="89" customFormat="1" ht="96" hidden="1" customHeight="1" x14ac:dyDescent="0.25">
      <c r="B29" s="365"/>
      <c r="C29" s="368"/>
      <c r="D29" s="357"/>
      <c r="E29" s="357"/>
      <c r="F29" s="357"/>
      <c r="G29" s="357"/>
      <c r="H29" s="357"/>
      <c r="I29" s="357"/>
      <c r="J29" s="357"/>
      <c r="K29" s="100">
        <v>8</v>
      </c>
      <c r="L29" s="101" t="s">
        <v>107</v>
      </c>
      <c r="M29" s="359"/>
      <c r="N29" s="362"/>
      <c r="O29" s="352"/>
      <c r="P29" s="348"/>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1"/>
        <v>0</v>
      </c>
      <c r="BE29" s="104" t="str">
        <f t="shared" si="2"/>
        <v>Débil</v>
      </c>
      <c r="BF29" s="103"/>
      <c r="BG29" s="105" t="s">
        <v>106</v>
      </c>
      <c r="BH29" s="104" t="str">
        <f t="shared" si="3"/>
        <v>Casilla formulada</v>
      </c>
      <c r="BI29" s="103"/>
      <c r="BJ29" s="104" t="str">
        <f t="shared" si="4"/>
        <v/>
      </c>
      <c r="BK29" s="104" t="str">
        <f t="shared" si="5"/>
        <v/>
      </c>
      <c r="BL29" s="104" t="str">
        <f t="shared" si="6"/>
        <v>SI</v>
      </c>
      <c r="BM29" s="339"/>
      <c r="BN29" s="342"/>
      <c r="BO29" s="345"/>
      <c r="BP29" s="348"/>
      <c r="BQ29" s="330"/>
      <c r="BR29" s="330"/>
      <c r="BS29" s="333"/>
    </row>
    <row r="30" spans="2:71" s="89" customFormat="1" ht="96" hidden="1" customHeight="1" x14ac:dyDescent="0.25">
      <c r="B30" s="365"/>
      <c r="C30" s="368"/>
      <c r="D30" s="357"/>
      <c r="E30" s="357"/>
      <c r="F30" s="357"/>
      <c r="G30" s="357"/>
      <c r="H30" s="357"/>
      <c r="I30" s="357"/>
      <c r="J30" s="357"/>
      <c r="K30" s="106">
        <v>9</v>
      </c>
      <c r="L30" s="112" t="s">
        <v>107</v>
      </c>
      <c r="M30" s="359"/>
      <c r="N30" s="362"/>
      <c r="O30" s="352"/>
      <c r="P30" s="348"/>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6"/>
      <c r="AN30" s="108">
        <v>9</v>
      </c>
      <c r="AO30" s="109" t="s">
        <v>109</v>
      </c>
      <c r="AP30" s="109"/>
      <c r="AQ30" s="109" t="s">
        <v>106</v>
      </c>
      <c r="AR30" s="109"/>
      <c r="AS30" s="109"/>
      <c r="AT30" s="109"/>
      <c r="AU30" s="109"/>
      <c r="AV30" s="109" t="s">
        <v>106</v>
      </c>
      <c r="AW30" s="161" t="s">
        <v>106</v>
      </c>
      <c r="AX30" s="161" t="s">
        <v>106</v>
      </c>
      <c r="AY30" s="161" t="s">
        <v>106</v>
      </c>
      <c r="AZ30" s="161" t="s">
        <v>106</v>
      </c>
      <c r="BA30" s="161" t="s">
        <v>106</v>
      </c>
      <c r="BB30" s="161" t="s">
        <v>106</v>
      </c>
      <c r="BC30" s="161" t="s">
        <v>106</v>
      </c>
      <c r="BD30" s="161">
        <f t="shared" si="1"/>
        <v>0</v>
      </c>
      <c r="BE30" s="161" t="str">
        <f t="shared" si="2"/>
        <v>Débil</v>
      </c>
      <c r="BF30" s="109"/>
      <c r="BG30" s="111" t="s">
        <v>106</v>
      </c>
      <c r="BH30" s="161" t="str">
        <f t="shared" si="3"/>
        <v>Casilla formulada</v>
      </c>
      <c r="BI30" s="109"/>
      <c r="BJ30" s="161" t="str">
        <f t="shared" si="4"/>
        <v/>
      </c>
      <c r="BK30" s="161" t="str">
        <f t="shared" si="5"/>
        <v/>
      </c>
      <c r="BL30" s="161" t="str">
        <f t="shared" si="6"/>
        <v>SI</v>
      </c>
      <c r="BM30" s="339"/>
      <c r="BN30" s="342"/>
      <c r="BO30" s="345"/>
      <c r="BP30" s="348"/>
      <c r="BQ30" s="330"/>
      <c r="BR30" s="330"/>
      <c r="BS30" s="333"/>
    </row>
    <row r="31" spans="2:71" s="89" customFormat="1" ht="96" hidden="1" customHeight="1" thickBot="1" x14ac:dyDescent="0.3">
      <c r="B31" s="366"/>
      <c r="C31" s="369"/>
      <c r="D31" s="358"/>
      <c r="E31" s="358"/>
      <c r="F31" s="358"/>
      <c r="G31" s="358"/>
      <c r="H31" s="358"/>
      <c r="I31" s="358"/>
      <c r="J31" s="358"/>
      <c r="K31" s="113">
        <v>10</v>
      </c>
      <c r="L31" s="114" t="s">
        <v>107</v>
      </c>
      <c r="M31" s="360"/>
      <c r="N31" s="363"/>
      <c r="O31" s="353"/>
      <c r="P31" s="349"/>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1"/>
        <v>0</v>
      </c>
      <c r="BE31" s="117" t="str">
        <f t="shared" si="2"/>
        <v>Débil</v>
      </c>
      <c r="BF31" s="116"/>
      <c r="BG31" s="118" t="s">
        <v>106</v>
      </c>
      <c r="BH31" s="117" t="str">
        <f t="shared" si="3"/>
        <v>Casilla formulada</v>
      </c>
      <c r="BI31" s="116"/>
      <c r="BJ31" s="117" t="str">
        <f t="shared" si="4"/>
        <v/>
      </c>
      <c r="BK31" s="117" t="str">
        <f t="shared" si="5"/>
        <v/>
      </c>
      <c r="BL31" s="117" t="str">
        <f t="shared" si="6"/>
        <v>SI</v>
      </c>
      <c r="BM31" s="340"/>
      <c r="BN31" s="343"/>
      <c r="BO31" s="346"/>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160" t="s">
        <v>106</v>
      </c>
      <c r="AX32" s="160" t="s">
        <v>106</v>
      </c>
      <c r="AY32" s="160" t="s">
        <v>106</v>
      </c>
      <c r="AZ32" s="160" t="s">
        <v>106</v>
      </c>
      <c r="BA32" s="160" t="s">
        <v>106</v>
      </c>
      <c r="BB32" s="160" t="s">
        <v>106</v>
      </c>
      <c r="BC32" s="160" t="s">
        <v>106</v>
      </c>
      <c r="BD32" s="160">
        <f t="shared" si="1"/>
        <v>0</v>
      </c>
      <c r="BE32" s="160" t="str">
        <f t="shared" si="2"/>
        <v>Débil</v>
      </c>
      <c r="BF32" s="94"/>
      <c r="BG32" s="99" t="s">
        <v>106</v>
      </c>
      <c r="BH32" s="160" t="str">
        <f t="shared" si="3"/>
        <v>Casilla formulada</v>
      </c>
      <c r="BI32" s="94"/>
      <c r="BJ32" s="160" t="str">
        <f t="shared" si="4"/>
        <v/>
      </c>
      <c r="BK32" s="160" t="str">
        <f t="shared" si="5"/>
        <v/>
      </c>
      <c r="BL32" s="160" t="str">
        <f t="shared" si="6"/>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1"/>
        <v>0</v>
      </c>
      <c r="BE33" s="104" t="str">
        <f t="shared" si="2"/>
        <v>Débil</v>
      </c>
      <c r="BF33" s="103"/>
      <c r="BG33" s="105" t="s">
        <v>106</v>
      </c>
      <c r="BH33" s="104" t="str">
        <f t="shared" si="3"/>
        <v>Casilla formulada</v>
      </c>
      <c r="BI33" s="103"/>
      <c r="BJ33" s="104" t="str">
        <f t="shared" si="4"/>
        <v/>
      </c>
      <c r="BK33" s="104" t="str">
        <f t="shared" si="5"/>
        <v/>
      </c>
      <c r="BL33" s="104" t="str">
        <f t="shared" si="6"/>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61" t="s">
        <v>106</v>
      </c>
      <c r="AX34" s="161" t="s">
        <v>106</v>
      </c>
      <c r="AY34" s="161" t="s">
        <v>106</v>
      </c>
      <c r="AZ34" s="161" t="s">
        <v>106</v>
      </c>
      <c r="BA34" s="161" t="s">
        <v>106</v>
      </c>
      <c r="BB34" s="161" t="s">
        <v>106</v>
      </c>
      <c r="BC34" s="161" t="s">
        <v>106</v>
      </c>
      <c r="BD34" s="161">
        <f t="shared" si="1"/>
        <v>0</v>
      </c>
      <c r="BE34" s="161" t="str">
        <f t="shared" si="2"/>
        <v>Débil</v>
      </c>
      <c r="BF34" s="109"/>
      <c r="BG34" s="111" t="s">
        <v>106</v>
      </c>
      <c r="BH34" s="161" t="str">
        <f t="shared" si="3"/>
        <v>Casilla formulada</v>
      </c>
      <c r="BI34" s="109"/>
      <c r="BJ34" s="161" t="str">
        <f t="shared" si="4"/>
        <v/>
      </c>
      <c r="BK34" s="161" t="str">
        <f t="shared" si="5"/>
        <v/>
      </c>
      <c r="BL34" s="161" t="str">
        <f t="shared" si="6"/>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1"/>
        <v>0</v>
      </c>
      <c r="BE35" s="104" t="str">
        <f t="shared" si="2"/>
        <v>Débil</v>
      </c>
      <c r="BF35" s="103"/>
      <c r="BG35" s="105" t="s">
        <v>106</v>
      </c>
      <c r="BH35" s="104" t="str">
        <f t="shared" si="3"/>
        <v>Casilla formulada</v>
      </c>
      <c r="BI35" s="103"/>
      <c r="BJ35" s="104" t="str">
        <f t="shared" si="4"/>
        <v/>
      </c>
      <c r="BK35" s="104" t="str">
        <f t="shared" si="5"/>
        <v/>
      </c>
      <c r="BL35" s="104" t="str">
        <f t="shared" si="6"/>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61" t="s">
        <v>106</v>
      </c>
      <c r="AX36" s="161" t="s">
        <v>106</v>
      </c>
      <c r="AY36" s="161" t="s">
        <v>106</v>
      </c>
      <c r="AZ36" s="161" t="s">
        <v>106</v>
      </c>
      <c r="BA36" s="161" t="s">
        <v>106</v>
      </c>
      <c r="BB36" s="161" t="s">
        <v>106</v>
      </c>
      <c r="BC36" s="161" t="s">
        <v>106</v>
      </c>
      <c r="BD36" s="161">
        <f t="shared" si="1"/>
        <v>0</v>
      </c>
      <c r="BE36" s="161" t="str">
        <f t="shared" si="2"/>
        <v>Débil</v>
      </c>
      <c r="BF36" s="109"/>
      <c r="BG36" s="111" t="s">
        <v>106</v>
      </c>
      <c r="BH36" s="161" t="str">
        <f t="shared" si="3"/>
        <v>Casilla formulada</v>
      </c>
      <c r="BI36" s="109"/>
      <c r="BJ36" s="161" t="str">
        <f t="shared" si="4"/>
        <v/>
      </c>
      <c r="BK36" s="161" t="str">
        <f t="shared" si="5"/>
        <v/>
      </c>
      <c r="BL36" s="161" t="str">
        <f t="shared" si="6"/>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1"/>
        <v>0</v>
      </c>
      <c r="BE37" s="104" t="str">
        <f t="shared" si="2"/>
        <v>Débil</v>
      </c>
      <c r="BF37" s="103"/>
      <c r="BG37" s="105" t="s">
        <v>106</v>
      </c>
      <c r="BH37" s="104" t="str">
        <f t="shared" si="3"/>
        <v>Casilla formulada</v>
      </c>
      <c r="BI37" s="103"/>
      <c r="BJ37" s="104" t="str">
        <f t="shared" si="4"/>
        <v/>
      </c>
      <c r="BK37" s="104" t="str">
        <f t="shared" si="5"/>
        <v/>
      </c>
      <c r="BL37" s="104" t="str">
        <f t="shared" si="6"/>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61" t="s">
        <v>106</v>
      </c>
      <c r="AX38" s="161" t="s">
        <v>106</v>
      </c>
      <c r="AY38" s="161" t="s">
        <v>106</v>
      </c>
      <c r="AZ38" s="161" t="s">
        <v>106</v>
      </c>
      <c r="BA38" s="161" t="s">
        <v>106</v>
      </c>
      <c r="BB38" s="161" t="s">
        <v>106</v>
      </c>
      <c r="BC38" s="161" t="s">
        <v>106</v>
      </c>
      <c r="BD38" s="161">
        <f t="shared" si="1"/>
        <v>0</v>
      </c>
      <c r="BE38" s="161" t="str">
        <f t="shared" si="2"/>
        <v>Débil</v>
      </c>
      <c r="BF38" s="109"/>
      <c r="BG38" s="111" t="s">
        <v>106</v>
      </c>
      <c r="BH38" s="161" t="str">
        <f t="shared" si="3"/>
        <v>Casilla formulada</v>
      </c>
      <c r="BI38" s="109"/>
      <c r="BJ38" s="161" t="str">
        <f t="shared" si="4"/>
        <v/>
      </c>
      <c r="BK38" s="161" t="str">
        <f t="shared" si="5"/>
        <v/>
      </c>
      <c r="BL38" s="161" t="str">
        <f t="shared" si="6"/>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1"/>
        <v>0</v>
      </c>
      <c r="BE39" s="104" t="str">
        <f t="shared" si="2"/>
        <v>Débil</v>
      </c>
      <c r="BF39" s="103"/>
      <c r="BG39" s="105" t="s">
        <v>106</v>
      </c>
      <c r="BH39" s="104" t="str">
        <f t="shared" si="3"/>
        <v>Casilla formulada</v>
      </c>
      <c r="BI39" s="103"/>
      <c r="BJ39" s="104" t="str">
        <f t="shared" si="4"/>
        <v/>
      </c>
      <c r="BK39" s="104" t="str">
        <f t="shared" si="5"/>
        <v/>
      </c>
      <c r="BL39" s="104" t="str">
        <f t="shared" si="6"/>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61" t="s">
        <v>106</v>
      </c>
      <c r="AX40" s="161" t="s">
        <v>106</v>
      </c>
      <c r="AY40" s="161" t="s">
        <v>106</v>
      </c>
      <c r="AZ40" s="161" t="s">
        <v>106</v>
      </c>
      <c r="BA40" s="161" t="s">
        <v>106</v>
      </c>
      <c r="BB40" s="161" t="s">
        <v>106</v>
      </c>
      <c r="BC40" s="161" t="s">
        <v>106</v>
      </c>
      <c r="BD40" s="161">
        <f t="shared" si="1"/>
        <v>0</v>
      </c>
      <c r="BE40" s="161" t="str">
        <f t="shared" si="2"/>
        <v>Débil</v>
      </c>
      <c r="BF40" s="109"/>
      <c r="BG40" s="111" t="s">
        <v>106</v>
      </c>
      <c r="BH40" s="161" t="str">
        <f t="shared" si="3"/>
        <v>Casilla formulada</v>
      </c>
      <c r="BI40" s="109"/>
      <c r="BJ40" s="161" t="str">
        <f t="shared" si="4"/>
        <v/>
      </c>
      <c r="BK40" s="161" t="str">
        <f t="shared" si="5"/>
        <v/>
      </c>
      <c r="BL40" s="161" t="str">
        <f t="shared" si="6"/>
        <v>SI</v>
      </c>
      <c r="BM40" s="339"/>
      <c r="BN40" s="342"/>
      <c r="BO40" s="449"/>
      <c r="BP40" s="348"/>
      <c r="BQ40" s="330"/>
      <c r="BR40" s="330"/>
      <c r="BS40" s="333"/>
    </row>
    <row r="41" spans="2:71" s="89" customFormat="1" ht="96" hidden="1" customHeight="1" thickBot="1" x14ac:dyDescent="0.3">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1"/>
        <v>0</v>
      </c>
      <c r="BE41" s="117" t="str">
        <f t="shared" si="2"/>
        <v>Débil</v>
      </c>
      <c r="BF41" s="116"/>
      <c r="BG41" s="118" t="s">
        <v>106</v>
      </c>
      <c r="BH41" s="117" t="str">
        <f t="shared" si="3"/>
        <v>Casilla formulada</v>
      </c>
      <c r="BI41" s="116"/>
      <c r="BJ41" s="117" t="str">
        <f t="shared" si="4"/>
        <v/>
      </c>
      <c r="BK41" s="117" t="str">
        <f t="shared" si="5"/>
        <v/>
      </c>
      <c r="BL41" s="117" t="str">
        <f t="shared" si="6"/>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160" t="s">
        <v>106</v>
      </c>
      <c r="AX42" s="160" t="s">
        <v>106</v>
      </c>
      <c r="AY42" s="160" t="s">
        <v>106</v>
      </c>
      <c r="AZ42" s="160" t="s">
        <v>106</v>
      </c>
      <c r="BA42" s="160" t="s">
        <v>106</v>
      </c>
      <c r="BB42" s="160" t="s">
        <v>106</v>
      </c>
      <c r="BC42" s="160" t="s">
        <v>106</v>
      </c>
      <c r="BD42" s="160">
        <f t="shared" si="1"/>
        <v>0</v>
      </c>
      <c r="BE42" s="160" t="str">
        <f t="shared" si="2"/>
        <v>Débil</v>
      </c>
      <c r="BF42" s="94"/>
      <c r="BG42" s="99" t="s">
        <v>106</v>
      </c>
      <c r="BH42" s="160" t="str">
        <f t="shared" si="3"/>
        <v>Casilla formulada</v>
      </c>
      <c r="BI42" s="94"/>
      <c r="BJ42" s="160" t="str">
        <f t="shared" si="4"/>
        <v/>
      </c>
      <c r="BK42" s="160" t="str">
        <f t="shared" si="5"/>
        <v/>
      </c>
      <c r="BL42" s="160" t="str">
        <f t="shared" si="6"/>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1"/>
        <v>0</v>
      </c>
      <c r="BE43" s="104" t="str">
        <f t="shared" si="2"/>
        <v>Débil</v>
      </c>
      <c r="BF43" s="103"/>
      <c r="BG43" s="105" t="s">
        <v>106</v>
      </c>
      <c r="BH43" s="104" t="str">
        <f t="shared" si="3"/>
        <v>Casilla formulada</v>
      </c>
      <c r="BI43" s="103"/>
      <c r="BJ43" s="104" t="str">
        <f t="shared" si="4"/>
        <v/>
      </c>
      <c r="BK43" s="104" t="str">
        <f t="shared" si="5"/>
        <v/>
      </c>
      <c r="BL43" s="104" t="str">
        <f t="shared" si="6"/>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61" t="s">
        <v>106</v>
      </c>
      <c r="AX44" s="161" t="s">
        <v>106</v>
      </c>
      <c r="AY44" s="161" t="s">
        <v>106</v>
      </c>
      <c r="AZ44" s="161" t="s">
        <v>106</v>
      </c>
      <c r="BA44" s="161" t="s">
        <v>106</v>
      </c>
      <c r="BB44" s="161" t="s">
        <v>106</v>
      </c>
      <c r="BC44" s="161" t="s">
        <v>106</v>
      </c>
      <c r="BD44" s="161">
        <f t="shared" si="1"/>
        <v>0</v>
      </c>
      <c r="BE44" s="161" t="str">
        <f t="shared" si="2"/>
        <v>Débil</v>
      </c>
      <c r="BF44" s="109"/>
      <c r="BG44" s="111" t="s">
        <v>106</v>
      </c>
      <c r="BH44" s="161" t="str">
        <f t="shared" si="3"/>
        <v>Casilla formulada</v>
      </c>
      <c r="BI44" s="109"/>
      <c r="BJ44" s="161" t="str">
        <f t="shared" si="4"/>
        <v/>
      </c>
      <c r="BK44" s="161" t="str">
        <f t="shared" si="5"/>
        <v/>
      </c>
      <c r="BL44" s="161" t="str">
        <f t="shared" si="6"/>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1"/>
        <v>0</v>
      </c>
      <c r="BE45" s="104" t="str">
        <f t="shared" si="2"/>
        <v>Débil</v>
      </c>
      <c r="BF45" s="103"/>
      <c r="BG45" s="105" t="s">
        <v>106</v>
      </c>
      <c r="BH45" s="104" t="str">
        <f t="shared" si="3"/>
        <v>Casilla formulada</v>
      </c>
      <c r="BI45" s="103"/>
      <c r="BJ45" s="104" t="str">
        <f t="shared" si="4"/>
        <v/>
      </c>
      <c r="BK45" s="104" t="str">
        <f t="shared" si="5"/>
        <v/>
      </c>
      <c r="BL45" s="104" t="str">
        <f t="shared" si="6"/>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61" t="s">
        <v>106</v>
      </c>
      <c r="AX46" s="161" t="s">
        <v>106</v>
      </c>
      <c r="AY46" s="161" t="s">
        <v>106</v>
      </c>
      <c r="AZ46" s="161" t="s">
        <v>106</v>
      </c>
      <c r="BA46" s="161" t="s">
        <v>106</v>
      </c>
      <c r="BB46" s="161" t="s">
        <v>106</v>
      </c>
      <c r="BC46" s="161" t="s">
        <v>106</v>
      </c>
      <c r="BD46" s="161">
        <f t="shared" si="1"/>
        <v>0</v>
      </c>
      <c r="BE46" s="161" t="str">
        <f t="shared" si="2"/>
        <v>Débil</v>
      </c>
      <c r="BF46" s="109"/>
      <c r="BG46" s="111" t="s">
        <v>106</v>
      </c>
      <c r="BH46" s="161" t="str">
        <f t="shared" si="3"/>
        <v>Casilla formulada</v>
      </c>
      <c r="BI46" s="109"/>
      <c r="BJ46" s="161" t="str">
        <f t="shared" si="4"/>
        <v/>
      </c>
      <c r="BK46" s="161" t="str">
        <f t="shared" si="5"/>
        <v/>
      </c>
      <c r="BL46" s="161" t="str">
        <f t="shared" si="6"/>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1"/>
        <v>0</v>
      </c>
      <c r="BE47" s="104" t="str">
        <f t="shared" si="2"/>
        <v>Débil</v>
      </c>
      <c r="BF47" s="103"/>
      <c r="BG47" s="105" t="s">
        <v>106</v>
      </c>
      <c r="BH47" s="104" t="str">
        <f t="shared" si="3"/>
        <v>Casilla formulada</v>
      </c>
      <c r="BI47" s="103"/>
      <c r="BJ47" s="104" t="str">
        <f t="shared" si="4"/>
        <v/>
      </c>
      <c r="BK47" s="104" t="str">
        <f t="shared" si="5"/>
        <v/>
      </c>
      <c r="BL47" s="104" t="str">
        <f t="shared" si="6"/>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61" t="s">
        <v>106</v>
      </c>
      <c r="AX48" s="161" t="s">
        <v>106</v>
      </c>
      <c r="AY48" s="161" t="s">
        <v>106</v>
      </c>
      <c r="AZ48" s="161" t="s">
        <v>106</v>
      </c>
      <c r="BA48" s="161" t="s">
        <v>106</v>
      </c>
      <c r="BB48" s="161" t="s">
        <v>106</v>
      </c>
      <c r="BC48" s="161" t="s">
        <v>106</v>
      </c>
      <c r="BD48" s="161">
        <f t="shared" si="1"/>
        <v>0</v>
      </c>
      <c r="BE48" s="161" t="str">
        <f t="shared" si="2"/>
        <v>Débil</v>
      </c>
      <c r="BF48" s="109"/>
      <c r="BG48" s="111" t="s">
        <v>106</v>
      </c>
      <c r="BH48" s="161" t="str">
        <f t="shared" si="3"/>
        <v>Casilla formulada</v>
      </c>
      <c r="BI48" s="109"/>
      <c r="BJ48" s="161" t="str">
        <f t="shared" si="4"/>
        <v/>
      </c>
      <c r="BK48" s="161" t="str">
        <f t="shared" si="5"/>
        <v/>
      </c>
      <c r="BL48" s="161" t="str">
        <f t="shared" si="6"/>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1"/>
        <v>0</v>
      </c>
      <c r="BE49" s="104" t="str">
        <f t="shared" si="2"/>
        <v>Débil</v>
      </c>
      <c r="BF49" s="103"/>
      <c r="BG49" s="105" t="s">
        <v>106</v>
      </c>
      <c r="BH49" s="104" t="str">
        <f t="shared" si="3"/>
        <v>Casilla formulada</v>
      </c>
      <c r="BI49" s="103"/>
      <c r="BJ49" s="104" t="str">
        <f t="shared" si="4"/>
        <v/>
      </c>
      <c r="BK49" s="104" t="str">
        <f t="shared" si="5"/>
        <v/>
      </c>
      <c r="BL49" s="104" t="str">
        <f t="shared" si="6"/>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61" t="s">
        <v>106</v>
      </c>
      <c r="AX50" s="161" t="s">
        <v>106</v>
      </c>
      <c r="AY50" s="161" t="s">
        <v>106</v>
      </c>
      <c r="AZ50" s="161" t="s">
        <v>106</v>
      </c>
      <c r="BA50" s="161" t="s">
        <v>106</v>
      </c>
      <c r="BB50" s="161" t="s">
        <v>106</v>
      </c>
      <c r="BC50" s="161" t="s">
        <v>106</v>
      </c>
      <c r="BD50" s="161">
        <f t="shared" si="1"/>
        <v>0</v>
      </c>
      <c r="BE50" s="161" t="str">
        <f t="shared" si="2"/>
        <v>Débil</v>
      </c>
      <c r="BF50" s="109"/>
      <c r="BG50" s="111" t="s">
        <v>106</v>
      </c>
      <c r="BH50" s="161" t="str">
        <f t="shared" si="3"/>
        <v>Casilla formulada</v>
      </c>
      <c r="BI50" s="109"/>
      <c r="BJ50" s="161" t="str">
        <f t="shared" si="4"/>
        <v/>
      </c>
      <c r="BK50" s="161" t="str">
        <f t="shared" si="5"/>
        <v/>
      </c>
      <c r="BL50" s="161" t="str">
        <f t="shared" si="6"/>
        <v>SI</v>
      </c>
      <c r="BM50" s="339"/>
      <c r="BN50" s="342"/>
      <c r="BO50" s="449"/>
      <c r="BP50" s="348"/>
      <c r="BQ50" s="330"/>
      <c r="BR50" s="330"/>
      <c r="BS50" s="333"/>
    </row>
    <row r="51" spans="2:71" s="89" customFormat="1" ht="96" hidden="1" customHeight="1" thickBot="1" x14ac:dyDescent="0.3">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1"/>
        <v>0</v>
      </c>
      <c r="BE51" s="117" t="str">
        <f t="shared" si="2"/>
        <v>Débil</v>
      </c>
      <c r="BF51" s="116"/>
      <c r="BG51" s="118" t="s">
        <v>106</v>
      </c>
      <c r="BH51" s="117" t="str">
        <f t="shared" si="3"/>
        <v>Casilla formulada</v>
      </c>
      <c r="BI51" s="116"/>
      <c r="BJ51" s="117" t="str">
        <f t="shared" si="4"/>
        <v/>
      </c>
      <c r="BK51" s="117" t="str">
        <f t="shared" si="5"/>
        <v/>
      </c>
      <c r="BL51" s="117" t="str">
        <f t="shared" si="6"/>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160" t="s">
        <v>106</v>
      </c>
      <c r="AX52" s="160" t="s">
        <v>106</v>
      </c>
      <c r="AY52" s="160" t="s">
        <v>106</v>
      </c>
      <c r="AZ52" s="160" t="s">
        <v>106</v>
      </c>
      <c r="BA52" s="160" t="s">
        <v>106</v>
      </c>
      <c r="BB52" s="160" t="s">
        <v>106</v>
      </c>
      <c r="BC52" s="160" t="s">
        <v>106</v>
      </c>
      <c r="BD52" s="160">
        <f t="shared" si="1"/>
        <v>0</v>
      </c>
      <c r="BE52" s="160" t="str">
        <f t="shared" si="2"/>
        <v>Débil</v>
      </c>
      <c r="BF52" s="94"/>
      <c r="BG52" s="99" t="s">
        <v>106</v>
      </c>
      <c r="BH52" s="160" t="str">
        <f t="shared" si="3"/>
        <v>Casilla formulada</v>
      </c>
      <c r="BI52" s="94"/>
      <c r="BJ52" s="160" t="str">
        <f t="shared" si="4"/>
        <v/>
      </c>
      <c r="BK52" s="160" t="str">
        <f t="shared" si="5"/>
        <v/>
      </c>
      <c r="BL52" s="160" t="str">
        <f t="shared" si="6"/>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1"/>
        <v>0</v>
      </c>
      <c r="BE53" s="104" t="str">
        <f t="shared" si="2"/>
        <v>Débil</v>
      </c>
      <c r="BF53" s="103"/>
      <c r="BG53" s="105" t="s">
        <v>106</v>
      </c>
      <c r="BH53" s="104" t="str">
        <f t="shared" si="3"/>
        <v>Casilla formulada</v>
      </c>
      <c r="BI53" s="103"/>
      <c r="BJ53" s="104" t="str">
        <f t="shared" si="4"/>
        <v/>
      </c>
      <c r="BK53" s="104" t="str">
        <f t="shared" si="5"/>
        <v/>
      </c>
      <c r="BL53" s="104" t="str">
        <f t="shared" si="6"/>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61" t="s">
        <v>106</v>
      </c>
      <c r="AX54" s="161" t="s">
        <v>106</v>
      </c>
      <c r="AY54" s="161" t="s">
        <v>106</v>
      </c>
      <c r="AZ54" s="161" t="s">
        <v>106</v>
      </c>
      <c r="BA54" s="161" t="s">
        <v>106</v>
      </c>
      <c r="BB54" s="161" t="s">
        <v>106</v>
      </c>
      <c r="BC54" s="161" t="s">
        <v>106</v>
      </c>
      <c r="BD54" s="161">
        <f t="shared" si="1"/>
        <v>0</v>
      </c>
      <c r="BE54" s="161" t="str">
        <f t="shared" si="2"/>
        <v>Débil</v>
      </c>
      <c r="BF54" s="109"/>
      <c r="BG54" s="111" t="s">
        <v>106</v>
      </c>
      <c r="BH54" s="161" t="str">
        <f t="shared" si="3"/>
        <v>Casilla formulada</v>
      </c>
      <c r="BI54" s="109"/>
      <c r="BJ54" s="161" t="str">
        <f t="shared" si="4"/>
        <v/>
      </c>
      <c r="BK54" s="161" t="str">
        <f t="shared" si="5"/>
        <v/>
      </c>
      <c r="BL54" s="161" t="str">
        <f t="shared" si="6"/>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1"/>
        <v>0</v>
      </c>
      <c r="BE55" s="104" t="str">
        <f t="shared" si="2"/>
        <v>Débil</v>
      </c>
      <c r="BF55" s="103"/>
      <c r="BG55" s="105" t="s">
        <v>106</v>
      </c>
      <c r="BH55" s="104" t="str">
        <f t="shared" si="3"/>
        <v>Casilla formulada</v>
      </c>
      <c r="BI55" s="103"/>
      <c r="BJ55" s="104" t="str">
        <f t="shared" si="4"/>
        <v/>
      </c>
      <c r="BK55" s="104" t="str">
        <f t="shared" si="5"/>
        <v/>
      </c>
      <c r="BL55" s="104" t="str">
        <f t="shared" si="6"/>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61" t="s">
        <v>106</v>
      </c>
      <c r="AX56" s="161" t="s">
        <v>106</v>
      </c>
      <c r="AY56" s="161" t="s">
        <v>106</v>
      </c>
      <c r="AZ56" s="161" t="s">
        <v>106</v>
      </c>
      <c r="BA56" s="161" t="s">
        <v>106</v>
      </c>
      <c r="BB56" s="161" t="s">
        <v>106</v>
      </c>
      <c r="BC56" s="161" t="s">
        <v>106</v>
      </c>
      <c r="BD56" s="161">
        <f t="shared" si="1"/>
        <v>0</v>
      </c>
      <c r="BE56" s="161" t="str">
        <f t="shared" si="2"/>
        <v>Débil</v>
      </c>
      <c r="BF56" s="109"/>
      <c r="BG56" s="111" t="s">
        <v>106</v>
      </c>
      <c r="BH56" s="161" t="str">
        <f t="shared" si="3"/>
        <v>Casilla formulada</v>
      </c>
      <c r="BI56" s="109"/>
      <c r="BJ56" s="161" t="str">
        <f t="shared" si="4"/>
        <v/>
      </c>
      <c r="BK56" s="161" t="str">
        <f t="shared" si="5"/>
        <v/>
      </c>
      <c r="BL56" s="161" t="str">
        <f t="shared" si="6"/>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1"/>
        <v>0</v>
      </c>
      <c r="BE57" s="104" t="str">
        <f t="shared" si="2"/>
        <v>Débil</v>
      </c>
      <c r="BF57" s="103"/>
      <c r="BG57" s="105" t="s">
        <v>106</v>
      </c>
      <c r="BH57" s="104" t="str">
        <f t="shared" si="3"/>
        <v>Casilla formulada</v>
      </c>
      <c r="BI57" s="103"/>
      <c r="BJ57" s="104" t="str">
        <f t="shared" si="4"/>
        <v/>
      </c>
      <c r="BK57" s="104" t="str">
        <f t="shared" si="5"/>
        <v/>
      </c>
      <c r="BL57" s="104" t="str">
        <f t="shared" si="6"/>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61" t="s">
        <v>106</v>
      </c>
      <c r="AX58" s="161" t="s">
        <v>106</v>
      </c>
      <c r="AY58" s="161" t="s">
        <v>106</v>
      </c>
      <c r="AZ58" s="161" t="s">
        <v>106</v>
      </c>
      <c r="BA58" s="161" t="s">
        <v>106</v>
      </c>
      <c r="BB58" s="161" t="s">
        <v>106</v>
      </c>
      <c r="BC58" s="161" t="s">
        <v>106</v>
      </c>
      <c r="BD58" s="161">
        <f t="shared" si="1"/>
        <v>0</v>
      </c>
      <c r="BE58" s="161" t="str">
        <f t="shared" si="2"/>
        <v>Débil</v>
      </c>
      <c r="BF58" s="109"/>
      <c r="BG58" s="111" t="s">
        <v>106</v>
      </c>
      <c r="BH58" s="161" t="str">
        <f t="shared" si="3"/>
        <v>Casilla formulada</v>
      </c>
      <c r="BI58" s="109"/>
      <c r="BJ58" s="161" t="str">
        <f t="shared" si="4"/>
        <v/>
      </c>
      <c r="BK58" s="161" t="str">
        <f t="shared" si="5"/>
        <v/>
      </c>
      <c r="BL58" s="161" t="str">
        <f t="shared" si="6"/>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1"/>
        <v>0</v>
      </c>
      <c r="BE59" s="104" t="str">
        <f t="shared" si="2"/>
        <v>Débil</v>
      </c>
      <c r="BF59" s="103"/>
      <c r="BG59" s="105" t="s">
        <v>106</v>
      </c>
      <c r="BH59" s="104" t="str">
        <f t="shared" si="3"/>
        <v>Casilla formulada</v>
      </c>
      <c r="BI59" s="103"/>
      <c r="BJ59" s="104" t="str">
        <f t="shared" si="4"/>
        <v/>
      </c>
      <c r="BK59" s="104" t="str">
        <f t="shared" si="5"/>
        <v/>
      </c>
      <c r="BL59" s="104" t="str">
        <f t="shared" si="6"/>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61" t="s">
        <v>106</v>
      </c>
      <c r="AX60" s="161" t="s">
        <v>106</v>
      </c>
      <c r="AY60" s="161" t="s">
        <v>106</v>
      </c>
      <c r="AZ60" s="161" t="s">
        <v>106</v>
      </c>
      <c r="BA60" s="161" t="s">
        <v>106</v>
      </c>
      <c r="BB60" s="161" t="s">
        <v>106</v>
      </c>
      <c r="BC60" s="161" t="s">
        <v>106</v>
      </c>
      <c r="BD60" s="161">
        <f t="shared" si="1"/>
        <v>0</v>
      </c>
      <c r="BE60" s="161" t="str">
        <f t="shared" si="2"/>
        <v>Débil</v>
      </c>
      <c r="BF60" s="109"/>
      <c r="BG60" s="111" t="s">
        <v>106</v>
      </c>
      <c r="BH60" s="161" t="str">
        <f t="shared" si="3"/>
        <v>Casilla formulada</v>
      </c>
      <c r="BI60" s="109"/>
      <c r="BJ60" s="161" t="str">
        <f t="shared" si="4"/>
        <v/>
      </c>
      <c r="BK60" s="161" t="str">
        <f t="shared" si="5"/>
        <v/>
      </c>
      <c r="BL60" s="161" t="str">
        <f t="shared" si="6"/>
        <v>SI</v>
      </c>
      <c r="BM60" s="339"/>
      <c r="BN60" s="342"/>
      <c r="BO60" s="449"/>
      <c r="BP60" s="348"/>
      <c r="BQ60" s="330"/>
      <c r="BR60" s="330"/>
      <c r="BS60" s="333"/>
    </row>
    <row r="61" spans="2:71" s="89" customFormat="1" ht="96" hidden="1" customHeight="1" thickBot="1" x14ac:dyDescent="0.3">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1"/>
        <v>0</v>
      </c>
      <c r="BE61" s="117" t="str">
        <f t="shared" si="2"/>
        <v>Débil</v>
      </c>
      <c r="BF61" s="116"/>
      <c r="BG61" s="118" t="s">
        <v>106</v>
      </c>
      <c r="BH61" s="117" t="str">
        <f t="shared" si="3"/>
        <v>Casilla formulada</v>
      </c>
      <c r="BI61" s="116"/>
      <c r="BJ61" s="117" t="str">
        <f t="shared" si="4"/>
        <v/>
      </c>
      <c r="BK61" s="117" t="str">
        <f t="shared" si="5"/>
        <v/>
      </c>
      <c r="BL61" s="117" t="str">
        <f t="shared" si="6"/>
        <v>SI</v>
      </c>
      <c r="BM61" s="340"/>
      <c r="BN61" s="343"/>
      <c r="BO61" s="450"/>
      <c r="BP61" s="349"/>
      <c r="BQ61" s="331"/>
      <c r="BR61" s="331"/>
      <c r="BS61" s="334"/>
    </row>
  </sheetData>
  <sheetProtection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26" priority="23" operator="containsText" text="Si es Riesgo de Corrupción">
      <formula>NOT(ISERROR(SEARCH("Si es Riesgo de Corrupción",J12)))</formula>
    </cfRule>
    <cfRule type="containsText" dxfId="425" priority="24" operator="containsText" text="No es Riesgo de Corrupción">
      <formula>NOT(ISERROR(SEARCH("No es Riesgo de Corrupción",J12)))</formula>
    </cfRule>
  </conditionalFormatting>
  <conditionalFormatting sqref="L12:M21">
    <cfRule type="containsText" dxfId="424" priority="22" operator="containsText" text="Espacio para describir ">
      <formula>NOT(ISERROR(SEARCH("Espacio para describir ",L12)))</formula>
    </cfRule>
  </conditionalFormatting>
  <conditionalFormatting sqref="Q12:AI61 AQ12:AQ61 AV12:BC61 BG12:BG61 BO12:BO61 N12:N61">
    <cfRule type="containsText" dxfId="423" priority="21" operator="containsText" text="Escoger un dato de la lista desplegable">
      <formula>NOT(ISERROR(SEARCH("Escoger un dato de la lista desplegable",N12)))</formula>
    </cfRule>
  </conditionalFormatting>
  <conditionalFormatting sqref="AO12:AO61">
    <cfRule type="containsText" dxfId="422" priority="20" operator="containsText" text="REDACTAR CONTROL">
      <formula>NOT(ISERROR(SEARCH("REDACTAR CONTROL",AO12)))</formula>
    </cfRule>
  </conditionalFormatting>
  <conditionalFormatting sqref="AL12 BR12">
    <cfRule type="containsText" dxfId="421" priority="17" operator="containsText" text="Extremo">
      <formula>NOT(ISERROR(SEARCH("Extremo",AL12)))</formula>
    </cfRule>
    <cfRule type="containsText" dxfId="420" priority="18" operator="containsText" text="Alto">
      <formula>NOT(ISERROR(SEARCH("Alto",AL12)))</formula>
    </cfRule>
    <cfRule type="containsText" dxfId="419" priority="19" operator="containsText" text="Moderado">
      <formula>NOT(ISERROR(SEARCH("Moderado",AL12)))</formula>
    </cfRule>
  </conditionalFormatting>
  <conditionalFormatting sqref="L22:M31">
    <cfRule type="containsText" dxfId="418" priority="16" operator="containsText" text="Espacio para describir ">
      <formula>NOT(ISERROR(SEARCH("Espacio para describir ",L22)))</formula>
    </cfRule>
  </conditionalFormatting>
  <conditionalFormatting sqref="AL22 BR22">
    <cfRule type="containsText" dxfId="417" priority="13" operator="containsText" text="Extremo">
      <formula>NOT(ISERROR(SEARCH("Extremo",AL22)))</formula>
    </cfRule>
    <cfRule type="containsText" dxfId="416" priority="14" operator="containsText" text="Alto">
      <formula>NOT(ISERROR(SEARCH("Alto",AL22)))</formula>
    </cfRule>
    <cfRule type="containsText" dxfId="415" priority="15" operator="containsText" text="Moderado">
      <formula>NOT(ISERROR(SEARCH("Moderado",AL22)))</formula>
    </cfRule>
  </conditionalFormatting>
  <conditionalFormatting sqref="L32:M41">
    <cfRule type="containsText" dxfId="414" priority="12" operator="containsText" text="Espacio para describir ">
      <formula>NOT(ISERROR(SEARCH("Espacio para describir ",L32)))</formula>
    </cfRule>
  </conditionalFormatting>
  <conditionalFormatting sqref="AL32 BR32">
    <cfRule type="containsText" dxfId="413" priority="9" operator="containsText" text="Extremo">
      <formula>NOT(ISERROR(SEARCH("Extremo",AL32)))</formula>
    </cfRule>
    <cfRule type="containsText" dxfId="412" priority="10" operator="containsText" text="Alto">
      <formula>NOT(ISERROR(SEARCH("Alto",AL32)))</formula>
    </cfRule>
    <cfRule type="containsText" dxfId="411" priority="11" operator="containsText" text="Moderado">
      <formula>NOT(ISERROR(SEARCH("Moderado",AL32)))</formula>
    </cfRule>
  </conditionalFormatting>
  <conditionalFormatting sqref="L42:M51">
    <cfRule type="containsText" dxfId="410" priority="8" operator="containsText" text="Espacio para describir ">
      <formula>NOT(ISERROR(SEARCH("Espacio para describir ",L42)))</formula>
    </cfRule>
  </conditionalFormatting>
  <conditionalFormatting sqref="AL42 BR42">
    <cfRule type="containsText" dxfId="409" priority="5" operator="containsText" text="Extremo">
      <formula>NOT(ISERROR(SEARCH("Extremo",AL42)))</formula>
    </cfRule>
    <cfRule type="containsText" dxfId="408" priority="6" operator="containsText" text="Alto">
      <formula>NOT(ISERROR(SEARCH("Alto",AL42)))</formula>
    </cfRule>
    <cfRule type="containsText" dxfId="407" priority="7" operator="containsText" text="Moderado">
      <formula>NOT(ISERROR(SEARCH("Moderado",AL42)))</formula>
    </cfRule>
  </conditionalFormatting>
  <conditionalFormatting sqref="L52:M61">
    <cfRule type="containsText" dxfId="406" priority="4" operator="containsText" text="Espacio para describir ">
      <formula>NOT(ISERROR(SEARCH("Espacio para describir ",L52)))</formula>
    </cfRule>
  </conditionalFormatting>
  <conditionalFormatting sqref="AL52 BR52">
    <cfRule type="containsText" dxfId="405" priority="1" operator="containsText" text="Extremo">
      <formula>NOT(ISERROR(SEARCH("Extremo",AL52)))</formula>
    </cfRule>
    <cfRule type="containsText" dxfId="404" priority="2" operator="containsText" text="Alto">
      <formula>NOT(ISERROR(SEARCH("Alto",AL52)))</formula>
    </cfRule>
    <cfRule type="containsText" dxfId="403" priority="3" operator="containsText" text="Moderado">
      <formula>NOT(ISERROR(SEARCH("Moderado",AL52)))</formula>
    </cfRule>
  </conditionalFormatting>
  <dataValidations count="60">
    <dataValidation type="list" allowBlank="1" showInputMessage="1" showErrorMessage="1" sqref="N12:N61" xr:uid="{2374B24B-45F3-4A43-A823-485FAE6703F9}">
      <formula1>"Escoger un dato de la lista desplegable,5,4,3,2,1"</formula1>
    </dataValidation>
    <dataValidation type="list" allowBlank="1" showInputMessage="1" showErrorMessage="1" sqref="F12:I61" xr:uid="{93C6A731-89F1-4D2D-B848-17ABCFB495FC}">
      <formula1>"SI,NO,Escoger un dato de la lista desplegable"</formula1>
    </dataValidation>
    <dataValidation type="list" allowBlank="1" showInputMessage="1" showErrorMessage="1" sqref="AQ12:AQ61" xr:uid="{D1901E3C-FFBD-4A83-B877-A3FEE754C8C6}">
      <formula1>"Escoger un dato de la lista desplegable,Por Tramite, Diario, Semanal, Quincenal, Mensual, Bimestral, Trimestral, Semestral,Anual"</formula1>
    </dataValidation>
    <dataValidation type="list" allowBlank="1" showInputMessage="1" showErrorMessage="1" sqref="AV12:AV61" xr:uid="{A63D80AD-D3A9-4774-A236-6A865578DDC0}">
      <formula1>"Escoger un dato de la lista desplegable,Preventivo,Detectivo"</formula1>
    </dataValidation>
    <dataValidation type="list" allowBlank="1" showInputMessage="1" showErrorMessage="1" prompt="¿Existen un responsable asignado a la ejecución del control?" sqref="AW12:AW61" xr:uid="{BFBD9337-17CF-4AC0-9400-7474CDEFBEEB}">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E7471B7D-111F-4562-9694-B3B8B5D17545}">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F6C2C7BE-EA5F-48CD-8095-65C76E82DC71}">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46F3C231-53E6-4B36-A5C8-A52F0DA31EB6}">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BC5159DB-88F1-4CF5-B696-77DE8F793F2D}">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19D0F7EA-9E82-46A2-925E-DF81D01763CC}">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7C1D8ACB-F0DF-41C8-AFDB-D164DF4FB19E}">
      <formula1>"Escoger un dato de la lista desplegable,Completa,Incompleta,No existe"</formula1>
    </dataValidation>
    <dataValidation type="list" allowBlank="1" showInputMessage="1" showErrorMessage="1" sqref="BG12:BG61" xr:uid="{D911EE48-4F08-4773-949E-4E9E05A05D39}">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488D6E56-CA9D-41AF-9BB5-6D86373BC6BD}"/>
    <dataValidation allowBlank="1" showInputMessage="1" showErrorMessage="1" prompt="¿Afectar al grupo de funcionarios del proceso?" sqref="Q11" xr:uid="{59A840ED-1D6D-49F6-BBFE-B791556CCB4F}"/>
    <dataValidation type="list" allowBlank="1" showInputMessage="1" showErrorMessage="1" prompt="¿Afectar al grupo de funcionarios del proceso?" sqref="Q12:Q61" xr:uid="{8132C7BB-3188-4E9D-A378-D0CF82162D35}">
      <formula1>"SI,NO,Escoger un dato de la lista desplegable"</formula1>
    </dataValidation>
    <dataValidation allowBlank="1" showInputMessage="1" showErrorMessage="1" prompt="¿Afectar el cumplimiento de metas y objetivos de la dependencia?" sqref="R11" xr:uid="{A7C4ED91-06F9-4293-9186-6993536B4A25}"/>
    <dataValidation type="list" allowBlank="1" showInputMessage="1" showErrorMessage="1" prompt="¿Afectar el cumplimiento de metas y objetivos de la dependencia?" sqref="R12:R61" xr:uid="{48D4B6C5-6D82-4B28-9CDC-D41B1E03E9AF}">
      <formula1>"SI,NO,Escoger un dato de la lista desplegable"</formula1>
    </dataValidation>
    <dataValidation allowBlank="1" showInputMessage="1" showErrorMessage="1" prompt="¿Afectar el cumplimiento de misión de la Entidad?" sqref="S11" xr:uid="{761CF160-61D5-4C42-A392-DEF0C391C561}"/>
    <dataValidation type="list" allowBlank="1" showInputMessage="1" showErrorMessage="1" prompt="¿Afectar el cumplimiento de misión de la Entidad?" sqref="S12:S61" xr:uid="{1A705FB6-746D-4E4E-89A6-956CA0419541}">
      <formula1>"SI,NO,Escoger un dato de la lista desplegable"</formula1>
    </dataValidation>
    <dataValidation allowBlank="1" showInputMessage="1" showErrorMessage="1" prompt="¿Afectar el cumplimiento de la misión del sector al que pertenece la Entidad?" sqref="T11" xr:uid="{890272E4-8E91-40FF-91CD-C7023D6432A7}"/>
    <dataValidation type="list" allowBlank="1" showInputMessage="1" showErrorMessage="1" prompt="¿Afectar el cumplimiento de la misión del sector al que pertenece la Entidad?" sqref="T12:T61" xr:uid="{C076C5CA-9975-4EE7-AF2C-8CF783867858}">
      <formula1>"SI,NO,Escoger un dato de la lista desplegable"</formula1>
    </dataValidation>
    <dataValidation allowBlank="1" showInputMessage="1" showErrorMessage="1" prompt="¿Generar pérdida de confianza de la Entidad, afectando su reputación?" sqref="U11" xr:uid="{81593ED1-074D-4ACD-A857-F775EBE5CB2A}"/>
    <dataValidation type="list" allowBlank="1" showInputMessage="1" showErrorMessage="1" prompt="¿Generar pérdida de confianza de la Entidad, afectando su reputación?" sqref="U12:U61" xr:uid="{48ECABB5-3C6C-4D8B-B071-478EBD497710}">
      <formula1>"SI,NO,Escoger un dato de la lista desplegable"</formula1>
    </dataValidation>
    <dataValidation allowBlank="1" showInputMessage="1" showErrorMessage="1" prompt="¿Generar pérdida de recursos económicos?" sqref="V11" xr:uid="{04B0E386-1077-4B80-B268-17BDE98FCCA5}"/>
    <dataValidation type="list" allowBlank="1" showInputMessage="1" showErrorMessage="1" prompt="¿Generar pérdida de recursos económicos?" sqref="V12:V61" xr:uid="{5304AABD-969D-4138-A3F8-947C52C19B04}">
      <formula1>"SI,NO,Escoger un dato de la lista desplegable"</formula1>
    </dataValidation>
    <dataValidation allowBlank="1" showInputMessage="1" showErrorMessage="1" prompt="¿Afectar la generación de los productos o la prestación de servicios?" sqref="W11" xr:uid="{C783DD38-348F-4FBC-99D8-B3A0F516B1D2}"/>
    <dataValidation type="list" allowBlank="1" showInputMessage="1" showErrorMessage="1" prompt="¿Afectar la generación de los productos o la prestación de servicios?" sqref="W12:W61" xr:uid="{A03937ED-A686-4CC0-82D0-92E38B506C78}">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152646A2-0168-4D20-9C0A-8EC6C13AEB30}"/>
    <dataValidation type="list" allowBlank="1" showInputMessage="1" showErrorMessage="1" prompt="¿Dar lugar al detrimento de calidad de vida de la comunidad por la pérdida del bien o servicios o los recursos públicos?" sqref="X12:X61" xr:uid="{0C195E8B-C7CA-44B6-B07C-94939554C405}">
      <formula1>"SI,NO,Escoger un dato de la lista desplegable"</formula1>
    </dataValidation>
    <dataValidation allowBlank="1" showInputMessage="1" showErrorMessage="1" prompt="¿Generar pérdida de información de la Entidad?" sqref="Y11" xr:uid="{EDFC8344-F70D-4906-9851-29B14E0FE316}"/>
    <dataValidation type="list" allowBlank="1" showInputMessage="1" showErrorMessage="1" prompt="¿Generar pérdida de información de la Entidad?" sqref="Y12:Y61" xr:uid="{330D2269-59B5-4E87-B54B-7C6D27129A92}">
      <formula1>"SI,NO,Escoger un dato de la lista desplegable"</formula1>
    </dataValidation>
    <dataValidation allowBlank="1" showInputMessage="1" showErrorMessage="1" prompt="¿Generar intervención de los órganos de control, de la Fiscalía, u otro ente?" sqref="Z11" xr:uid="{BF4680FC-8CFD-441E-B6CD-B33A7E4EAEC1}"/>
    <dataValidation type="list" allowBlank="1" showInputMessage="1" showErrorMessage="1" prompt="¿Generar intervención de los órganos de control, de la Fiscalía, u otro ente?" sqref="Z12:Z61" xr:uid="{B46783B0-91DC-434B-B441-2499EC08956A}">
      <formula1>"SI,NO,Escoger un dato de la lista desplegable"</formula1>
    </dataValidation>
    <dataValidation allowBlank="1" showInputMessage="1" showErrorMessage="1" prompt="¿Dar lugar a procesos sancionatorios?" sqref="AA11" xr:uid="{BDDFF43F-8E3A-462F-A949-8A2FE12074C8}"/>
    <dataValidation type="list" allowBlank="1" showInputMessage="1" showErrorMessage="1" prompt="¿Dar lugar a procesos sancionatorios?" sqref="AA12:AA61" xr:uid="{7DC2E18C-E0A6-4239-A70C-484FBF4723B3}">
      <formula1>"SI,NO,Escoger un dato de la lista desplegable"</formula1>
    </dataValidation>
    <dataValidation allowBlank="1" showInputMessage="1" showErrorMessage="1" prompt="¿Dar lugar a procesos disciplinarios?" sqref="AB11" xr:uid="{B72E1C6B-F535-4FB9-A4B1-2206E6B1E4EC}"/>
    <dataValidation type="list" allowBlank="1" showInputMessage="1" showErrorMessage="1" prompt="¿Dar lugar a procesos disciplinarios?" sqref="AB12:AB61" xr:uid="{1B4F9AFA-F2A0-4F2E-AA0A-CFACAFA06EF2}">
      <formula1>"SI,NO,Escoger un dato de la lista desplegable"</formula1>
    </dataValidation>
    <dataValidation allowBlank="1" showInputMessage="1" showErrorMessage="1" prompt="¿Dar lugar a procesos fiscales?" sqref="AC11" xr:uid="{9BF28EA2-E6A9-48A7-86FB-7583D3C7D7B5}"/>
    <dataValidation type="list" allowBlank="1" showInputMessage="1" showErrorMessage="1" prompt="¿Dar lugar a procesos fiscales?" sqref="AC12:AC61" xr:uid="{BFBCF127-2921-4485-A237-FFDD737C62B4}">
      <formula1>"SI,NO,Escoger un dato de la lista desplegable"</formula1>
    </dataValidation>
    <dataValidation allowBlank="1" showInputMessage="1" showErrorMessage="1" prompt="¿Dar lugar a procesos penales?" sqref="AD11" xr:uid="{A82EB770-EA53-46D6-93B8-C6BC39345D86}"/>
    <dataValidation type="list" allowBlank="1" showInputMessage="1" showErrorMessage="1" prompt="¿Dar lugar a procesos penales?" sqref="AD12:AD61" xr:uid="{B17427E1-5951-4A46-A65B-919052A4A100}">
      <formula1>"SI,NO,Escoger un dato de la lista desplegable"</formula1>
    </dataValidation>
    <dataValidation allowBlank="1" showInputMessage="1" showErrorMessage="1" prompt="¿Generar pérdida de credibilidad del sector?" sqref="AE11" xr:uid="{A539548B-C167-44A8-9FB6-C48600768BF3}"/>
    <dataValidation type="list" allowBlank="1" showInputMessage="1" showErrorMessage="1" prompt="¿Generar pérdida de credibilidad del sector?" sqref="AE12:AE61" xr:uid="{805A029B-64A3-4805-95C5-A2A98D17138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0651204-11B6-40A1-944F-A142C99EB94D}"/>
    <dataValidation type="list" allowBlank="1" showInputMessage="1" showErrorMessage="1" prompt="¿Ocasionar lesiones físicas o pérdida de vidas humanas?_x000a_NOTA: si esta respuesta es afirmativa, el impacto sera considerado como catastrófico." sqref="AF12:AF61" xr:uid="{F90B4269-22C4-4DAB-AB02-9629C0E543ED}">
      <formula1>"SI,NO,Escoger un dato de la lista desplegable"</formula1>
    </dataValidation>
    <dataValidation allowBlank="1" showInputMessage="1" showErrorMessage="1" prompt="¿Afectar la imagen regional?" sqref="AG11" xr:uid="{65E11CA2-A7F6-463C-984F-3B6F391057D3}"/>
    <dataValidation type="list" allowBlank="1" showInputMessage="1" showErrorMessage="1" prompt="¿Afectar la imagen regional?" sqref="AG12:AG61" xr:uid="{567E8EAD-9FF8-4C54-B35F-6EFE29AF98B8}">
      <formula1>"SI,NO,Escoger un dato de la lista desplegable"</formula1>
    </dataValidation>
    <dataValidation allowBlank="1" showInputMessage="1" showErrorMessage="1" prompt="¿Afectar la imagen nacional?" sqref="AH11" xr:uid="{6C824ABE-251F-4E2A-96CB-AB395119FBA8}"/>
    <dataValidation type="list" allowBlank="1" showInputMessage="1" showErrorMessage="1" prompt="¿Afectar la imagen nacional?" sqref="AH12:AH61" xr:uid="{882CAD50-7ADF-49BC-8F0F-D38838CD0DF7}">
      <formula1>"SI,NO,Escoger un dato de la lista desplegable"</formula1>
    </dataValidation>
    <dataValidation allowBlank="1" showInputMessage="1" showErrorMessage="1" prompt="¿Genera Impacto ambiental?" sqref="AI11" xr:uid="{F612B1CE-A286-4C3F-AE42-C8D1BD373478}"/>
    <dataValidation type="list" allowBlank="1" showInputMessage="1" showErrorMessage="1" prompt="¿Genera Impacto ambiental?" sqref="AI12:AI61" xr:uid="{E3AE66F1-7321-449E-9A79-CE5C419D54B9}">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E4D7AF34-B318-4265-AEFF-007342DBDB15}"/>
    <dataValidation allowBlank="1" showInputMessage="1" showErrorMessage="1" prompt="¿Existen un responsable asignado a la ejecución del control?" sqref="AW11" xr:uid="{E2358702-54F4-4468-84D1-99595FA38BAF}"/>
    <dataValidation allowBlank="1" showInputMessage="1" showErrorMessage="1" prompt="El responsable tiene autoridad y adecuada segregación de funciones en la ejecución del control?" sqref="AX11" xr:uid="{1B403FC6-DD7E-4B09-8138-9CD17C5034BA}"/>
    <dataValidation allowBlank="1" showInputMessage="1" showErrorMessage="1" prompt="¿La oportunidad en que se ejecuta el control ayuda a prevenir la mitigación del riesgo o a detectar la materialización del riesgo de manera oportuna?" sqref="AY11" xr:uid="{811AA135-A108-43C6-9BFE-621632093A6E}"/>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36D958F-7729-4BD8-A385-8B7D7F8F4B0F}"/>
    <dataValidation allowBlank="1" showInputMessage="1" showErrorMessage="1" prompt="¿La fuente de información que se utiliza en el desarrollo del control es información confiable que permita mitigar el riesgo?." sqref="BA11" xr:uid="{A90DD52A-D5BD-4F43-9470-FFE9F2D4E85C}"/>
    <dataValidation allowBlank="1" showInputMessage="1" showErrorMessage="1" prompt="¿Las observaciones, desviaciones o diferencias identificadas como resultados de la ejecución del control son investigadas y resueltas de manera oportuna?" sqref="BB11" xr:uid="{8C319E02-DFB3-4DC7-97DB-AEEB9E5CFD81}"/>
    <dataValidation allowBlank="1" showInputMessage="1" showErrorMessage="1" prompt="¿Se deja evidencia o rastro de la ejecución del control, que permita a cualquier tercero con la evidencia, llegar a la misma conclusión?." sqref="BC11" xr:uid="{4919CF3C-729E-46A0-B3CB-77FB325322DE}"/>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5083691A-CB8C-4880-AA46-7C5570404680}"/>
  </dataValidations>
  <pageMargins left="0.7" right="0.7" top="0.75" bottom="0.75" header="0.3" footer="0.3"/>
  <pageSetup scale="10"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7102D-4A0D-4D31-86C4-9915785BF0E0}">
  <sheetPr>
    <tabColor rgb="FF3794D7"/>
    <pageSetUpPr fitToPage="1"/>
  </sheetPr>
  <dimension ref="B2:BS61"/>
  <sheetViews>
    <sheetView zoomScale="55" zoomScaleNormal="55" workbookViewId="0">
      <selection activeCell="J12" sqref="J12:J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92">
        <v>45322</v>
      </c>
      <c r="F6" s="493"/>
      <c r="G6" s="493"/>
      <c r="H6" s="493"/>
      <c r="I6" s="493"/>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94" t="s">
        <v>63</v>
      </c>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495"/>
      <c r="AN8" s="392" t="s">
        <v>64</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94"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95"/>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354</v>
      </c>
      <c r="K10" s="431"/>
      <c r="L10" s="431"/>
      <c r="M10" s="434"/>
      <c r="N10" s="494"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497"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506"/>
      <c r="O11" s="507"/>
      <c r="P11" s="507"/>
      <c r="Q11" s="126">
        <v>1</v>
      </c>
      <c r="R11" s="126">
        <v>2</v>
      </c>
      <c r="S11" s="126">
        <v>3</v>
      </c>
      <c r="T11" s="126">
        <v>4</v>
      </c>
      <c r="U11" s="126">
        <v>5</v>
      </c>
      <c r="V11" s="126">
        <v>6</v>
      </c>
      <c r="W11" s="126">
        <v>7</v>
      </c>
      <c r="X11" s="126">
        <v>8</v>
      </c>
      <c r="Y11" s="126">
        <v>9</v>
      </c>
      <c r="Z11" s="126">
        <v>10</v>
      </c>
      <c r="AA11" s="126">
        <v>11</v>
      </c>
      <c r="AB11" s="126">
        <v>12</v>
      </c>
      <c r="AC11" s="126">
        <v>13</v>
      </c>
      <c r="AD11" s="126">
        <v>14</v>
      </c>
      <c r="AE11" s="126">
        <v>15</v>
      </c>
      <c r="AF11" s="126">
        <v>16</v>
      </c>
      <c r="AG11" s="126">
        <v>17</v>
      </c>
      <c r="AH11" s="126">
        <v>18</v>
      </c>
      <c r="AI11" s="126">
        <v>19</v>
      </c>
      <c r="AJ11" s="496"/>
      <c r="AK11" s="496"/>
      <c r="AL11" s="496"/>
      <c r="AM11" s="498"/>
      <c r="AN11" s="447"/>
      <c r="AO11" s="371"/>
      <c r="AP11" s="371"/>
      <c r="AQ11" s="371"/>
      <c r="AR11" s="371"/>
      <c r="AS11" s="371"/>
      <c r="AT11" s="371"/>
      <c r="AU11" s="371"/>
      <c r="AV11" s="371"/>
      <c r="AW11" s="127" t="s">
        <v>101</v>
      </c>
      <c r="AX11" s="127" t="s">
        <v>102</v>
      </c>
      <c r="AY11" s="127">
        <v>2</v>
      </c>
      <c r="AZ11" s="127">
        <v>3</v>
      </c>
      <c r="BA11" s="127">
        <v>4</v>
      </c>
      <c r="BB11" s="127">
        <v>5</v>
      </c>
      <c r="BC11" s="127">
        <v>6</v>
      </c>
      <c r="BD11" s="380"/>
      <c r="BE11" s="381"/>
      <c r="BF11" s="406"/>
      <c r="BG11" s="380"/>
      <c r="BH11" s="381"/>
      <c r="BI11" s="406"/>
      <c r="BJ11" s="380"/>
      <c r="BK11" s="381"/>
      <c r="BL11" s="408"/>
      <c r="BM11" s="409"/>
      <c r="BN11" s="411"/>
      <c r="BO11" s="398" t="s">
        <v>96</v>
      </c>
      <c r="BP11" s="399"/>
      <c r="BQ11" s="128" t="s">
        <v>98</v>
      </c>
      <c r="BR11" s="128" t="s">
        <v>103</v>
      </c>
      <c r="BS11" s="391"/>
    </row>
    <row r="12" spans="2:71" s="89" customFormat="1" ht="249" customHeight="1" x14ac:dyDescent="0.25">
      <c r="B12" s="364">
        <v>1</v>
      </c>
      <c r="C12" s="499" t="s">
        <v>797</v>
      </c>
      <c r="D12" s="502" t="s">
        <v>798</v>
      </c>
      <c r="E12" s="502" t="s">
        <v>799</v>
      </c>
      <c r="F12" s="504" t="s">
        <v>153</v>
      </c>
      <c r="G12" s="504" t="s">
        <v>153</v>
      </c>
      <c r="H12" s="504" t="s">
        <v>153</v>
      </c>
      <c r="I12" s="504" t="s">
        <v>153</v>
      </c>
      <c r="J12" s="357" t="str">
        <f>IF(AND((F12="SI"),(G12="SI"),(H12="SI"),(I12="SI")),"Si es Riesgo de Corrupción","No es Riesgo de Corrupción")</f>
        <v>Si es Riesgo de Corrupción</v>
      </c>
      <c r="K12" s="97">
        <v>1</v>
      </c>
      <c r="L12" s="133" t="s">
        <v>800</v>
      </c>
      <c r="M12" s="511" t="s">
        <v>801</v>
      </c>
      <c r="N12" s="513">
        <v>1</v>
      </c>
      <c r="O12" s="351" t="str">
        <f>IF(N12=1,"Rara vez",IF(N12=2,"Improbable",IF(N12=3,"Posible",IF(N12=4,"Probable",IF(N12=5,"Casi seguro","Definir el nivel de probabilidad")))))</f>
        <v>Rara vez</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508" t="s">
        <v>153</v>
      </c>
      <c r="R12" s="508" t="s">
        <v>153</v>
      </c>
      <c r="S12" s="508" t="s">
        <v>153</v>
      </c>
      <c r="T12" s="508" t="s">
        <v>153</v>
      </c>
      <c r="U12" s="508" t="s">
        <v>153</v>
      </c>
      <c r="V12" s="508" t="s">
        <v>153</v>
      </c>
      <c r="W12" s="508" t="s">
        <v>153</v>
      </c>
      <c r="X12" s="508" t="s">
        <v>153</v>
      </c>
      <c r="Y12" s="508" t="s">
        <v>155</v>
      </c>
      <c r="Z12" s="508" t="s">
        <v>153</v>
      </c>
      <c r="AA12" s="508" t="s">
        <v>153</v>
      </c>
      <c r="AB12" s="508" t="s">
        <v>153</v>
      </c>
      <c r="AC12" s="508" t="s">
        <v>153</v>
      </c>
      <c r="AD12" s="508" t="s">
        <v>153</v>
      </c>
      <c r="AE12" s="508" t="s">
        <v>153</v>
      </c>
      <c r="AF12" s="508" t="s">
        <v>155</v>
      </c>
      <c r="AG12" s="508" t="s">
        <v>153</v>
      </c>
      <c r="AH12" s="508" t="s">
        <v>153</v>
      </c>
      <c r="AI12" s="508" t="s">
        <v>155</v>
      </c>
      <c r="AJ12" s="350">
        <f>IF(AF12="SI","Impacto Catastrófico por lesoines o perdida de vidas humanas",(COUNTIF(Q12:AE21,"SI")+COUNTIF(AG12:AI21,"SI")))</f>
        <v>16</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519" t="s">
        <v>108</v>
      </c>
      <c r="AN12" s="90">
        <v>1</v>
      </c>
      <c r="AO12" s="91" t="s">
        <v>802</v>
      </c>
      <c r="AP12" s="91" t="s">
        <v>803</v>
      </c>
      <c r="AQ12" s="91" t="s">
        <v>168</v>
      </c>
      <c r="AR12" s="91" t="s">
        <v>804</v>
      </c>
      <c r="AS12" s="91" t="s">
        <v>805</v>
      </c>
      <c r="AT12" s="91" t="s">
        <v>806</v>
      </c>
      <c r="AU12" s="91" t="s">
        <v>807</v>
      </c>
      <c r="AV12" s="91" t="s">
        <v>157</v>
      </c>
      <c r="AW12" s="92" t="s">
        <v>158</v>
      </c>
      <c r="AX12" s="92" t="s">
        <v>159</v>
      </c>
      <c r="AY12" s="92" t="s">
        <v>160</v>
      </c>
      <c r="AZ12" s="92" t="s">
        <v>161</v>
      </c>
      <c r="BA12" s="92" t="s">
        <v>162</v>
      </c>
      <c r="BB12" s="92" t="s">
        <v>163</v>
      </c>
      <c r="BC12" s="92" t="s">
        <v>169</v>
      </c>
      <c r="BD12" s="130">
        <f t="shared" ref="BD12:BD61" si="0">IF(AW12="Asignado",15,0)+IF(AX12="Adecuado",15,0)+IF(AY12="Oportuna",15,0)+IF(AZ12="Prevenir",15,IF(AZ12="Detectar",10,0))+IF(BA12="Confiable",15,0)+IF(BB12="Se investigan y resuelven oportunamente",15,0)+IF(BC12="Completa",10,IF(BC12="Incompleta",5,0))</f>
        <v>100</v>
      </c>
      <c r="BE12" s="130" t="str">
        <f t="shared" ref="BE12:BE61" si="1">IF(BD12&lt;=85,"Débil",IF(AND(BD12&gt;=86,BD12&lt;=94),"Moderado","Fuerte"))</f>
        <v>Fuerte</v>
      </c>
      <c r="BF12" s="94"/>
      <c r="BG12" s="95" t="s">
        <v>165</v>
      </c>
      <c r="BH12" s="130" t="str">
        <f t="shared" ref="BH12:BH61" si="2">IF(BG12="Débil","No se ejecuta",IF(BG12="Moderado","Algunas veces se ejecuta",IF(BG12="FUERTE","Siempre se ejecuta","Casilla formulada")))</f>
        <v>Siempre se ejecuta</v>
      </c>
      <c r="BI12" s="94"/>
      <c r="BJ12" s="130"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30">
        <f t="shared" ref="BK12:BK61" si="4">IF(BJ12="DÉBIL",0,IF(BJ12="MODERADO",50,IF(BJ12="FUERTE",100,"")))</f>
        <v>100</v>
      </c>
      <c r="BL12" s="130" t="str">
        <f t="shared" ref="BL12:BL61" si="5">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448">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516" t="s">
        <v>808</v>
      </c>
    </row>
    <row r="13" spans="2:71" s="89" customFormat="1" ht="229.5" customHeight="1" x14ac:dyDescent="0.25">
      <c r="B13" s="365"/>
      <c r="C13" s="500"/>
      <c r="D13" s="502"/>
      <c r="E13" s="502"/>
      <c r="F13" s="504"/>
      <c r="G13" s="504"/>
      <c r="H13" s="504"/>
      <c r="I13" s="504"/>
      <c r="J13" s="357"/>
      <c r="K13" s="100">
        <v>2</v>
      </c>
      <c r="L13" s="134" t="s">
        <v>809</v>
      </c>
      <c r="M13" s="511"/>
      <c r="N13" s="514"/>
      <c r="O13" s="352"/>
      <c r="P13" s="348"/>
      <c r="Q13" s="509"/>
      <c r="R13" s="509"/>
      <c r="S13" s="509"/>
      <c r="T13" s="509"/>
      <c r="U13" s="509"/>
      <c r="V13" s="509"/>
      <c r="W13" s="509"/>
      <c r="X13" s="509"/>
      <c r="Y13" s="509"/>
      <c r="Z13" s="509"/>
      <c r="AA13" s="509"/>
      <c r="AB13" s="509"/>
      <c r="AC13" s="509"/>
      <c r="AD13" s="509"/>
      <c r="AE13" s="509"/>
      <c r="AF13" s="509"/>
      <c r="AG13" s="509"/>
      <c r="AH13" s="509"/>
      <c r="AI13" s="509"/>
      <c r="AJ13" s="330"/>
      <c r="AK13" s="330"/>
      <c r="AL13" s="330"/>
      <c r="AM13" s="520"/>
      <c r="AN13" s="102">
        <v>2</v>
      </c>
      <c r="AO13" s="135" t="s">
        <v>810</v>
      </c>
      <c r="AP13" s="135" t="s">
        <v>811</v>
      </c>
      <c r="AQ13" s="135" t="s">
        <v>168</v>
      </c>
      <c r="AR13" s="135" t="s">
        <v>812</v>
      </c>
      <c r="AS13" s="135" t="s">
        <v>813</v>
      </c>
      <c r="AT13" s="135" t="s">
        <v>814</v>
      </c>
      <c r="AU13" s="135" t="s">
        <v>815</v>
      </c>
      <c r="AV13" s="135" t="s">
        <v>157</v>
      </c>
      <c r="AW13" s="136" t="s">
        <v>158</v>
      </c>
      <c r="AX13" s="136" t="s">
        <v>159</v>
      </c>
      <c r="AY13" s="136" t="s">
        <v>160</v>
      </c>
      <c r="AZ13" s="136" t="s">
        <v>161</v>
      </c>
      <c r="BA13" s="136" t="s">
        <v>162</v>
      </c>
      <c r="BB13" s="136" t="s">
        <v>163</v>
      </c>
      <c r="BC13" s="136" t="s">
        <v>169</v>
      </c>
      <c r="BD13" s="104">
        <f t="shared" si="0"/>
        <v>100</v>
      </c>
      <c r="BE13" s="104" t="str">
        <f t="shared" si="1"/>
        <v>Fuerte</v>
      </c>
      <c r="BF13" s="103"/>
      <c r="BG13" s="137" t="s">
        <v>165</v>
      </c>
      <c r="BH13" s="104" t="str">
        <f t="shared" si="2"/>
        <v>Siempre se ejecuta</v>
      </c>
      <c r="BI13" s="103"/>
      <c r="BJ13" s="104" t="str">
        <f t="shared" si="3"/>
        <v>FUERTE</v>
      </c>
      <c r="BK13" s="104">
        <f t="shared" si="4"/>
        <v>100</v>
      </c>
      <c r="BL13" s="104" t="str">
        <f t="shared" si="5"/>
        <v>NO</v>
      </c>
      <c r="BM13" s="339"/>
      <c r="BN13" s="342"/>
      <c r="BO13" s="449"/>
      <c r="BP13" s="348"/>
      <c r="BQ13" s="330"/>
      <c r="BR13" s="330"/>
      <c r="BS13" s="517"/>
    </row>
    <row r="14" spans="2:71" s="89" customFormat="1" ht="15.75" customHeight="1" x14ac:dyDescent="0.25">
      <c r="B14" s="365"/>
      <c r="C14" s="500"/>
      <c r="D14" s="502"/>
      <c r="E14" s="502"/>
      <c r="F14" s="504"/>
      <c r="G14" s="504"/>
      <c r="H14" s="504"/>
      <c r="I14" s="504"/>
      <c r="J14" s="357"/>
      <c r="K14" s="106">
        <v>3</v>
      </c>
      <c r="L14" s="138" t="s">
        <v>107</v>
      </c>
      <c r="M14" s="511"/>
      <c r="N14" s="514"/>
      <c r="O14" s="352"/>
      <c r="P14" s="348"/>
      <c r="Q14" s="509"/>
      <c r="R14" s="509"/>
      <c r="S14" s="509"/>
      <c r="T14" s="509"/>
      <c r="U14" s="509"/>
      <c r="V14" s="509"/>
      <c r="W14" s="509"/>
      <c r="X14" s="509"/>
      <c r="Y14" s="509"/>
      <c r="Z14" s="509"/>
      <c r="AA14" s="509"/>
      <c r="AB14" s="509"/>
      <c r="AC14" s="509"/>
      <c r="AD14" s="509"/>
      <c r="AE14" s="509"/>
      <c r="AF14" s="509"/>
      <c r="AG14" s="509"/>
      <c r="AH14" s="509"/>
      <c r="AI14" s="509"/>
      <c r="AJ14" s="330"/>
      <c r="AK14" s="330"/>
      <c r="AL14" s="330"/>
      <c r="AM14" s="520"/>
      <c r="AN14" s="108">
        <v>3</v>
      </c>
      <c r="AO14" s="139" t="s">
        <v>109</v>
      </c>
      <c r="AP14" s="139"/>
      <c r="AQ14" s="139" t="s">
        <v>106</v>
      </c>
      <c r="AR14" s="139"/>
      <c r="AS14" s="139"/>
      <c r="AT14" s="139"/>
      <c r="AU14" s="139"/>
      <c r="AV14" s="139" t="s">
        <v>106</v>
      </c>
      <c r="AW14" s="140" t="s">
        <v>106</v>
      </c>
      <c r="AX14" s="140" t="s">
        <v>106</v>
      </c>
      <c r="AY14" s="140" t="s">
        <v>106</v>
      </c>
      <c r="AZ14" s="140" t="s">
        <v>106</v>
      </c>
      <c r="BA14" s="140" t="s">
        <v>106</v>
      </c>
      <c r="BB14" s="140" t="s">
        <v>106</v>
      </c>
      <c r="BC14" s="140" t="s">
        <v>106</v>
      </c>
      <c r="BD14" s="131">
        <f t="shared" si="0"/>
        <v>0</v>
      </c>
      <c r="BE14" s="131" t="str">
        <f t="shared" si="1"/>
        <v>Débil</v>
      </c>
      <c r="BF14" s="109"/>
      <c r="BG14" s="141" t="s">
        <v>106</v>
      </c>
      <c r="BH14" s="131" t="str">
        <f t="shared" si="2"/>
        <v>Casilla formulada</v>
      </c>
      <c r="BI14" s="109"/>
      <c r="BJ14" s="131" t="str">
        <f t="shared" si="3"/>
        <v/>
      </c>
      <c r="BK14" s="131" t="str">
        <f t="shared" si="4"/>
        <v/>
      </c>
      <c r="BL14" s="131" t="str">
        <f t="shared" si="5"/>
        <v>SI</v>
      </c>
      <c r="BM14" s="339"/>
      <c r="BN14" s="342"/>
      <c r="BO14" s="449"/>
      <c r="BP14" s="348"/>
      <c r="BQ14" s="330"/>
      <c r="BR14" s="330"/>
      <c r="BS14" s="517"/>
    </row>
    <row r="15" spans="2:71" s="89" customFormat="1" ht="15.75" customHeight="1" x14ac:dyDescent="0.25">
      <c r="B15" s="365"/>
      <c r="C15" s="500"/>
      <c r="D15" s="502"/>
      <c r="E15" s="502"/>
      <c r="F15" s="504"/>
      <c r="G15" s="504"/>
      <c r="H15" s="504"/>
      <c r="I15" s="504"/>
      <c r="J15" s="357"/>
      <c r="K15" s="100">
        <v>4</v>
      </c>
      <c r="L15" s="134" t="s">
        <v>107</v>
      </c>
      <c r="M15" s="511"/>
      <c r="N15" s="514"/>
      <c r="O15" s="352"/>
      <c r="P15" s="348"/>
      <c r="Q15" s="509"/>
      <c r="R15" s="509"/>
      <c r="S15" s="509"/>
      <c r="T15" s="509"/>
      <c r="U15" s="509"/>
      <c r="V15" s="509"/>
      <c r="W15" s="509"/>
      <c r="X15" s="509"/>
      <c r="Y15" s="509"/>
      <c r="Z15" s="509"/>
      <c r="AA15" s="509"/>
      <c r="AB15" s="509"/>
      <c r="AC15" s="509"/>
      <c r="AD15" s="509"/>
      <c r="AE15" s="509"/>
      <c r="AF15" s="509"/>
      <c r="AG15" s="509"/>
      <c r="AH15" s="509"/>
      <c r="AI15" s="509"/>
      <c r="AJ15" s="330"/>
      <c r="AK15" s="330"/>
      <c r="AL15" s="330"/>
      <c r="AM15" s="520"/>
      <c r="AN15" s="102">
        <v>4</v>
      </c>
      <c r="AO15" s="135" t="s">
        <v>109</v>
      </c>
      <c r="AP15" s="135"/>
      <c r="AQ15" s="135" t="s">
        <v>106</v>
      </c>
      <c r="AR15" s="135"/>
      <c r="AS15" s="135"/>
      <c r="AT15" s="135"/>
      <c r="AU15" s="135"/>
      <c r="AV15" s="135" t="s">
        <v>106</v>
      </c>
      <c r="AW15" s="136" t="s">
        <v>106</v>
      </c>
      <c r="AX15" s="136" t="s">
        <v>106</v>
      </c>
      <c r="AY15" s="136" t="s">
        <v>106</v>
      </c>
      <c r="AZ15" s="136" t="s">
        <v>106</v>
      </c>
      <c r="BA15" s="136" t="s">
        <v>106</v>
      </c>
      <c r="BB15" s="136" t="s">
        <v>106</v>
      </c>
      <c r="BC15" s="136" t="s">
        <v>106</v>
      </c>
      <c r="BD15" s="104">
        <f t="shared" si="0"/>
        <v>0</v>
      </c>
      <c r="BE15" s="104" t="str">
        <f t="shared" si="1"/>
        <v>Débil</v>
      </c>
      <c r="BF15" s="103"/>
      <c r="BG15" s="137" t="s">
        <v>106</v>
      </c>
      <c r="BH15" s="104" t="str">
        <f t="shared" si="2"/>
        <v>Casilla formulada</v>
      </c>
      <c r="BI15" s="103"/>
      <c r="BJ15" s="104" t="str">
        <f t="shared" si="3"/>
        <v/>
      </c>
      <c r="BK15" s="104" t="str">
        <f t="shared" si="4"/>
        <v/>
      </c>
      <c r="BL15" s="104" t="str">
        <f t="shared" si="5"/>
        <v>SI</v>
      </c>
      <c r="BM15" s="339"/>
      <c r="BN15" s="342"/>
      <c r="BO15" s="449"/>
      <c r="BP15" s="348"/>
      <c r="BQ15" s="330"/>
      <c r="BR15" s="330"/>
      <c r="BS15" s="517"/>
    </row>
    <row r="16" spans="2:71" s="89" customFormat="1" ht="15.75" customHeight="1" x14ac:dyDescent="0.25">
      <c r="B16" s="365"/>
      <c r="C16" s="500"/>
      <c r="D16" s="502"/>
      <c r="E16" s="502"/>
      <c r="F16" s="504"/>
      <c r="G16" s="504"/>
      <c r="H16" s="504"/>
      <c r="I16" s="504"/>
      <c r="J16" s="357"/>
      <c r="K16" s="106">
        <v>5</v>
      </c>
      <c r="L16" s="138" t="s">
        <v>107</v>
      </c>
      <c r="M16" s="511"/>
      <c r="N16" s="514"/>
      <c r="O16" s="352"/>
      <c r="P16" s="348"/>
      <c r="Q16" s="509"/>
      <c r="R16" s="509"/>
      <c r="S16" s="509"/>
      <c r="T16" s="509"/>
      <c r="U16" s="509"/>
      <c r="V16" s="509"/>
      <c r="W16" s="509"/>
      <c r="X16" s="509"/>
      <c r="Y16" s="509"/>
      <c r="Z16" s="509"/>
      <c r="AA16" s="509"/>
      <c r="AB16" s="509"/>
      <c r="AC16" s="509"/>
      <c r="AD16" s="509"/>
      <c r="AE16" s="509"/>
      <c r="AF16" s="509"/>
      <c r="AG16" s="509"/>
      <c r="AH16" s="509"/>
      <c r="AI16" s="509"/>
      <c r="AJ16" s="330"/>
      <c r="AK16" s="330"/>
      <c r="AL16" s="330"/>
      <c r="AM16" s="520"/>
      <c r="AN16" s="108">
        <v>5</v>
      </c>
      <c r="AO16" s="139" t="s">
        <v>109</v>
      </c>
      <c r="AP16" s="139"/>
      <c r="AQ16" s="139" t="s">
        <v>106</v>
      </c>
      <c r="AR16" s="139"/>
      <c r="AS16" s="139"/>
      <c r="AT16" s="139"/>
      <c r="AU16" s="139"/>
      <c r="AV16" s="139" t="s">
        <v>106</v>
      </c>
      <c r="AW16" s="140" t="s">
        <v>106</v>
      </c>
      <c r="AX16" s="140" t="s">
        <v>106</v>
      </c>
      <c r="AY16" s="140" t="s">
        <v>106</v>
      </c>
      <c r="AZ16" s="140" t="s">
        <v>106</v>
      </c>
      <c r="BA16" s="140" t="s">
        <v>106</v>
      </c>
      <c r="BB16" s="140" t="s">
        <v>106</v>
      </c>
      <c r="BC16" s="140" t="s">
        <v>106</v>
      </c>
      <c r="BD16" s="131">
        <f t="shared" si="0"/>
        <v>0</v>
      </c>
      <c r="BE16" s="131" t="str">
        <f t="shared" si="1"/>
        <v>Débil</v>
      </c>
      <c r="BF16" s="109"/>
      <c r="BG16" s="141" t="s">
        <v>106</v>
      </c>
      <c r="BH16" s="131" t="str">
        <f t="shared" si="2"/>
        <v>Casilla formulada</v>
      </c>
      <c r="BI16" s="109"/>
      <c r="BJ16" s="131" t="str">
        <f t="shared" si="3"/>
        <v/>
      </c>
      <c r="BK16" s="131" t="str">
        <f t="shared" si="4"/>
        <v/>
      </c>
      <c r="BL16" s="131" t="str">
        <f t="shared" si="5"/>
        <v>SI</v>
      </c>
      <c r="BM16" s="339"/>
      <c r="BN16" s="342"/>
      <c r="BO16" s="449"/>
      <c r="BP16" s="348"/>
      <c r="BQ16" s="330"/>
      <c r="BR16" s="330"/>
      <c r="BS16" s="517"/>
    </row>
    <row r="17" spans="2:71" s="89" customFormat="1" ht="15.75" customHeight="1" x14ac:dyDescent="0.25">
      <c r="B17" s="365"/>
      <c r="C17" s="500"/>
      <c r="D17" s="502"/>
      <c r="E17" s="502"/>
      <c r="F17" s="504"/>
      <c r="G17" s="504"/>
      <c r="H17" s="504"/>
      <c r="I17" s="504"/>
      <c r="J17" s="357"/>
      <c r="K17" s="100">
        <v>6</v>
      </c>
      <c r="L17" s="134" t="s">
        <v>107</v>
      </c>
      <c r="M17" s="511"/>
      <c r="N17" s="514"/>
      <c r="O17" s="352"/>
      <c r="P17" s="348"/>
      <c r="Q17" s="509"/>
      <c r="R17" s="509"/>
      <c r="S17" s="509"/>
      <c r="T17" s="509"/>
      <c r="U17" s="509"/>
      <c r="V17" s="509"/>
      <c r="W17" s="509"/>
      <c r="X17" s="509"/>
      <c r="Y17" s="509"/>
      <c r="Z17" s="509"/>
      <c r="AA17" s="509"/>
      <c r="AB17" s="509"/>
      <c r="AC17" s="509"/>
      <c r="AD17" s="509"/>
      <c r="AE17" s="509"/>
      <c r="AF17" s="509"/>
      <c r="AG17" s="509"/>
      <c r="AH17" s="509"/>
      <c r="AI17" s="509"/>
      <c r="AJ17" s="330"/>
      <c r="AK17" s="330"/>
      <c r="AL17" s="330"/>
      <c r="AM17" s="520"/>
      <c r="AN17" s="102">
        <v>6</v>
      </c>
      <c r="AO17" s="135" t="s">
        <v>109</v>
      </c>
      <c r="AP17" s="135"/>
      <c r="AQ17" s="135" t="s">
        <v>106</v>
      </c>
      <c r="AR17" s="135"/>
      <c r="AS17" s="135"/>
      <c r="AT17" s="135"/>
      <c r="AU17" s="135"/>
      <c r="AV17" s="135" t="s">
        <v>106</v>
      </c>
      <c r="AW17" s="136" t="s">
        <v>106</v>
      </c>
      <c r="AX17" s="136" t="s">
        <v>106</v>
      </c>
      <c r="AY17" s="136" t="s">
        <v>106</v>
      </c>
      <c r="AZ17" s="136" t="s">
        <v>106</v>
      </c>
      <c r="BA17" s="136" t="s">
        <v>106</v>
      </c>
      <c r="BB17" s="136" t="s">
        <v>106</v>
      </c>
      <c r="BC17" s="136" t="s">
        <v>106</v>
      </c>
      <c r="BD17" s="104">
        <f t="shared" si="0"/>
        <v>0</v>
      </c>
      <c r="BE17" s="104" t="str">
        <f t="shared" si="1"/>
        <v>Débil</v>
      </c>
      <c r="BF17" s="103"/>
      <c r="BG17" s="137" t="s">
        <v>106</v>
      </c>
      <c r="BH17" s="104" t="str">
        <f t="shared" si="2"/>
        <v>Casilla formulada</v>
      </c>
      <c r="BI17" s="103"/>
      <c r="BJ17" s="104" t="str">
        <f t="shared" si="3"/>
        <v/>
      </c>
      <c r="BK17" s="104" t="str">
        <f t="shared" si="4"/>
        <v/>
      </c>
      <c r="BL17" s="104" t="str">
        <f t="shared" si="5"/>
        <v>SI</v>
      </c>
      <c r="BM17" s="339"/>
      <c r="BN17" s="342"/>
      <c r="BO17" s="449"/>
      <c r="BP17" s="348"/>
      <c r="BQ17" s="330"/>
      <c r="BR17" s="330"/>
      <c r="BS17" s="517"/>
    </row>
    <row r="18" spans="2:71" s="89" customFormat="1" ht="15.75" customHeight="1" x14ac:dyDescent="0.25">
      <c r="B18" s="365"/>
      <c r="C18" s="500"/>
      <c r="D18" s="502"/>
      <c r="E18" s="502"/>
      <c r="F18" s="504"/>
      <c r="G18" s="504"/>
      <c r="H18" s="504"/>
      <c r="I18" s="504"/>
      <c r="J18" s="357"/>
      <c r="K18" s="106">
        <v>7</v>
      </c>
      <c r="L18" s="138" t="s">
        <v>107</v>
      </c>
      <c r="M18" s="511"/>
      <c r="N18" s="514"/>
      <c r="O18" s="352"/>
      <c r="P18" s="348"/>
      <c r="Q18" s="509"/>
      <c r="R18" s="509"/>
      <c r="S18" s="509"/>
      <c r="T18" s="509"/>
      <c r="U18" s="509"/>
      <c r="V18" s="509"/>
      <c r="W18" s="509"/>
      <c r="X18" s="509"/>
      <c r="Y18" s="509"/>
      <c r="Z18" s="509"/>
      <c r="AA18" s="509"/>
      <c r="AB18" s="509"/>
      <c r="AC18" s="509"/>
      <c r="AD18" s="509"/>
      <c r="AE18" s="509"/>
      <c r="AF18" s="509"/>
      <c r="AG18" s="509"/>
      <c r="AH18" s="509"/>
      <c r="AI18" s="509"/>
      <c r="AJ18" s="330"/>
      <c r="AK18" s="330"/>
      <c r="AL18" s="330"/>
      <c r="AM18" s="520"/>
      <c r="AN18" s="108">
        <v>7</v>
      </c>
      <c r="AO18" s="139" t="s">
        <v>109</v>
      </c>
      <c r="AP18" s="139"/>
      <c r="AQ18" s="139" t="s">
        <v>106</v>
      </c>
      <c r="AR18" s="139"/>
      <c r="AS18" s="139"/>
      <c r="AT18" s="139"/>
      <c r="AU18" s="139"/>
      <c r="AV18" s="139" t="s">
        <v>106</v>
      </c>
      <c r="AW18" s="140" t="s">
        <v>106</v>
      </c>
      <c r="AX18" s="140" t="s">
        <v>106</v>
      </c>
      <c r="AY18" s="140" t="s">
        <v>106</v>
      </c>
      <c r="AZ18" s="140" t="s">
        <v>106</v>
      </c>
      <c r="BA18" s="140" t="s">
        <v>106</v>
      </c>
      <c r="BB18" s="140" t="s">
        <v>106</v>
      </c>
      <c r="BC18" s="140" t="s">
        <v>106</v>
      </c>
      <c r="BD18" s="131">
        <f t="shared" si="0"/>
        <v>0</v>
      </c>
      <c r="BE18" s="131" t="str">
        <f t="shared" si="1"/>
        <v>Débil</v>
      </c>
      <c r="BF18" s="109"/>
      <c r="BG18" s="141" t="s">
        <v>106</v>
      </c>
      <c r="BH18" s="131" t="str">
        <f t="shared" si="2"/>
        <v>Casilla formulada</v>
      </c>
      <c r="BI18" s="109"/>
      <c r="BJ18" s="131" t="str">
        <f t="shared" si="3"/>
        <v/>
      </c>
      <c r="BK18" s="131" t="str">
        <f t="shared" si="4"/>
        <v/>
      </c>
      <c r="BL18" s="131" t="str">
        <f t="shared" si="5"/>
        <v>SI</v>
      </c>
      <c r="BM18" s="339"/>
      <c r="BN18" s="342"/>
      <c r="BO18" s="449"/>
      <c r="BP18" s="348"/>
      <c r="BQ18" s="330"/>
      <c r="BR18" s="330"/>
      <c r="BS18" s="517"/>
    </row>
    <row r="19" spans="2:71" s="89" customFormat="1" ht="15.75" customHeight="1" x14ac:dyDescent="0.25">
      <c r="B19" s="365"/>
      <c r="C19" s="500"/>
      <c r="D19" s="502"/>
      <c r="E19" s="502"/>
      <c r="F19" s="504"/>
      <c r="G19" s="504"/>
      <c r="H19" s="504"/>
      <c r="I19" s="504"/>
      <c r="J19" s="357"/>
      <c r="K19" s="100">
        <v>8</v>
      </c>
      <c r="L19" s="134" t="s">
        <v>107</v>
      </c>
      <c r="M19" s="511"/>
      <c r="N19" s="514"/>
      <c r="O19" s="352"/>
      <c r="P19" s="348"/>
      <c r="Q19" s="509"/>
      <c r="R19" s="509"/>
      <c r="S19" s="509"/>
      <c r="T19" s="509"/>
      <c r="U19" s="509"/>
      <c r="V19" s="509"/>
      <c r="W19" s="509"/>
      <c r="X19" s="509"/>
      <c r="Y19" s="509"/>
      <c r="Z19" s="509"/>
      <c r="AA19" s="509"/>
      <c r="AB19" s="509"/>
      <c r="AC19" s="509"/>
      <c r="AD19" s="509"/>
      <c r="AE19" s="509"/>
      <c r="AF19" s="509"/>
      <c r="AG19" s="509"/>
      <c r="AH19" s="509"/>
      <c r="AI19" s="509"/>
      <c r="AJ19" s="330"/>
      <c r="AK19" s="330"/>
      <c r="AL19" s="330"/>
      <c r="AM19" s="520"/>
      <c r="AN19" s="102">
        <v>8</v>
      </c>
      <c r="AO19" s="135" t="s">
        <v>109</v>
      </c>
      <c r="AP19" s="135"/>
      <c r="AQ19" s="135" t="s">
        <v>106</v>
      </c>
      <c r="AR19" s="135"/>
      <c r="AS19" s="135"/>
      <c r="AT19" s="135"/>
      <c r="AU19" s="135"/>
      <c r="AV19" s="135" t="s">
        <v>106</v>
      </c>
      <c r="AW19" s="136" t="s">
        <v>106</v>
      </c>
      <c r="AX19" s="136" t="s">
        <v>106</v>
      </c>
      <c r="AY19" s="136" t="s">
        <v>106</v>
      </c>
      <c r="AZ19" s="136" t="s">
        <v>106</v>
      </c>
      <c r="BA19" s="136" t="s">
        <v>106</v>
      </c>
      <c r="BB19" s="136" t="s">
        <v>106</v>
      </c>
      <c r="BC19" s="136" t="s">
        <v>106</v>
      </c>
      <c r="BD19" s="104">
        <f t="shared" si="0"/>
        <v>0</v>
      </c>
      <c r="BE19" s="104" t="str">
        <f t="shared" si="1"/>
        <v>Débil</v>
      </c>
      <c r="BF19" s="103"/>
      <c r="BG19" s="137" t="s">
        <v>106</v>
      </c>
      <c r="BH19" s="104" t="str">
        <f t="shared" si="2"/>
        <v>Casilla formulada</v>
      </c>
      <c r="BI19" s="103"/>
      <c r="BJ19" s="104" t="str">
        <f t="shared" si="3"/>
        <v/>
      </c>
      <c r="BK19" s="104" t="str">
        <f t="shared" si="4"/>
        <v/>
      </c>
      <c r="BL19" s="104" t="str">
        <f t="shared" si="5"/>
        <v>SI</v>
      </c>
      <c r="BM19" s="339"/>
      <c r="BN19" s="342"/>
      <c r="BO19" s="449"/>
      <c r="BP19" s="348"/>
      <c r="BQ19" s="330"/>
      <c r="BR19" s="330"/>
      <c r="BS19" s="517"/>
    </row>
    <row r="20" spans="2:71" s="89" customFormat="1" ht="15.75" customHeight="1" x14ac:dyDescent="0.25">
      <c r="B20" s="365"/>
      <c r="C20" s="500"/>
      <c r="D20" s="502"/>
      <c r="E20" s="502"/>
      <c r="F20" s="504"/>
      <c r="G20" s="504"/>
      <c r="H20" s="504"/>
      <c r="I20" s="504"/>
      <c r="J20" s="357"/>
      <c r="K20" s="106">
        <v>9</v>
      </c>
      <c r="L20" s="142" t="s">
        <v>107</v>
      </c>
      <c r="M20" s="511"/>
      <c r="N20" s="514"/>
      <c r="O20" s="352"/>
      <c r="P20" s="348"/>
      <c r="Q20" s="509"/>
      <c r="R20" s="509"/>
      <c r="S20" s="509"/>
      <c r="T20" s="509"/>
      <c r="U20" s="509"/>
      <c r="V20" s="509"/>
      <c r="W20" s="509"/>
      <c r="X20" s="509"/>
      <c r="Y20" s="509"/>
      <c r="Z20" s="509"/>
      <c r="AA20" s="509"/>
      <c r="AB20" s="509"/>
      <c r="AC20" s="509"/>
      <c r="AD20" s="509"/>
      <c r="AE20" s="509"/>
      <c r="AF20" s="509"/>
      <c r="AG20" s="509"/>
      <c r="AH20" s="509"/>
      <c r="AI20" s="509"/>
      <c r="AJ20" s="330"/>
      <c r="AK20" s="330"/>
      <c r="AL20" s="330"/>
      <c r="AM20" s="520"/>
      <c r="AN20" s="108">
        <v>9</v>
      </c>
      <c r="AO20" s="139" t="s">
        <v>109</v>
      </c>
      <c r="AP20" s="139"/>
      <c r="AQ20" s="139" t="s">
        <v>106</v>
      </c>
      <c r="AR20" s="139"/>
      <c r="AS20" s="139"/>
      <c r="AT20" s="139"/>
      <c r="AU20" s="139"/>
      <c r="AV20" s="139" t="s">
        <v>106</v>
      </c>
      <c r="AW20" s="140" t="s">
        <v>106</v>
      </c>
      <c r="AX20" s="140" t="s">
        <v>106</v>
      </c>
      <c r="AY20" s="140" t="s">
        <v>106</v>
      </c>
      <c r="AZ20" s="140" t="s">
        <v>106</v>
      </c>
      <c r="BA20" s="140" t="s">
        <v>106</v>
      </c>
      <c r="BB20" s="140" t="s">
        <v>106</v>
      </c>
      <c r="BC20" s="140" t="s">
        <v>106</v>
      </c>
      <c r="BD20" s="131">
        <f t="shared" si="0"/>
        <v>0</v>
      </c>
      <c r="BE20" s="131" t="str">
        <f t="shared" si="1"/>
        <v>Débil</v>
      </c>
      <c r="BF20" s="109"/>
      <c r="BG20" s="141" t="s">
        <v>106</v>
      </c>
      <c r="BH20" s="131" t="str">
        <f t="shared" si="2"/>
        <v>Casilla formulada</v>
      </c>
      <c r="BI20" s="109"/>
      <c r="BJ20" s="131" t="str">
        <f t="shared" si="3"/>
        <v/>
      </c>
      <c r="BK20" s="131" t="str">
        <f t="shared" si="4"/>
        <v/>
      </c>
      <c r="BL20" s="131" t="str">
        <f t="shared" si="5"/>
        <v>SI</v>
      </c>
      <c r="BM20" s="339"/>
      <c r="BN20" s="342"/>
      <c r="BO20" s="449"/>
      <c r="BP20" s="348"/>
      <c r="BQ20" s="330"/>
      <c r="BR20" s="330"/>
      <c r="BS20" s="517"/>
    </row>
    <row r="21" spans="2:71" s="89" customFormat="1" ht="15.75" customHeight="1" thickBot="1" x14ac:dyDescent="0.3">
      <c r="B21" s="366"/>
      <c r="C21" s="501"/>
      <c r="D21" s="503"/>
      <c r="E21" s="503"/>
      <c r="F21" s="505"/>
      <c r="G21" s="505"/>
      <c r="H21" s="505"/>
      <c r="I21" s="505"/>
      <c r="J21" s="358"/>
      <c r="K21" s="113">
        <v>10</v>
      </c>
      <c r="L21" s="143" t="s">
        <v>107</v>
      </c>
      <c r="M21" s="512"/>
      <c r="N21" s="515"/>
      <c r="O21" s="353"/>
      <c r="P21" s="349"/>
      <c r="Q21" s="510"/>
      <c r="R21" s="510"/>
      <c r="S21" s="510"/>
      <c r="T21" s="510"/>
      <c r="U21" s="510"/>
      <c r="V21" s="510"/>
      <c r="W21" s="510"/>
      <c r="X21" s="510"/>
      <c r="Y21" s="510"/>
      <c r="Z21" s="510"/>
      <c r="AA21" s="510"/>
      <c r="AB21" s="510"/>
      <c r="AC21" s="510"/>
      <c r="AD21" s="510"/>
      <c r="AE21" s="510"/>
      <c r="AF21" s="510"/>
      <c r="AG21" s="510"/>
      <c r="AH21" s="510"/>
      <c r="AI21" s="510"/>
      <c r="AJ21" s="331"/>
      <c r="AK21" s="331"/>
      <c r="AL21" s="331"/>
      <c r="AM21" s="521"/>
      <c r="AN21" s="115">
        <v>10</v>
      </c>
      <c r="AO21" s="144" t="s">
        <v>109</v>
      </c>
      <c r="AP21" s="144"/>
      <c r="AQ21" s="144" t="s">
        <v>106</v>
      </c>
      <c r="AR21" s="144"/>
      <c r="AS21" s="144"/>
      <c r="AT21" s="144"/>
      <c r="AU21" s="144"/>
      <c r="AV21" s="144" t="s">
        <v>106</v>
      </c>
      <c r="AW21" s="145" t="s">
        <v>106</v>
      </c>
      <c r="AX21" s="145" t="s">
        <v>106</v>
      </c>
      <c r="AY21" s="145" t="s">
        <v>106</v>
      </c>
      <c r="AZ21" s="145" t="s">
        <v>106</v>
      </c>
      <c r="BA21" s="145" t="s">
        <v>106</v>
      </c>
      <c r="BB21" s="145" t="s">
        <v>106</v>
      </c>
      <c r="BC21" s="145" t="s">
        <v>106</v>
      </c>
      <c r="BD21" s="117">
        <f t="shared" si="0"/>
        <v>0</v>
      </c>
      <c r="BE21" s="117" t="str">
        <f t="shared" si="1"/>
        <v>Débil</v>
      </c>
      <c r="BF21" s="116"/>
      <c r="BG21" s="146" t="s">
        <v>106</v>
      </c>
      <c r="BH21" s="117" t="str">
        <f t="shared" si="2"/>
        <v>Casilla formulada</v>
      </c>
      <c r="BI21" s="116"/>
      <c r="BJ21" s="117" t="str">
        <f t="shared" si="3"/>
        <v/>
      </c>
      <c r="BK21" s="117" t="str">
        <f t="shared" si="4"/>
        <v/>
      </c>
      <c r="BL21" s="117" t="str">
        <f t="shared" si="5"/>
        <v>SI</v>
      </c>
      <c r="BM21" s="340"/>
      <c r="BN21" s="343"/>
      <c r="BO21" s="450"/>
      <c r="BP21" s="349"/>
      <c r="BQ21" s="331"/>
      <c r="BR21" s="331"/>
      <c r="BS21" s="518"/>
    </row>
    <row r="22" spans="2:71" s="89" customFormat="1" ht="96" hidden="1" customHeight="1" x14ac:dyDescent="0.25">
      <c r="B22" s="364">
        <v>2</v>
      </c>
      <c r="C22" s="499" t="s">
        <v>104</v>
      </c>
      <c r="D22" s="502" t="s">
        <v>105</v>
      </c>
      <c r="E22" s="502"/>
      <c r="F22" s="504" t="s">
        <v>106</v>
      </c>
      <c r="G22" s="504" t="s">
        <v>106</v>
      </c>
      <c r="H22" s="504" t="s">
        <v>106</v>
      </c>
      <c r="I22" s="504" t="s">
        <v>106</v>
      </c>
      <c r="J22" s="357" t="str">
        <f>IF(AND((F22="SI"),(G22="SI"),(H22="SI"),(I22="SI")),"Si es Riesgo de Corrupción","No es Riesgo de Corrupción")</f>
        <v>No es Riesgo de Corrupción</v>
      </c>
      <c r="K22" s="97">
        <v>1</v>
      </c>
      <c r="L22" s="133" t="s">
        <v>107</v>
      </c>
      <c r="M22" s="511" t="s">
        <v>458</v>
      </c>
      <c r="N22" s="513"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508" t="s">
        <v>106</v>
      </c>
      <c r="R22" s="508" t="s">
        <v>106</v>
      </c>
      <c r="S22" s="508" t="s">
        <v>106</v>
      </c>
      <c r="T22" s="508" t="s">
        <v>106</v>
      </c>
      <c r="U22" s="508" t="s">
        <v>106</v>
      </c>
      <c r="V22" s="508" t="s">
        <v>106</v>
      </c>
      <c r="W22" s="508" t="s">
        <v>106</v>
      </c>
      <c r="X22" s="508" t="s">
        <v>106</v>
      </c>
      <c r="Y22" s="508" t="s">
        <v>106</v>
      </c>
      <c r="Z22" s="508" t="s">
        <v>106</v>
      </c>
      <c r="AA22" s="508" t="s">
        <v>106</v>
      </c>
      <c r="AB22" s="508" t="s">
        <v>106</v>
      </c>
      <c r="AC22" s="508" t="s">
        <v>106</v>
      </c>
      <c r="AD22" s="508" t="s">
        <v>106</v>
      </c>
      <c r="AE22" s="508" t="s">
        <v>106</v>
      </c>
      <c r="AF22" s="508" t="s">
        <v>106</v>
      </c>
      <c r="AG22" s="508" t="s">
        <v>106</v>
      </c>
      <c r="AH22" s="508" t="s">
        <v>106</v>
      </c>
      <c r="AI22" s="508" t="s">
        <v>106</v>
      </c>
      <c r="AJ22" s="350">
        <f>IF(AF22="SI","Impacto Catastrófico por lesoines o perdida de vidas humanas",(COUNTIF(Q22:AE31,"SI")+COUNTIF(AG22:AI31,"SI")))</f>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519" t="s">
        <v>108</v>
      </c>
      <c r="AN22" s="90">
        <v>1</v>
      </c>
      <c r="AO22" s="91" t="s">
        <v>109</v>
      </c>
      <c r="AP22" s="91"/>
      <c r="AQ22" s="91" t="s">
        <v>106</v>
      </c>
      <c r="AR22" s="91"/>
      <c r="AS22" s="91"/>
      <c r="AT22" s="91"/>
      <c r="AU22" s="91"/>
      <c r="AV22" s="91" t="s">
        <v>106</v>
      </c>
      <c r="AW22" s="92" t="s">
        <v>106</v>
      </c>
      <c r="AX22" s="92" t="s">
        <v>106</v>
      </c>
      <c r="AY22" s="92" t="s">
        <v>106</v>
      </c>
      <c r="AZ22" s="92" t="s">
        <v>106</v>
      </c>
      <c r="BA22" s="92" t="s">
        <v>106</v>
      </c>
      <c r="BB22" s="92" t="s">
        <v>106</v>
      </c>
      <c r="BC22" s="92" t="s">
        <v>106</v>
      </c>
      <c r="BD22" s="130">
        <f t="shared" si="0"/>
        <v>0</v>
      </c>
      <c r="BE22" s="130" t="str">
        <f t="shared" si="1"/>
        <v>Débil</v>
      </c>
      <c r="BF22" s="94"/>
      <c r="BG22" s="95" t="s">
        <v>106</v>
      </c>
      <c r="BH22" s="130" t="str">
        <f t="shared" si="2"/>
        <v>Casilla formulada</v>
      </c>
      <c r="BI22" s="94"/>
      <c r="BJ22" s="130" t="str">
        <f t="shared" si="3"/>
        <v/>
      </c>
      <c r="BK22" s="130" t="str">
        <f t="shared" si="4"/>
        <v/>
      </c>
      <c r="BL22" s="130" t="str">
        <f t="shared" si="5"/>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448"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516"/>
    </row>
    <row r="23" spans="2:71" s="89" customFormat="1" ht="96" hidden="1" customHeight="1" x14ac:dyDescent="0.25">
      <c r="B23" s="365"/>
      <c r="C23" s="500"/>
      <c r="D23" s="502"/>
      <c r="E23" s="502"/>
      <c r="F23" s="504"/>
      <c r="G23" s="504"/>
      <c r="H23" s="504"/>
      <c r="I23" s="504"/>
      <c r="J23" s="357"/>
      <c r="K23" s="100">
        <v>2</v>
      </c>
      <c r="L23" s="134" t="s">
        <v>107</v>
      </c>
      <c r="M23" s="511"/>
      <c r="N23" s="514"/>
      <c r="O23" s="352"/>
      <c r="P23" s="348"/>
      <c r="Q23" s="509"/>
      <c r="R23" s="509"/>
      <c r="S23" s="509"/>
      <c r="T23" s="509"/>
      <c r="U23" s="509"/>
      <c r="V23" s="509"/>
      <c r="W23" s="509"/>
      <c r="X23" s="509"/>
      <c r="Y23" s="509"/>
      <c r="Z23" s="509"/>
      <c r="AA23" s="509"/>
      <c r="AB23" s="509"/>
      <c r="AC23" s="509"/>
      <c r="AD23" s="509"/>
      <c r="AE23" s="509"/>
      <c r="AF23" s="509"/>
      <c r="AG23" s="509"/>
      <c r="AH23" s="509"/>
      <c r="AI23" s="509"/>
      <c r="AJ23" s="330"/>
      <c r="AK23" s="330"/>
      <c r="AL23" s="330"/>
      <c r="AM23" s="520"/>
      <c r="AN23" s="102">
        <v>2</v>
      </c>
      <c r="AO23" s="135" t="s">
        <v>109</v>
      </c>
      <c r="AP23" s="135"/>
      <c r="AQ23" s="135" t="s">
        <v>106</v>
      </c>
      <c r="AR23" s="135"/>
      <c r="AS23" s="135"/>
      <c r="AT23" s="135"/>
      <c r="AU23" s="135"/>
      <c r="AV23" s="135" t="s">
        <v>106</v>
      </c>
      <c r="AW23" s="136" t="s">
        <v>106</v>
      </c>
      <c r="AX23" s="136" t="s">
        <v>106</v>
      </c>
      <c r="AY23" s="136" t="s">
        <v>106</v>
      </c>
      <c r="AZ23" s="136" t="s">
        <v>106</v>
      </c>
      <c r="BA23" s="136" t="s">
        <v>106</v>
      </c>
      <c r="BB23" s="136" t="s">
        <v>106</v>
      </c>
      <c r="BC23" s="136" t="s">
        <v>106</v>
      </c>
      <c r="BD23" s="104">
        <f t="shared" si="0"/>
        <v>0</v>
      </c>
      <c r="BE23" s="104" t="str">
        <f t="shared" si="1"/>
        <v>Débil</v>
      </c>
      <c r="BF23" s="103"/>
      <c r="BG23" s="137" t="s">
        <v>106</v>
      </c>
      <c r="BH23" s="104" t="str">
        <f t="shared" si="2"/>
        <v>Casilla formulada</v>
      </c>
      <c r="BI23" s="103"/>
      <c r="BJ23" s="104" t="str">
        <f t="shared" si="3"/>
        <v/>
      </c>
      <c r="BK23" s="104" t="str">
        <f t="shared" si="4"/>
        <v/>
      </c>
      <c r="BL23" s="104" t="str">
        <f t="shared" si="5"/>
        <v>SI</v>
      </c>
      <c r="BM23" s="339"/>
      <c r="BN23" s="342"/>
      <c r="BO23" s="449"/>
      <c r="BP23" s="348"/>
      <c r="BQ23" s="330"/>
      <c r="BR23" s="330"/>
      <c r="BS23" s="517"/>
    </row>
    <row r="24" spans="2:71" s="89" customFormat="1" ht="96" hidden="1" customHeight="1" x14ac:dyDescent="0.25">
      <c r="B24" s="365"/>
      <c r="C24" s="500"/>
      <c r="D24" s="502"/>
      <c r="E24" s="502"/>
      <c r="F24" s="504"/>
      <c r="G24" s="504"/>
      <c r="H24" s="504"/>
      <c r="I24" s="504"/>
      <c r="J24" s="357"/>
      <c r="K24" s="106">
        <v>3</v>
      </c>
      <c r="L24" s="138" t="s">
        <v>107</v>
      </c>
      <c r="M24" s="511"/>
      <c r="N24" s="514"/>
      <c r="O24" s="352"/>
      <c r="P24" s="348"/>
      <c r="Q24" s="509"/>
      <c r="R24" s="509"/>
      <c r="S24" s="509"/>
      <c r="T24" s="509"/>
      <c r="U24" s="509"/>
      <c r="V24" s="509"/>
      <c r="W24" s="509"/>
      <c r="X24" s="509"/>
      <c r="Y24" s="509"/>
      <c r="Z24" s="509"/>
      <c r="AA24" s="509"/>
      <c r="AB24" s="509"/>
      <c r="AC24" s="509"/>
      <c r="AD24" s="509"/>
      <c r="AE24" s="509"/>
      <c r="AF24" s="509"/>
      <c r="AG24" s="509"/>
      <c r="AH24" s="509"/>
      <c r="AI24" s="509"/>
      <c r="AJ24" s="330"/>
      <c r="AK24" s="330"/>
      <c r="AL24" s="330"/>
      <c r="AM24" s="520"/>
      <c r="AN24" s="108">
        <v>3</v>
      </c>
      <c r="AO24" s="139" t="s">
        <v>109</v>
      </c>
      <c r="AP24" s="139"/>
      <c r="AQ24" s="139" t="s">
        <v>106</v>
      </c>
      <c r="AR24" s="139"/>
      <c r="AS24" s="139"/>
      <c r="AT24" s="139"/>
      <c r="AU24" s="139"/>
      <c r="AV24" s="139" t="s">
        <v>106</v>
      </c>
      <c r="AW24" s="140" t="s">
        <v>106</v>
      </c>
      <c r="AX24" s="140" t="s">
        <v>106</v>
      </c>
      <c r="AY24" s="140" t="s">
        <v>106</v>
      </c>
      <c r="AZ24" s="140" t="s">
        <v>106</v>
      </c>
      <c r="BA24" s="140" t="s">
        <v>106</v>
      </c>
      <c r="BB24" s="140" t="s">
        <v>106</v>
      </c>
      <c r="BC24" s="140" t="s">
        <v>106</v>
      </c>
      <c r="BD24" s="131">
        <f t="shared" si="0"/>
        <v>0</v>
      </c>
      <c r="BE24" s="131" t="str">
        <f t="shared" si="1"/>
        <v>Débil</v>
      </c>
      <c r="BF24" s="109"/>
      <c r="BG24" s="141" t="s">
        <v>106</v>
      </c>
      <c r="BH24" s="131" t="str">
        <f t="shared" si="2"/>
        <v>Casilla formulada</v>
      </c>
      <c r="BI24" s="109"/>
      <c r="BJ24" s="131" t="str">
        <f t="shared" si="3"/>
        <v/>
      </c>
      <c r="BK24" s="131" t="str">
        <f t="shared" si="4"/>
        <v/>
      </c>
      <c r="BL24" s="131" t="str">
        <f t="shared" si="5"/>
        <v>SI</v>
      </c>
      <c r="BM24" s="339"/>
      <c r="BN24" s="342"/>
      <c r="BO24" s="449"/>
      <c r="BP24" s="348"/>
      <c r="BQ24" s="330"/>
      <c r="BR24" s="330"/>
      <c r="BS24" s="517"/>
    </row>
    <row r="25" spans="2:71" s="89" customFormat="1" ht="96" hidden="1" customHeight="1" x14ac:dyDescent="0.25">
      <c r="B25" s="365"/>
      <c r="C25" s="500"/>
      <c r="D25" s="502"/>
      <c r="E25" s="502"/>
      <c r="F25" s="504"/>
      <c r="G25" s="504"/>
      <c r="H25" s="504"/>
      <c r="I25" s="504"/>
      <c r="J25" s="357"/>
      <c r="K25" s="100">
        <v>4</v>
      </c>
      <c r="L25" s="134" t="s">
        <v>107</v>
      </c>
      <c r="M25" s="511"/>
      <c r="N25" s="514"/>
      <c r="O25" s="352"/>
      <c r="P25" s="348"/>
      <c r="Q25" s="509"/>
      <c r="R25" s="509"/>
      <c r="S25" s="509"/>
      <c r="T25" s="509"/>
      <c r="U25" s="509"/>
      <c r="V25" s="509"/>
      <c r="W25" s="509"/>
      <c r="X25" s="509"/>
      <c r="Y25" s="509"/>
      <c r="Z25" s="509"/>
      <c r="AA25" s="509"/>
      <c r="AB25" s="509"/>
      <c r="AC25" s="509"/>
      <c r="AD25" s="509"/>
      <c r="AE25" s="509"/>
      <c r="AF25" s="509"/>
      <c r="AG25" s="509"/>
      <c r="AH25" s="509"/>
      <c r="AI25" s="509"/>
      <c r="AJ25" s="330"/>
      <c r="AK25" s="330"/>
      <c r="AL25" s="330"/>
      <c r="AM25" s="520"/>
      <c r="AN25" s="102">
        <v>4</v>
      </c>
      <c r="AO25" s="135" t="s">
        <v>109</v>
      </c>
      <c r="AP25" s="135"/>
      <c r="AQ25" s="135" t="s">
        <v>106</v>
      </c>
      <c r="AR25" s="135"/>
      <c r="AS25" s="135"/>
      <c r="AT25" s="135"/>
      <c r="AU25" s="135"/>
      <c r="AV25" s="135" t="s">
        <v>106</v>
      </c>
      <c r="AW25" s="136" t="s">
        <v>106</v>
      </c>
      <c r="AX25" s="136" t="s">
        <v>106</v>
      </c>
      <c r="AY25" s="136" t="s">
        <v>106</v>
      </c>
      <c r="AZ25" s="136" t="s">
        <v>106</v>
      </c>
      <c r="BA25" s="136" t="s">
        <v>106</v>
      </c>
      <c r="BB25" s="136" t="s">
        <v>106</v>
      </c>
      <c r="BC25" s="136" t="s">
        <v>106</v>
      </c>
      <c r="BD25" s="104">
        <f t="shared" si="0"/>
        <v>0</v>
      </c>
      <c r="BE25" s="104" t="str">
        <f t="shared" si="1"/>
        <v>Débil</v>
      </c>
      <c r="BF25" s="103"/>
      <c r="BG25" s="137" t="s">
        <v>106</v>
      </c>
      <c r="BH25" s="104" t="str">
        <f t="shared" si="2"/>
        <v>Casilla formulada</v>
      </c>
      <c r="BI25" s="103"/>
      <c r="BJ25" s="104" t="str">
        <f t="shared" si="3"/>
        <v/>
      </c>
      <c r="BK25" s="104" t="str">
        <f t="shared" si="4"/>
        <v/>
      </c>
      <c r="BL25" s="104" t="str">
        <f t="shared" si="5"/>
        <v>SI</v>
      </c>
      <c r="BM25" s="339"/>
      <c r="BN25" s="342"/>
      <c r="BO25" s="449"/>
      <c r="BP25" s="348"/>
      <c r="BQ25" s="330"/>
      <c r="BR25" s="330"/>
      <c r="BS25" s="517"/>
    </row>
    <row r="26" spans="2:71" s="89" customFormat="1" ht="96" hidden="1" customHeight="1" x14ac:dyDescent="0.25">
      <c r="B26" s="365"/>
      <c r="C26" s="500"/>
      <c r="D26" s="502"/>
      <c r="E26" s="502"/>
      <c r="F26" s="504"/>
      <c r="G26" s="504"/>
      <c r="H26" s="504"/>
      <c r="I26" s="504"/>
      <c r="J26" s="357"/>
      <c r="K26" s="106">
        <v>5</v>
      </c>
      <c r="L26" s="138" t="s">
        <v>107</v>
      </c>
      <c r="M26" s="511"/>
      <c r="N26" s="514"/>
      <c r="O26" s="352"/>
      <c r="P26" s="348"/>
      <c r="Q26" s="509"/>
      <c r="R26" s="509"/>
      <c r="S26" s="509"/>
      <c r="T26" s="509"/>
      <c r="U26" s="509"/>
      <c r="V26" s="509"/>
      <c r="W26" s="509"/>
      <c r="X26" s="509"/>
      <c r="Y26" s="509"/>
      <c r="Z26" s="509"/>
      <c r="AA26" s="509"/>
      <c r="AB26" s="509"/>
      <c r="AC26" s="509"/>
      <c r="AD26" s="509"/>
      <c r="AE26" s="509"/>
      <c r="AF26" s="509"/>
      <c r="AG26" s="509"/>
      <c r="AH26" s="509"/>
      <c r="AI26" s="509"/>
      <c r="AJ26" s="330"/>
      <c r="AK26" s="330"/>
      <c r="AL26" s="330"/>
      <c r="AM26" s="520"/>
      <c r="AN26" s="108">
        <v>5</v>
      </c>
      <c r="AO26" s="139" t="s">
        <v>109</v>
      </c>
      <c r="AP26" s="139"/>
      <c r="AQ26" s="139" t="s">
        <v>106</v>
      </c>
      <c r="AR26" s="139"/>
      <c r="AS26" s="139"/>
      <c r="AT26" s="139"/>
      <c r="AU26" s="139"/>
      <c r="AV26" s="139" t="s">
        <v>106</v>
      </c>
      <c r="AW26" s="140" t="s">
        <v>106</v>
      </c>
      <c r="AX26" s="140" t="s">
        <v>106</v>
      </c>
      <c r="AY26" s="140" t="s">
        <v>106</v>
      </c>
      <c r="AZ26" s="140" t="s">
        <v>106</v>
      </c>
      <c r="BA26" s="140" t="s">
        <v>106</v>
      </c>
      <c r="BB26" s="140" t="s">
        <v>106</v>
      </c>
      <c r="BC26" s="140" t="s">
        <v>106</v>
      </c>
      <c r="BD26" s="131">
        <f t="shared" si="0"/>
        <v>0</v>
      </c>
      <c r="BE26" s="131" t="str">
        <f t="shared" si="1"/>
        <v>Débil</v>
      </c>
      <c r="BF26" s="109"/>
      <c r="BG26" s="141" t="s">
        <v>106</v>
      </c>
      <c r="BH26" s="131" t="str">
        <f t="shared" si="2"/>
        <v>Casilla formulada</v>
      </c>
      <c r="BI26" s="109"/>
      <c r="BJ26" s="131" t="str">
        <f t="shared" si="3"/>
        <v/>
      </c>
      <c r="BK26" s="131" t="str">
        <f t="shared" si="4"/>
        <v/>
      </c>
      <c r="BL26" s="131" t="str">
        <f t="shared" si="5"/>
        <v>SI</v>
      </c>
      <c r="BM26" s="339"/>
      <c r="BN26" s="342"/>
      <c r="BO26" s="449"/>
      <c r="BP26" s="348"/>
      <c r="BQ26" s="330"/>
      <c r="BR26" s="330"/>
      <c r="BS26" s="517"/>
    </row>
    <row r="27" spans="2:71" s="89" customFormat="1" ht="96" hidden="1" customHeight="1" x14ac:dyDescent="0.25">
      <c r="B27" s="365"/>
      <c r="C27" s="500"/>
      <c r="D27" s="502"/>
      <c r="E27" s="502"/>
      <c r="F27" s="504"/>
      <c r="G27" s="504"/>
      <c r="H27" s="504"/>
      <c r="I27" s="504"/>
      <c r="J27" s="357"/>
      <c r="K27" s="100">
        <v>6</v>
      </c>
      <c r="L27" s="134" t="s">
        <v>107</v>
      </c>
      <c r="M27" s="511"/>
      <c r="N27" s="514"/>
      <c r="O27" s="352"/>
      <c r="P27" s="348"/>
      <c r="Q27" s="509"/>
      <c r="R27" s="509"/>
      <c r="S27" s="509"/>
      <c r="T27" s="509"/>
      <c r="U27" s="509"/>
      <c r="V27" s="509"/>
      <c r="W27" s="509"/>
      <c r="X27" s="509"/>
      <c r="Y27" s="509"/>
      <c r="Z27" s="509"/>
      <c r="AA27" s="509"/>
      <c r="AB27" s="509"/>
      <c r="AC27" s="509"/>
      <c r="AD27" s="509"/>
      <c r="AE27" s="509"/>
      <c r="AF27" s="509"/>
      <c r="AG27" s="509"/>
      <c r="AH27" s="509"/>
      <c r="AI27" s="509"/>
      <c r="AJ27" s="330"/>
      <c r="AK27" s="330"/>
      <c r="AL27" s="330"/>
      <c r="AM27" s="520"/>
      <c r="AN27" s="102">
        <v>6</v>
      </c>
      <c r="AO27" s="135" t="s">
        <v>109</v>
      </c>
      <c r="AP27" s="135"/>
      <c r="AQ27" s="135" t="s">
        <v>106</v>
      </c>
      <c r="AR27" s="135"/>
      <c r="AS27" s="135"/>
      <c r="AT27" s="135"/>
      <c r="AU27" s="135"/>
      <c r="AV27" s="135" t="s">
        <v>106</v>
      </c>
      <c r="AW27" s="136" t="s">
        <v>106</v>
      </c>
      <c r="AX27" s="136" t="s">
        <v>106</v>
      </c>
      <c r="AY27" s="136" t="s">
        <v>106</v>
      </c>
      <c r="AZ27" s="136" t="s">
        <v>106</v>
      </c>
      <c r="BA27" s="136" t="s">
        <v>106</v>
      </c>
      <c r="BB27" s="136" t="s">
        <v>106</v>
      </c>
      <c r="BC27" s="136" t="s">
        <v>106</v>
      </c>
      <c r="BD27" s="104">
        <f t="shared" si="0"/>
        <v>0</v>
      </c>
      <c r="BE27" s="104" t="str">
        <f t="shared" si="1"/>
        <v>Débil</v>
      </c>
      <c r="BF27" s="103"/>
      <c r="BG27" s="137" t="s">
        <v>106</v>
      </c>
      <c r="BH27" s="104" t="str">
        <f t="shared" si="2"/>
        <v>Casilla formulada</v>
      </c>
      <c r="BI27" s="103"/>
      <c r="BJ27" s="104" t="str">
        <f t="shared" si="3"/>
        <v/>
      </c>
      <c r="BK27" s="104" t="str">
        <f t="shared" si="4"/>
        <v/>
      </c>
      <c r="BL27" s="104" t="str">
        <f t="shared" si="5"/>
        <v>SI</v>
      </c>
      <c r="BM27" s="339"/>
      <c r="BN27" s="342"/>
      <c r="BO27" s="449"/>
      <c r="BP27" s="348"/>
      <c r="BQ27" s="330"/>
      <c r="BR27" s="330"/>
      <c r="BS27" s="517"/>
    </row>
    <row r="28" spans="2:71" s="89" customFormat="1" ht="96" hidden="1" customHeight="1" x14ac:dyDescent="0.25">
      <c r="B28" s="365"/>
      <c r="C28" s="500"/>
      <c r="D28" s="502"/>
      <c r="E28" s="502"/>
      <c r="F28" s="504"/>
      <c r="G28" s="504"/>
      <c r="H28" s="504"/>
      <c r="I28" s="504"/>
      <c r="J28" s="357"/>
      <c r="K28" s="106">
        <v>7</v>
      </c>
      <c r="L28" s="138" t="s">
        <v>107</v>
      </c>
      <c r="M28" s="511"/>
      <c r="N28" s="514"/>
      <c r="O28" s="352"/>
      <c r="P28" s="348"/>
      <c r="Q28" s="509"/>
      <c r="R28" s="509"/>
      <c r="S28" s="509"/>
      <c r="T28" s="509"/>
      <c r="U28" s="509"/>
      <c r="V28" s="509"/>
      <c r="W28" s="509"/>
      <c r="X28" s="509"/>
      <c r="Y28" s="509"/>
      <c r="Z28" s="509"/>
      <c r="AA28" s="509"/>
      <c r="AB28" s="509"/>
      <c r="AC28" s="509"/>
      <c r="AD28" s="509"/>
      <c r="AE28" s="509"/>
      <c r="AF28" s="509"/>
      <c r="AG28" s="509"/>
      <c r="AH28" s="509"/>
      <c r="AI28" s="509"/>
      <c r="AJ28" s="330"/>
      <c r="AK28" s="330"/>
      <c r="AL28" s="330"/>
      <c r="AM28" s="520"/>
      <c r="AN28" s="108">
        <v>7</v>
      </c>
      <c r="AO28" s="139" t="s">
        <v>109</v>
      </c>
      <c r="AP28" s="139"/>
      <c r="AQ28" s="139" t="s">
        <v>106</v>
      </c>
      <c r="AR28" s="139"/>
      <c r="AS28" s="139"/>
      <c r="AT28" s="139"/>
      <c r="AU28" s="139"/>
      <c r="AV28" s="139" t="s">
        <v>106</v>
      </c>
      <c r="AW28" s="140" t="s">
        <v>106</v>
      </c>
      <c r="AX28" s="140" t="s">
        <v>106</v>
      </c>
      <c r="AY28" s="140" t="s">
        <v>106</v>
      </c>
      <c r="AZ28" s="140" t="s">
        <v>106</v>
      </c>
      <c r="BA28" s="140" t="s">
        <v>106</v>
      </c>
      <c r="BB28" s="140" t="s">
        <v>106</v>
      </c>
      <c r="BC28" s="140" t="s">
        <v>106</v>
      </c>
      <c r="BD28" s="131">
        <f t="shared" si="0"/>
        <v>0</v>
      </c>
      <c r="BE28" s="131" t="str">
        <f t="shared" si="1"/>
        <v>Débil</v>
      </c>
      <c r="BF28" s="109"/>
      <c r="BG28" s="141" t="s">
        <v>106</v>
      </c>
      <c r="BH28" s="131" t="str">
        <f t="shared" si="2"/>
        <v>Casilla formulada</v>
      </c>
      <c r="BI28" s="109"/>
      <c r="BJ28" s="131" t="str">
        <f t="shared" si="3"/>
        <v/>
      </c>
      <c r="BK28" s="131" t="str">
        <f t="shared" si="4"/>
        <v/>
      </c>
      <c r="BL28" s="131" t="str">
        <f t="shared" si="5"/>
        <v>SI</v>
      </c>
      <c r="BM28" s="339"/>
      <c r="BN28" s="342"/>
      <c r="BO28" s="449"/>
      <c r="BP28" s="348"/>
      <c r="BQ28" s="330"/>
      <c r="BR28" s="330"/>
      <c r="BS28" s="517"/>
    </row>
    <row r="29" spans="2:71" s="89" customFormat="1" ht="96" hidden="1" customHeight="1" x14ac:dyDescent="0.25">
      <c r="B29" s="365"/>
      <c r="C29" s="500"/>
      <c r="D29" s="502"/>
      <c r="E29" s="502"/>
      <c r="F29" s="504"/>
      <c r="G29" s="504"/>
      <c r="H29" s="504"/>
      <c r="I29" s="504"/>
      <c r="J29" s="357"/>
      <c r="K29" s="100">
        <v>8</v>
      </c>
      <c r="L29" s="134" t="s">
        <v>107</v>
      </c>
      <c r="M29" s="511"/>
      <c r="N29" s="514"/>
      <c r="O29" s="352"/>
      <c r="P29" s="348"/>
      <c r="Q29" s="509"/>
      <c r="R29" s="509"/>
      <c r="S29" s="509"/>
      <c r="T29" s="509"/>
      <c r="U29" s="509"/>
      <c r="V29" s="509"/>
      <c r="W29" s="509"/>
      <c r="X29" s="509"/>
      <c r="Y29" s="509"/>
      <c r="Z29" s="509"/>
      <c r="AA29" s="509"/>
      <c r="AB29" s="509"/>
      <c r="AC29" s="509"/>
      <c r="AD29" s="509"/>
      <c r="AE29" s="509"/>
      <c r="AF29" s="509"/>
      <c r="AG29" s="509"/>
      <c r="AH29" s="509"/>
      <c r="AI29" s="509"/>
      <c r="AJ29" s="330"/>
      <c r="AK29" s="330"/>
      <c r="AL29" s="330"/>
      <c r="AM29" s="520"/>
      <c r="AN29" s="102">
        <v>8</v>
      </c>
      <c r="AO29" s="135" t="s">
        <v>109</v>
      </c>
      <c r="AP29" s="135"/>
      <c r="AQ29" s="135" t="s">
        <v>106</v>
      </c>
      <c r="AR29" s="135"/>
      <c r="AS29" s="135"/>
      <c r="AT29" s="135"/>
      <c r="AU29" s="135"/>
      <c r="AV29" s="135" t="s">
        <v>106</v>
      </c>
      <c r="AW29" s="136" t="s">
        <v>106</v>
      </c>
      <c r="AX29" s="136" t="s">
        <v>106</v>
      </c>
      <c r="AY29" s="136" t="s">
        <v>106</v>
      </c>
      <c r="AZ29" s="136" t="s">
        <v>106</v>
      </c>
      <c r="BA29" s="136" t="s">
        <v>106</v>
      </c>
      <c r="BB29" s="136" t="s">
        <v>106</v>
      </c>
      <c r="BC29" s="136" t="s">
        <v>106</v>
      </c>
      <c r="BD29" s="104">
        <f t="shared" si="0"/>
        <v>0</v>
      </c>
      <c r="BE29" s="104" t="str">
        <f t="shared" si="1"/>
        <v>Débil</v>
      </c>
      <c r="BF29" s="103"/>
      <c r="BG29" s="137" t="s">
        <v>106</v>
      </c>
      <c r="BH29" s="104" t="str">
        <f t="shared" si="2"/>
        <v>Casilla formulada</v>
      </c>
      <c r="BI29" s="103"/>
      <c r="BJ29" s="104" t="str">
        <f t="shared" si="3"/>
        <v/>
      </c>
      <c r="BK29" s="104" t="str">
        <f t="shared" si="4"/>
        <v/>
      </c>
      <c r="BL29" s="104" t="str">
        <f t="shared" si="5"/>
        <v>SI</v>
      </c>
      <c r="BM29" s="339"/>
      <c r="BN29" s="342"/>
      <c r="BO29" s="449"/>
      <c r="BP29" s="348"/>
      <c r="BQ29" s="330"/>
      <c r="BR29" s="330"/>
      <c r="BS29" s="517"/>
    </row>
    <row r="30" spans="2:71" s="89" customFormat="1" ht="96" hidden="1" customHeight="1" x14ac:dyDescent="0.25">
      <c r="B30" s="365"/>
      <c r="C30" s="500"/>
      <c r="D30" s="502"/>
      <c r="E30" s="502"/>
      <c r="F30" s="504"/>
      <c r="G30" s="504"/>
      <c r="H30" s="504"/>
      <c r="I30" s="504"/>
      <c r="J30" s="357"/>
      <c r="K30" s="106">
        <v>9</v>
      </c>
      <c r="L30" s="142" t="s">
        <v>107</v>
      </c>
      <c r="M30" s="511"/>
      <c r="N30" s="514"/>
      <c r="O30" s="352"/>
      <c r="P30" s="348"/>
      <c r="Q30" s="509"/>
      <c r="R30" s="509"/>
      <c r="S30" s="509"/>
      <c r="T30" s="509"/>
      <c r="U30" s="509"/>
      <c r="V30" s="509"/>
      <c r="W30" s="509"/>
      <c r="X30" s="509"/>
      <c r="Y30" s="509"/>
      <c r="Z30" s="509"/>
      <c r="AA30" s="509"/>
      <c r="AB30" s="509"/>
      <c r="AC30" s="509"/>
      <c r="AD30" s="509"/>
      <c r="AE30" s="509"/>
      <c r="AF30" s="509"/>
      <c r="AG30" s="509"/>
      <c r="AH30" s="509"/>
      <c r="AI30" s="509"/>
      <c r="AJ30" s="330"/>
      <c r="AK30" s="330"/>
      <c r="AL30" s="330"/>
      <c r="AM30" s="520"/>
      <c r="AN30" s="108">
        <v>9</v>
      </c>
      <c r="AO30" s="139" t="s">
        <v>109</v>
      </c>
      <c r="AP30" s="139"/>
      <c r="AQ30" s="139" t="s">
        <v>106</v>
      </c>
      <c r="AR30" s="139"/>
      <c r="AS30" s="139"/>
      <c r="AT30" s="139"/>
      <c r="AU30" s="139"/>
      <c r="AV30" s="139" t="s">
        <v>106</v>
      </c>
      <c r="AW30" s="140" t="s">
        <v>106</v>
      </c>
      <c r="AX30" s="140" t="s">
        <v>106</v>
      </c>
      <c r="AY30" s="140" t="s">
        <v>106</v>
      </c>
      <c r="AZ30" s="140" t="s">
        <v>106</v>
      </c>
      <c r="BA30" s="140" t="s">
        <v>106</v>
      </c>
      <c r="BB30" s="140" t="s">
        <v>106</v>
      </c>
      <c r="BC30" s="140" t="s">
        <v>106</v>
      </c>
      <c r="BD30" s="131">
        <f t="shared" si="0"/>
        <v>0</v>
      </c>
      <c r="BE30" s="131" t="str">
        <f t="shared" si="1"/>
        <v>Débil</v>
      </c>
      <c r="BF30" s="109"/>
      <c r="BG30" s="141" t="s">
        <v>106</v>
      </c>
      <c r="BH30" s="131" t="str">
        <f t="shared" si="2"/>
        <v>Casilla formulada</v>
      </c>
      <c r="BI30" s="109"/>
      <c r="BJ30" s="131" t="str">
        <f t="shared" si="3"/>
        <v/>
      </c>
      <c r="BK30" s="131" t="str">
        <f t="shared" si="4"/>
        <v/>
      </c>
      <c r="BL30" s="131" t="str">
        <f t="shared" si="5"/>
        <v>SI</v>
      </c>
      <c r="BM30" s="339"/>
      <c r="BN30" s="342"/>
      <c r="BO30" s="449"/>
      <c r="BP30" s="348"/>
      <c r="BQ30" s="330"/>
      <c r="BR30" s="330"/>
      <c r="BS30" s="517"/>
    </row>
    <row r="31" spans="2:71" s="89" customFormat="1" ht="96" hidden="1" customHeight="1" thickBot="1" x14ac:dyDescent="0.3">
      <c r="B31" s="366"/>
      <c r="C31" s="501"/>
      <c r="D31" s="503"/>
      <c r="E31" s="503"/>
      <c r="F31" s="505"/>
      <c r="G31" s="505"/>
      <c r="H31" s="505"/>
      <c r="I31" s="505"/>
      <c r="J31" s="358"/>
      <c r="K31" s="113">
        <v>10</v>
      </c>
      <c r="L31" s="143" t="s">
        <v>107</v>
      </c>
      <c r="M31" s="512"/>
      <c r="N31" s="515"/>
      <c r="O31" s="353"/>
      <c r="P31" s="349"/>
      <c r="Q31" s="510"/>
      <c r="R31" s="510"/>
      <c r="S31" s="510"/>
      <c r="T31" s="510"/>
      <c r="U31" s="510"/>
      <c r="V31" s="510"/>
      <c r="W31" s="510"/>
      <c r="X31" s="510"/>
      <c r="Y31" s="510"/>
      <c r="Z31" s="510"/>
      <c r="AA31" s="510"/>
      <c r="AB31" s="510"/>
      <c r="AC31" s="510"/>
      <c r="AD31" s="510"/>
      <c r="AE31" s="510"/>
      <c r="AF31" s="510"/>
      <c r="AG31" s="510"/>
      <c r="AH31" s="510"/>
      <c r="AI31" s="510"/>
      <c r="AJ31" s="331"/>
      <c r="AK31" s="331"/>
      <c r="AL31" s="331"/>
      <c r="AM31" s="521"/>
      <c r="AN31" s="115">
        <v>10</v>
      </c>
      <c r="AO31" s="144" t="s">
        <v>109</v>
      </c>
      <c r="AP31" s="144"/>
      <c r="AQ31" s="144" t="s">
        <v>106</v>
      </c>
      <c r="AR31" s="144"/>
      <c r="AS31" s="144"/>
      <c r="AT31" s="144"/>
      <c r="AU31" s="144"/>
      <c r="AV31" s="144" t="s">
        <v>106</v>
      </c>
      <c r="AW31" s="145" t="s">
        <v>106</v>
      </c>
      <c r="AX31" s="145" t="s">
        <v>106</v>
      </c>
      <c r="AY31" s="145" t="s">
        <v>106</v>
      </c>
      <c r="AZ31" s="145" t="s">
        <v>106</v>
      </c>
      <c r="BA31" s="145" t="s">
        <v>106</v>
      </c>
      <c r="BB31" s="145" t="s">
        <v>106</v>
      </c>
      <c r="BC31" s="145" t="s">
        <v>106</v>
      </c>
      <c r="BD31" s="117">
        <f t="shared" si="0"/>
        <v>0</v>
      </c>
      <c r="BE31" s="117" t="str">
        <f t="shared" si="1"/>
        <v>Débil</v>
      </c>
      <c r="BF31" s="116"/>
      <c r="BG31" s="146" t="s">
        <v>106</v>
      </c>
      <c r="BH31" s="117" t="str">
        <f t="shared" si="2"/>
        <v>Casilla formulada</v>
      </c>
      <c r="BI31" s="116"/>
      <c r="BJ31" s="117" t="str">
        <f t="shared" si="3"/>
        <v/>
      </c>
      <c r="BK31" s="117" t="str">
        <f t="shared" si="4"/>
        <v/>
      </c>
      <c r="BL31" s="117" t="str">
        <f t="shared" si="5"/>
        <v>SI</v>
      </c>
      <c r="BM31" s="340"/>
      <c r="BN31" s="343"/>
      <c r="BO31" s="450"/>
      <c r="BP31" s="349"/>
      <c r="BQ31" s="331"/>
      <c r="BR31" s="331"/>
      <c r="BS31" s="518"/>
    </row>
    <row r="32" spans="2:71" s="89" customFormat="1" ht="96" hidden="1" customHeight="1" x14ac:dyDescent="0.25">
      <c r="B32" s="364">
        <v>3</v>
      </c>
      <c r="C32" s="499" t="s">
        <v>104</v>
      </c>
      <c r="D32" s="502" t="s">
        <v>105</v>
      </c>
      <c r="E32" s="502"/>
      <c r="F32" s="504" t="s">
        <v>106</v>
      </c>
      <c r="G32" s="504" t="s">
        <v>106</v>
      </c>
      <c r="H32" s="504" t="s">
        <v>106</v>
      </c>
      <c r="I32" s="504" t="s">
        <v>106</v>
      </c>
      <c r="J32" s="357" t="str">
        <f>IF(AND((F32="SI"),(G32="SI"),(H32="SI"),(I32="SI")),"Si es Riesgo de Corrupción","No es Riesgo de Corrupción")</f>
        <v>No es Riesgo de Corrupción</v>
      </c>
      <c r="K32" s="97">
        <v>1</v>
      </c>
      <c r="L32" s="133" t="s">
        <v>107</v>
      </c>
      <c r="M32" s="511" t="s">
        <v>458</v>
      </c>
      <c r="N32" s="513"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08" t="s">
        <v>106</v>
      </c>
      <c r="R32" s="508" t="s">
        <v>106</v>
      </c>
      <c r="S32" s="508" t="s">
        <v>106</v>
      </c>
      <c r="T32" s="508" t="s">
        <v>106</v>
      </c>
      <c r="U32" s="508" t="s">
        <v>106</v>
      </c>
      <c r="V32" s="508" t="s">
        <v>106</v>
      </c>
      <c r="W32" s="508" t="s">
        <v>106</v>
      </c>
      <c r="X32" s="508" t="s">
        <v>106</v>
      </c>
      <c r="Y32" s="508" t="s">
        <v>106</v>
      </c>
      <c r="Z32" s="508" t="s">
        <v>106</v>
      </c>
      <c r="AA32" s="508" t="s">
        <v>106</v>
      </c>
      <c r="AB32" s="508" t="s">
        <v>106</v>
      </c>
      <c r="AC32" s="508" t="s">
        <v>106</v>
      </c>
      <c r="AD32" s="508" t="s">
        <v>106</v>
      </c>
      <c r="AE32" s="508" t="s">
        <v>106</v>
      </c>
      <c r="AF32" s="508" t="s">
        <v>106</v>
      </c>
      <c r="AG32" s="508" t="s">
        <v>106</v>
      </c>
      <c r="AH32" s="508" t="s">
        <v>106</v>
      </c>
      <c r="AI32" s="508"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519" t="s">
        <v>108</v>
      </c>
      <c r="AN32" s="90">
        <v>1</v>
      </c>
      <c r="AO32" s="91" t="s">
        <v>109</v>
      </c>
      <c r="AP32" s="91"/>
      <c r="AQ32" s="91" t="s">
        <v>106</v>
      </c>
      <c r="AR32" s="91"/>
      <c r="AS32" s="91"/>
      <c r="AT32" s="91"/>
      <c r="AU32" s="91"/>
      <c r="AV32" s="91" t="s">
        <v>106</v>
      </c>
      <c r="AW32" s="92" t="s">
        <v>106</v>
      </c>
      <c r="AX32" s="92" t="s">
        <v>106</v>
      </c>
      <c r="AY32" s="92" t="s">
        <v>106</v>
      </c>
      <c r="AZ32" s="92" t="s">
        <v>106</v>
      </c>
      <c r="BA32" s="92" t="s">
        <v>106</v>
      </c>
      <c r="BB32" s="92" t="s">
        <v>106</v>
      </c>
      <c r="BC32" s="92" t="s">
        <v>106</v>
      </c>
      <c r="BD32" s="130">
        <f t="shared" si="0"/>
        <v>0</v>
      </c>
      <c r="BE32" s="130" t="str">
        <f t="shared" si="1"/>
        <v>Débil</v>
      </c>
      <c r="BF32" s="94"/>
      <c r="BG32" s="95" t="s">
        <v>106</v>
      </c>
      <c r="BH32" s="130" t="str">
        <f t="shared" si="2"/>
        <v>Casilla formulada</v>
      </c>
      <c r="BI32" s="94"/>
      <c r="BJ32" s="130" t="str">
        <f t="shared" si="3"/>
        <v/>
      </c>
      <c r="BK32" s="130" t="str">
        <f t="shared" si="4"/>
        <v/>
      </c>
      <c r="BL32" s="130" t="str">
        <f t="shared" si="5"/>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516"/>
    </row>
    <row r="33" spans="2:71" s="89" customFormat="1" ht="96" hidden="1" customHeight="1" x14ac:dyDescent="0.25">
      <c r="B33" s="365"/>
      <c r="C33" s="500"/>
      <c r="D33" s="502"/>
      <c r="E33" s="502"/>
      <c r="F33" s="504"/>
      <c r="G33" s="504"/>
      <c r="H33" s="504"/>
      <c r="I33" s="504"/>
      <c r="J33" s="357"/>
      <c r="K33" s="100">
        <v>2</v>
      </c>
      <c r="L33" s="134" t="s">
        <v>107</v>
      </c>
      <c r="M33" s="511"/>
      <c r="N33" s="514"/>
      <c r="O33" s="352"/>
      <c r="P33" s="348"/>
      <c r="Q33" s="509"/>
      <c r="R33" s="509"/>
      <c r="S33" s="509"/>
      <c r="T33" s="509"/>
      <c r="U33" s="509"/>
      <c r="V33" s="509"/>
      <c r="W33" s="509"/>
      <c r="X33" s="509"/>
      <c r="Y33" s="509"/>
      <c r="Z33" s="509"/>
      <c r="AA33" s="509"/>
      <c r="AB33" s="509"/>
      <c r="AC33" s="509"/>
      <c r="AD33" s="509"/>
      <c r="AE33" s="509"/>
      <c r="AF33" s="509"/>
      <c r="AG33" s="509"/>
      <c r="AH33" s="509"/>
      <c r="AI33" s="509"/>
      <c r="AJ33" s="330"/>
      <c r="AK33" s="330"/>
      <c r="AL33" s="330"/>
      <c r="AM33" s="520"/>
      <c r="AN33" s="102">
        <v>2</v>
      </c>
      <c r="AO33" s="135" t="s">
        <v>109</v>
      </c>
      <c r="AP33" s="135"/>
      <c r="AQ33" s="135" t="s">
        <v>106</v>
      </c>
      <c r="AR33" s="135"/>
      <c r="AS33" s="135"/>
      <c r="AT33" s="135"/>
      <c r="AU33" s="135"/>
      <c r="AV33" s="135" t="s">
        <v>106</v>
      </c>
      <c r="AW33" s="136" t="s">
        <v>106</v>
      </c>
      <c r="AX33" s="136" t="s">
        <v>106</v>
      </c>
      <c r="AY33" s="136" t="s">
        <v>106</v>
      </c>
      <c r="AZ33" s="136" t="s">
        <v>106</v>
      </c>
      <c r="BA33" s="136" t="s">
        <v>106</v>
      </c>
      <c r="BB33" s="136" t="s">
        <v>106</v>
      </c>
      <c r="BC33" s="136" t="s">
        <v>106</v>
      </c>
      <c r="BD33" s="104">
        <f t="shared" si="0"/>
        <v>0</v>
      </c>
      <c r="BE33" s="104" t="str">
        <f t="shared" si="1"/>
        <v>Débil</v>
      </c>
      <c r="BF33" s="103"/>
      <c r="BG33" s="137" t="s">
        <v>106</v>
      </c>
      <c r="BH33" s="104" t="str">
        <f t="shared" si="2"/>
        <v>Casilla formulada</v>
      </c>
      <c r="BI33" s="103"/>
      <c r="BJ33" s="104" t="str">
        <f t="shared" si="3"/>
        <v/>
      </c>
      <c r="BK33" s="104" t="str">
        <f t="shared" si="4"/>
        <v/>
      </c>
      <c r="BL33" s="104" t="str">
        <f t="shared" si="5"/>
        <v>SI</v>
      </c>
      <c r="BM33" s="339"/>
      <c r="BN33" s="342"/>
      <c r="BO33" s="449"/>
      <c r="BP33" s="348"/>
      <c r="BQ33" s="330"/>
      <c r="BR33" s="330"/>
      <c r="BS33" s="517"/>
    </row>
    <row r="34" spans="2:71" s="89" customFormat="1" ht="96" hidden="1" customHeight="1" x14ac:dyDescent="0.25">
      <c r="B34" s="365"/>
      <c r="C34" s="500"/>
      <c r="D34" s="502"/>
      <c r="E34" s="502"/>
      <c r="F34" s="504"/>
      <c r="G34" s="504"/>
      <c r="H34" s="504"/>
      <c r="I34" s="504"/>
      <c r="J34" s="357"/>
      <c r="K34" s="106">
        <v>3</v>
      </c>
      <c r="L34" s="138" t="s">
        <v>107</v>
      </c>
      <c r="M34" s="511"/>
      <c r="N34" s="514"/>
      <c r="O34" s="352"/>
      <c r="P34" s="348"/>
      <c r="Q34" s="509"/>
      <c r="R34" s="509"/>
      <c r="S34" s="509"/>
      <c r="T34" s="509"/>
      <c r="U34" s="509"/>
      <c r="V34" s="509"/>
      <c r="W34" s="509"/>
      <c r="X34" s="509"/>
      <c r="Y34" s="509"/>
      <c r="Z34" s="509"/>
      <c r="AA34" s="509"/>
      <c r="AB34" s="509"/>
      <c r="AC34" s="509"/>
      <c r="AD34" s="509"/>
      <c r="AE34" s="509"/>
      <c r="AF34" s="509"/>
      <c r="AG34" s="509"/>
      <c r="AH34" s="509"/>
      <c r="AI34" s="509"/>
      <c r="AJ34" s="330"/>
      <c r="AK34" s="330"/>
      <c r="AL34" s="330"/>
      <c r="AM34" s="520"/>
      <c r="AN34" s="108">
        <v>3</v>
      </c>
      <c r="AO34" s="139" t="s">
        <v>109</v>
      </c>
      <c r="AP34" s="139"/>
      <c r="AQ34" s="139" t="s">
        <v>106</v>
      </c>
      <c r="AR34" s="139"/>
      <c r="AS34" s="139"/>
      <c r="AT34" s="139"/>
      <c r="AU34" s="139"/>
      <c r="AV34" s="139" t="s">
        <v>106</v>
      </c>
      <c r="AW34" s="140" t="s">
        <v>106</v>
      </c>
      <c r="AX34" s="140" t="s">
        <v>106</v>
      </c>
      <c r="AY34" s="140" t="s">
        <v>106</v>
      </c>
      <c r="AZ34" s="140" t="s">
        <v>106</v>
      </c>
      <c r="BA34" s="140" t="s">
        <v>106</v>
      </c>
      <c r="BB34" s="140" t="s">
        <v>106</v>
      </c>
      <c r="BC34" s="140" t="s">
        <v>106</v>
      </c>
      <c r="BD34" s="131">
        <f t="shared" si="0"/>
        <v>0</v>
      </c>
      <c r="BE34" s="131" t="str">
        <f t="shared" si="1"/>
        <v>Débil</v>
      </c>
      <c r="BF34" s="109"/>
      <c r="BG34" s="141" t="s">
        <v>106</v>
      </c>
      <c r="BH34" s="131" t="str">
        <f t="shared" si="2"/>
        <v>Casilla formulada</v>
      </c>
      <c r="BI34" s="109"/>
      <c r="BJ34" s="131" t="str">
        <f t="shared" si="3"/>
        <v/>
      </c>
      <c r="BK34" s="131" t="str">
        <f t="shared" si="4"/>
        <v/>
      </c>
      <c r="BL34" s="131" t="str">
        <f t="shared" si="5"/>
        <v>SI</v>
      </c>
      <c r="BM34" s="339"/>
      <c r="BN34" s="342"/>
      <c r="BO34" s="449"/>
      <c r="BP34" s="348"/>
      <c r="BQ34" s="330"/>
      <c r="BR34" s="330"/>
      <c r="BS34" s="517"/>
    </row>
    <row r="35" spans="2:71" s="89" customFormat="1" ht="96" hidden="1" customHeight="1" x14ac:dyDescent="0.25">
      <c r="B35" s="365"/>
      <c r="C35" s="500"/>
      <c r="D35" s="502"/>
      <c r="E35" s="502"/>
      <c r="F35" s="504"/>
      <c r="G35" s="504"/>
      <c r="H35" s="504"/>
      <c r="I35" s="504"/>
      <c r="J35" s="357"/>
      <c r="K35" s="100">
        <v>4</v>
      </c>
      <c r="L35" s="134" t="s">
        <v>107</v>
      </c>
      <c r="M35" s="511"/>
      <c r="N35" s="514"/>
      <c r="O35" s="352"/>
      <c r="P35" s="348"/>
      <c r="Q35" s="509"/>
      <c r="R35" s="509"/>
      <c r="S35" s="509"/>
      <c r="T35" s="509"/>
      <c r="U35" s="509"/>
      <c r="V35" s="509"/>
      <c r="W35" s="509"/>
      <c r="X35" s="509"/>
      <c r="Y35" s="509"/>
      <c r="Z35" s="509"/>
      <c r="AA35" s="509"/>
      <c r="AB35" s="509"/>
      <c r="AC35" s="509"/>
      <c r="AD35" s="509"/>
      <c r="AE35" s="509"/>
      <c r="AF35" s="509"/>
      <c r="AG35" s="509"/>
      <c r="AH35" s="509"/>
      <c r="AI35" s="509"/>
      <c r="AJ35" s="330"/>
      <c r="AK35" s="330"/>
      <c r="AL35" s="330"/>
      <c r="AM35" s="520"/>
      <c r="AN35" s="102">
        <v>4</v>
      </c>
      <c r="AO35" s="135" t="s">
        <v>109</v>
      </c>
      <c r="AP35" s="135"/>
      <c r="AQ35" s="135" t="s">
        <v>106</v>
      </c>
      <c r="AR35" s="135"/>
      <c r="AS35" s="135"/>
      <c r="AT35" s="135"/>
      <c r="AU35" s="135"/>
      <c r="AV35" s="135" t="s">
        <v>106</v>
      </c>
      <c r="AW35" s="136" t="s">
        <v>106</v>
      </c>
      <c r="AX35" s="136" t="s">
        <v>106</v>
      </c>
      <c r="AY35" s="136" t="s">
        <v>106</v>
      </c>
      <c r="AZ35" s="136" t="s">
        <v>106</v>
      </c>
      <c r="BA35" s="136" t="s">
        <v>106</v>
      </c>
      <c r="BB35" s="136" t="s">
        <v>106</v>
      </c>
      <c r="BC35" s="136" t="s">
        <v>106</v>
      </c>
      <c r="BD35" s="104">
        <f t="shared" si="0"/>
        <v>0</v>
      </c>
      <c r="BE35" s="104" t="str">
        <f t="shared" si="1"/>
        <v>Débil</v>
      </c>
      <c r="BF35" s="103"/>
      <c r="BG35" s="137" t="s">
        <v>106</v>
      </c>
      <c r="BH35" s="104" t="str">
        <f t="shared" si="2"/>
        <v>Casilla formulada</v>
      </c>
      <c r="BI35" s="103"/>
      <c r="BJ35" s="104" t="str">
        <f t="shared" si="3"/>
        <v/>
      </c>
      <c r="BK35" s="104" t="str">
        <f t="shared" si="4"/>
        <v/>
      </c>
      <c r="BL35" s="104" t="str">
        <f t="shared" si="5"/>
        <v>SI</v>
      </c>
      <c r="BM35" s="339"/>
      <c r="BN35" s="342"/>
      <c r="BO35" s="449"/>
      <c r="BP35" s="348"/>
      <c r="BQ35" s="330"/>
      <c r="BR35" s="330"/>
      <c r="BS35" s="517"/>
    </row>
    <row r="36" spans="2:71" s="89" customFormat="1" ht="96" hidden="1" customHeight="1" x14ac:dyDescent="0.25">
      <c r="B36" s="365"/>
      <c r="C36" s="500"/>
      <c r="D36" s="502"/>
      <c r="E36" s="502"/>
      <c r="F36" s="504"/>
      <c r="G36" s="504"/>
      <c r="H36" s="504"/>
      <c r="I36" s="504"/>
      <c r="J36" s="357"/>
      <c r="K36" s="106">
        <v>5</v>
      </c>
      <c r="L36" s="138" t="s">
        <v>107</v>
      </c>
      <c r="M36" s="511"/>
      <c r="N36" s="514"/>
      <c r="O36" s="352"/>
      <c r="P36" s="348"/>
      <c r="Q36" s="509"/>
      <c r="R36" s="509"/>
      <c r="S36" s="509"/>
      <c r="T36" s="509"/>
      <c r="U36" s="509"/>
      <c r="V36" s="509"/>
      <c r="W36" s="509"/>
      <c r="X36" s="509"/>
      <c r="Y36" s="509"/>
      <c r="Z36" s="509"/>
      <c r="AA36" s="509"/>
      <c r="AB36" s="509"/>
      <c r="AC36" s="509"/>
      <c r="AD36" s="509"/>
      <c r="AE36" s="509"/>
      <c r="AF36" s="509"/>
      <c r="AG36" s="509"/>
      <c r="AH36" s="509"/>
      <c r="AI36" s="509"/>
      <c r="AJ36" s="330"/>
      <c r="AK36" s="330"/>
      <c r="AL36" s="330"/>
      <c r="AM36" s="520"/>
      <c r="AN36" s="108">
        <v>5</v>
      </c>
      <c r="AO36" s="139" t="s">
        <v>109</v>
      </c>
      <c r="AP36" s="139"/>
      <c r="AQ36" s="139" t="s">
        <v>106</v>
      </c>
      <c r="AR36" s="139"/>
      <c r="AS36" s="139"/>
      <c r="AT36" s="139"/>
      <c r="AU36" s="139"/>
      <c r="AV36" s="139" t="s">
        <v>106</v>
      </c>
      <c r="AW36" s="140" t="s">
        <v>106</v>
      </c>
      <c r="AX36" s="140" t="s">
        <v>106</v>
      </c>
      <c r="AY36" s="140" t="s">
        <v>106</v>
      </c>
      <c r="AZ36" s="140" t="s">
        <v>106</v>
      </c>
      <c r="BA36" s="140" t="s">
        <v>106</v>
      </c>
      <c r="BB36" s="140" t="s">
        <v>106</v>
      </c>
      <c r="BC36" s="140" t="s">
        <v>106</v>
      </c>
      <c r="BD36" s="131">
        <f t="shared" si="0"/>
        <v>0</v>
      </c>
      <c r="BE36" s="131" t="str">
        <f t="shared" si="1"/>
        <v>Débil</v>
      </c>
      <c r="BF36" s="109"/>
      <c r="BG36" s="141" t="s">
        <v>106</v>
      </c>
      <c r="BH36" s="131" t="str">
        <f t="shared" si="2"/>
        <v>Casilla formulada</v>
      </c>
      <c r="BI36" s="109"/>
      <c r="BJ36" s="131" t="str">
        <f t="shared" si="3"/>
        <v/>
      </c>
      <c r="BK36" s="131" t="str">
        <f t="shared" si="4"/>
        <v/>
      </c>
      <c r="BL36" s="131" t="str">
        <f t="shared" si="5"/>
        <v>SI</v>
      </c>
      <c r="BM36" s="339"/>
      <c r="BN36" s="342"/>
      <c r="BO36" s="449"/>
      <c r="BP36" s="348"/>
      <c r="BQ36" s="330"/>
      <c r="BR36" s="330"/>
      <c r="BS36" s="517"/>
    </row>
    <row r="37" spans="2:71" s="89" customFormat="1" ht="96" hidden="1" customHeight="1" x14ac:dyDescent="0.25">
      <c r="B37" s="365"/>
      <c r="C37" s="500"/>
      <c r="D37" s="502"/>
      <c r="E37" s="502"/>
      <c r="F37" s="504"/>
      <c r="G37" s="504"/>
      <c r="H37" s="504"/>
      <c r="I37" s="504"/>
      <c r="J37" s="357"/>
      <c r="K37" s="100">
        <v>6</v>
      </c>
      <c r="L37" s="134" t="s">
        <v>107</v>
      </c>
      <c r="M37" s="511"/>
      <c r="N37" s="514"/>
      <c r="O37" s="352"/>
      <c r="P37" s="348"/>
      <c r="Q37" s="509"/>
      <c r="R37" s="509"/>
      <c r="S37" s="509"/>
      <c r="T37" s="509"/>
      <c r="U37" s="509"/>
      <c r="V37" s="509"/>
      <c r="W37" s="509"/>
      <c r="X37" s="509"/>
      <c r="Y37" s="509"/>
      <c r="Z37" s="509"/>
      <c r="AA37" s="509"/>
      <c r="AB37" s="509"/>
      <c r="AC37" s="509"/>
      <c r="AD37" s="509"/>
      <c r="AE37" s="509"/>
      <c r="AF37" s="509"/>
      <c r="AG37" s="509"/>
      <c r="AH37" s="509"/>
      <c r="AI37" s="509"/>
      <c r="AJ37" s="330"/>
      <c r="AK37" s="330"/>
      <c r="AL37" s="330"/>
      <c r="AM37" s="520"/>
      <c r="AN37" s="102">
        <v>6</v>
      </c>
      <c r="AO37" s="135" t="s">
        <v>109</v>
      </c>
      <c r="AP37" s="135"/>
      <c r="AQ37" s="135" t="s">
        <v>106</v>
      </c>
      <c r="AR37" s="135"/>
      <c r="AS37" s="135"/>
      <c r="AT37" s="135"/>
      <c r="AU37" s="135"/>
      <c r="AV37" s="135" t="s">
        <v>106</v>
      </c>
      <c r="AW37" s="136" t="s">
        <v>106</v>
      </c>
      <c r="AX37" s="136" t="s">
        <v>106</v>
      </c>
      <c r="AY37" s="136" t="s">
        <v>106</v>
      </c>
      <c r="AZ37" s="136" t="s">
        <v>106</v>
      </c>
      <c r="BA37" s="136" t="s">
        <v>106</v>
      </c>
      <c r="BB37" s="136" t="s">
        <v>106</v>
      </c>
      <c r="BC37" s="136" t="s">
        <v>106</v>
      </c>
      <c r="BD37" s="104">
        <f t="shared" si="0"/>
        <v>0</v>
      </c>
      <c r="BE37" s="104" t="str">
        <f t="shared" si="1"/>
        <v>Débil</v>
      </c>
      <c r="BF37" s="103"/>
      <c r="BG37" s="137" t="s">
        <v>106</v>
      </c>
      <c r="BH37" s="104" t="str">
        <f t="shared" si="2"/>
        <v>Casilla formulada</v>
      </c>
      <c r="BI37" s="103"/>
      <c r="BJ37" s="104" t="str">
        <f t="shared" si="3"/>
        <v/>
      </c>
      <c r="BK37" s="104" t="str">
        <f t="shared" si="4"/>
        <v/>
      </c>
      <c r="BL37" s="104" t="str">
        <f t="shared" si="5"/>
        <v>SI</v>
      </c>
      <c r="BM37" s="339"/>
      <c r="BN37" s="342"/>
      <c r="BO37" s="449"/>
      <c r="BP37" s="348"/>
      <c r="BQ37" s="330"/>
      <c r="BR37" s="330"/>
      <c r="BS37" s="517"/>
    </row>
    <row r="38" spans="2:71" s="89" customFormat="1" ht="96" hidden="1" customHeight="1" x14ac:dyDescent="0.25">
      <c r="B38" s="365"/>
      <c r="C38" s="500"/>
      <c r="D38" s="502"/>
      <c r="E38" s="502"/>
      <c r="F38" s="504"/>
      <c r="G38" s="504"/>
      <c r="H38" s="504"/>
      <c r="I38" s="504"/>
      <c r="J38" s="357"/>
      <c r="K38" s="106">
        <v>7</v>
      </c>
      <c r="L38" s="138" t="s">
        <v>107</v>
      </c>
      <c r="M38" s="511"/>
      <c r="N38" s="514"/>
      <c r="O38" s="352"/>
      <c r="P38" s="348"/>
      <c r="Q38" s="509"/>
      <c r="R38" s="509"/>
      <c r="S38" s="509"/>
      <c r="T38" s="509"/>
      <c r="U38" s="509"/>
      <c r="V38" s="509"/>
      <c r="W38" s="509"/>
      <c r="X38" s="509"/>
      <c r="Y38" s="509"/>
      <c r="Z38" s="509"/>
      <c r="AA38" s="509"/>
      <c r="AB38" s="509"/>
      <c r="AC38" s="509"/>
      <c r="AD38" s="509"/>
      <c r="AE38" s="509"/>
      <c r="AF38" s="509"/>
      <c r="AG38" s="509"/>
      <c r="AH38" s="509"/>
      <c r="AI38" s="509"/>
      <c r="AJ38" s="330"/>
      <c r="AK38" s="330"/>
      <c r="AL38" s="330"/>
      <c r="AM38" s="520"/>
      <c r="AN38" s="108">
        <v>7</v>
      </c>
      <c r="AO38" s="139" t="s">
        <v>109</v>
      </c>
      <c r="AP38" s="139"/>
      <c r="AQ38" s="139" t="s">
        <v>106</v>
      </c>
      <c r="AR38" s="139"/>
      <c r="AS38" s="139"/>
      <c r="AT38" s="139"/>
      <c r="AU38" s="139"/>
      <c r="AV38" s="139" t="s">
        <v>106</v>
      </c>
      <c r="AW38" s="140" t="s">
        <v>106</v>
      </c>
      <c r="AX38" s="140" t="s">
        <v>106</v>
      </c>
      <c r="AY38" s="140" t="s">
        <v>106</v>
      </c>
      <c r="AZ38" s="140" t="s">
        <v>106</v>
      </c>
      <c r="BA38" s="140" t="s">
        <v>106</v>
      </c>
      <c r="BB38" s="140" t="s">
        <v>106</v>
      </c>
      <c r="BC38" s="140" t="s">
        <v>106</v>
      </c>
      <c r="BD38" s="131">
        <f t="shared" si="0"/>
        <v>0</v>
      </c>
      <c r="BE38" s="131" t="str">
        <f t="shared" si="1"/>
        <v>Débil</v>
      </c>
      <c r="BF38" s="109"/>
      <c r="BG38" s="141" t="s">
        <v>106</v>
      </c>
      <c r="BH38" s="131" t="str">
        <f t="shared" si="2"/>
        <v>Casilla formulada</v>
      </c>
      <c r="BI38" s="109"/>
      <c r="BJ38" s="131" t="str">
        <f t="shared" si="3"/>
        <v/>
      </c>
      <c r="BK38" s="131" t="str">
        <f t="shared" si="4"/>
        <v/>
      </c>
      <c r="BL38" s="131" t="str">
        <f t="shared" si="5"/>
        <v>SI</v>
      </c>
      <c r="BM38" s="339"/>
      <c r="BN38" s="342"/>
      <c r="BO38" s="449"/>
      <c r="BP38" s="348"/>
      <c r="BQ38" s="330"/>
      <c r="BR38" s="330"/>
      <c r="BS38" s="517"/>
    </row>
    <row r="39" spans="2:71" s="89" customFormat="1" ht="96" hidden="1" customHeight="1" x14ac:dyDescent="0.25">
      <c r="B39" s="365"/>
      <c r="C39" s="500"/>
      <c r="D39" s="502"/>
      <c r="E39" s="502"/>
      <c r="F39" s="504"/>
      <c r="G39" s="504"/>
      <c r="H39" s="504"/>
      <c r="I39" s="504"/>
      <c r="J39" s="357"/>
      <c r="K39" s="100">
        <v>8</v>
      </c>
      <c r="L39" s="134" t="s">
        <v>107</v>
      </c>
      <c r="M39" s="511"/>
      <c r="N39" s="514"/>
      <c r="O39" s="352"/>
      <c r="P39" s="348"/>
      <c r="Q39" s="509"/>
      <c r="R39" s="509"/>
      <c r="S39" s="509"/>
      <c r="T39" s="509"/>
      <c r="U39" s="509"/>
      <c r="V39" s="509"/>
      <c r="W39" s="509"/>
      <c r="X39" s="509"/>
      <c r="Y39" s="509"/>
      <c r="Z39" s="509"/>
      <c r="AA39" s="509"/>
      <c r="AB39" s="509"/>
      <c r="AC39" s="509"/>
      <c r="AD39" s="509"/>
      <c r="AE39" s="509"/>
      <c r="AF39" s="509"/>
      <c r="AG39" s="509"/>
      <c r="AH39" s="509"/>
      <c r="AI39" s="509"/>
      <c r="AJ39" s="330"/>
      <c r="AK39" s="330"/>
      <c r="AL39" s="330"/>
      <c r="AM39" s="520"/>
      <c r="AN39" s="102">
        <v>8</v>
      </c>
      <c r="AO39" s="135" t="s">
        <v>109</v>
      </c>
      <c r="AP39" s="135"/>
      <c r="AQ39" s="135" t="s">
        <v>106</v>
      </c>
      <c r="AR39" s="135"/>
      <c r="AS39" s="135"/>
      <c r="AT39" s="135"/>
      <c r="AU39" s="135"/>
      <c r="AV39" s="135" t="s">
        <v>106</v>
      </c>
      <c r="AW39" s="136" t="s">
        <v>106</v>
      </c>
      <c r="AX39" s="136" t="s">
        <v>106</v>
      </c>
      <c r="AY39" s="136" t="s">
        <v>106</v>
      </c>
      <c r="AZ39" s="136" t="s">
        <v>106</v>
      </c>
      <c r="BA39" s="136" t="s">
        <v>106</v>
      </c>
      <c r="BB39" s="136" t="s">
        <v>106</v>
      </c>
      <c r="BC39" s="136" t="s">
        <v>106</v>
      </c>
      <c r="BD39" s="104">
        <f t="shared" si="0"/>
        <v>0</v>
      </c>
      <c r="BE39" s="104" t="str">
        <f t="shared" si="1"/>
        <v>Débil</v>
      </c>
      <c r="BF39" s="103"/>
      <c r="BG39" s="137" t="s">
        <v>106</v>
      </c>
      <c r="BH39" s="104" t="str">
        <f t="shared" si="2"/>
        <v>Casilla formulada</v>
      </c>
      <c r="BI39" s="103"/>
      <c r="BJ39" s="104" t="str">
        <f t="shared" si="3"/>
        <v/>
      </c>
      <c r="BK39" s="104" t="str">
        <f t="shared" si="4"/>
        <v/>
      </c>
      <c r="BL39" s="104" t="str">
        <f t="shared" si="5"/>
        <v>SI</v>
      </c>
      <c r="BM39" s="339"/>
      <c r="BN39" s="342"/>
      <c r="BO39" s="449"/>
      <c r="BP39" s="348"/>
      <c r="BQ39" s="330"/>
      <c r="BR39" s="330"/>
      <c r="BS39" s="517"/>
    </row>
    <row r="40" spans="2:71" s="89" customFormat="1" ht="96" hidden="1" customHeight="1" x14ac:dyDescent="0.25">
      <c r="B40" s="365"/>
      <c r="C40" s="500"/>
      <c r="D40" s="502"/>
      <c r="E40" s="502"/>
      <c r="F40" s="504"/>
      <c r="G40" s="504"/>
      <c r="H40" s="504"/>
      <c r="I40" s="504"/>
      <c r="J40" s="357"/>
      <c r="K40" s="106">
        <v>9</v>
      </c>
      <c r="L40" s="142" t="s">
        <v>107</v>
      </c>
      <c r="M40" s="511"/>
      <c r="N40" s="514"/>
      <c r="O40" s="352"/>
      <c r="P40" s="348"/>
      <c r="Q40" s="509"/>
      <c r="R40" s="509"/>
      <c r="S40" s="509"/>
      <c r="T40" s="509"/>
      <c r="U40" s="509"/>
      <c r="V40" s="509"/>
      <c r="W40" s="509"/>
      <c r="X40" s="509"/>
      <c r="Y40" s="509"/>
      <c r="Z40" s="509"/>
      <c r="AA40" s="509"/>
      <c r="AB40" s="509"/>
      <c r="AC40" s="509"/>
      <c r="AD40" s="509"/>
      <c r="AE40" s="509"/>
      <c r="AF40" s="509"/>
      <c r="AG40" s="509"/>
      <c r="AH40" s="509"/>
      <c r="AI40" s="509"/>
      <c r="AJ40" s="330"/>
      <c r="AK40" s="330"/>
      <c r="AL40" s="330"/>
      <c r="AM40" s="520"/>
      <c r="AN40" s="108">
        <v>9</v>
      </c>
      <c r="AO40" s="139" t="s">
        <v>109</v>
      </c>
      <c r="AP40" s="139"/>
      <c r="AQ40" s="139" t="s">
        <v>106</v>
      </c>
      <c r="AR40" s="139"/>
      <c r="AS40" s="139"/>
      <c r="AT40" s="139"/>
      <c r="AU40" s="139"/>
      <c r="AV40" s="139" t="s">
        <v>106</v>
      </c>
      <c r="AW40" s="140" t="s">
        <v>106</v>
      </c>
      <c r="AX40" s="140" t="s">
        <v>106</v>
      </c>
      <c r="AY40" s="140" t="s">
        <v>106</v>
      </c>
      <c r="AZ40" s="140" t="s">
        <v>106</v>
      </c>
      <c r="BA40" s="140" t="s">
        <v>106</v>
      </c>
      <c r="BB40" s="140" t="s">
        <v>106</v>
      </c>
      <c r="BC40" s="140" t="s">
        <v>106</v>
      </c>
      <c r="BD40" s="131">
        <f t="shared" si="0"/>
        <v>0</v>
      </c>
      <c r="BE40" s="131" t="str">
        <f t="shared" si="1"/>
        <v>Débil</v>
      </c>
      <c r="BF40" s="109"/>
      <c r="BG40" s="141" t="s">
        <v>106</v>
      </c>
      <c r="BH40" s="131" t="str">
        <f t="shared" si="2"/>
        <v>Casilla formulada</v>
      </c>
      <c r="BI40" s="109"/>
      <c r="BJ40" s="131" t="str">
        <f t="shared" si="3"/>
        <v/>
      </c>
      <c r="BK40" s="131" t="str">
        <f t="shared" si="4"/>
        <v/>
      </c>
      <c r="BL40" s="131" t="str">
        <f t="shared" si="5"/>
        <v>SI</v>
      </c>
      <c r="BM40" s="339"/>
      <c r="BN40" s="342"/>
      <c r="BO40" s="449"/>
      <c r="BP40" s="348"/>
      <c r="BQ40" s="330"/>
      <c r="BR40" s="330"/>
      <c r="BS40" s="517"/>
    </row>
    <row r="41" spans="2:71" s="89" customFormat="1" ht="96" hidden="1" customHeight="1" thickBot="1" x14ac:dyDescent="0.3">
      <c r="B41" s="366"/>
      <c r="C41" s="501"/>
      <c r="D41" s="503"/>
      <c r="E41" s="503"/>
      <c r="F41" s="505"/>
      <c r="G41" s="505"/>
      <c r="H41" s="505"/>
      <c r="I41" s="505"/>
      <c r="J41" s="358"/>
      <c r="K41" s="113">
        <v>10</v>
      </c>
      <c r="L41" s="143" t="s">
        <v>107</v>
      </c>
      <c r="M41" s="512"/>
      <c r="N41" s="515"/>
      <c r="O41" s="353"/>
      <c r="P41" s="349"/>
      <c r="Q41" s="510"/>
      <c r="R41" s="510"/>
      <c r="S41" s="510"/>
      <c r="T41" s="510"/>
      <c r="U41" s="510"/>
      <c r="V41" s="510"/>
      <c r="W41" s="510"/>
      <c r="X41" s="510"/>
      <c r="Y41" s="510"/>
      <c r="Z41" s="510"/>
      <c r="AA41" s="510"/>
      <c r="AB41" s="510"/>
      <c r="AC41" s="510"/>
      <c r="AD41" s="510"/>
      <c r="AE41" s="510"/>
      <c r="AF41" s="510"/>
      <c r="AG41" s="510"/>
      <c r="AH41" s="510"/>
      <c r="AI41" s="510"/>
      <c r="AJ41" s="331"/>
      <c r="AK41" s="331"/>
      <c r="AL41" s="331"/>
      <c r="AM41" s="521"/>
      <c r="AN41" s="115">
        <v>10</v>
      </c>
      <c r="AO41" s="144" t="s">
        <v>109</v>
      </c>
      <c r="AP41" s="144"/>
      <c r="AQ41" s="144" t="s">
        <v>106</v>
      </c>
      <c r="AR41" s="144"/>
      <c r="AS41" s="144"/>
      <c r="AT41" s="144"/>
      <c r="AU41" s="144"/>
      <c r="AV41" s="144" t="s">
        <v>106</v>
      </c>
      <c r="AW41" s="145" t="s">
        <v>106</v>
      </c>
      <c r="AX41" s="145" t="s">
        <v>106</v>
      </c>
      <c r="AY41" s="145" t="s">
        <v>106</v>
      </c>
      <c r="AZ41" s="145" t="s">
        <v>106</v>
      </c>
      <c r="BA41" s="145" t="s">
        <v>106</v>
      </c>
      <c r="BB41" s="145" t="s">
        <v>106</v>
      </c>
      <c r="BC41" s="145" t="s">
        <v>106</v>
      </c>
      <c r="BD41" s="117">
        <f t="shared" si="0"/>
        <v>0</v>
      </c>
      <c r="BE41" s="117" t="str">
        <f t="shared" si="1"/>
        <v>Débil</v>
      </c>
      <c r="BF41" s="116"/>
      <c r="BG41" s="146" t="s">
        <v>106</v>
      </c>
      <c r="BH41" s="117" t="str">
        <f t="shared" si="2"/>
        <v>Casilla formulada</v>
      </c>
      <c r="BI41" s="116"/>
      <c r="BJ41" s="117" t="str">
        <f t="shared" si="3"/>
        <v/>
      </c>
      <c r="BK41" s="117" t="str">
        <f t="shared" si="4"/>
        <v/>
      </c>
      <c r="BL41" s="117" t="str">
        <f t="shared" si="5"/>
        <v>SI</v>
      </c>
      <c r="BM41" s="340"/>
      <c r="BN41" s="343"/>
      <c r="BO41" s="450"/>
      <c r="BP41" s="349"/>
      <c r="BQ41" s="331"/>
      <c r="BR41" s="331"/>
      <c r="BS41" s="518"/>
    </row>
    <row r="42" spans="2:71" s="89" customFormat="1" ht="96" hidden="1" customHeight="1" x14ac:dyDescent="0.25">
      <c r="B42" s="364">
        <v>4</v>
      </c>
      <c r="C42" s="499" t="s">
        <v>104</v>
      </c>
      <c r="D42" s="502" t="s">
        <v>105</v>
      </c>
      <c r="E42" s="502"/>
      <c r="F42" s="504" t="s">
        <v>106</v>
      </c>
      <c r="G42" s="504" t="s">
        <v>106</v>
      </c>
      <c r="H42" s="504" t="s">
        <v>106</v>
      </c>
      <c r="I42" s="504" t="s">
        <v>106</v>
      </c>
      <c r="J42" s="357" t="str">
        <f>IF(AND((F42="SI"),(G42="SI"),(H42="SI"),(I42="SI")),"Si es Riesgo de Corrupción","No es Riesgo de Corrupción")</f>
        <v>No es Riesgo de Corrupción</v>
      </c>
      <c r="K42" s="97">
        <v>1</v>
      </c>
      <c r="L42" s="133" t="s">
        <v>107</v>
      </c>
      <c r="M42" s="511" t="s">
        <v>458</v>
      </c>
      <c r="N42" s="513"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08" t="s">
        <v>106</v>
      </c>
      <c r="R42" s="508" t="s">
        <v>106</v>
      </c>
      <c r="S42" s="508" t="s">
        <v>106</v>
      </c>
      <c r="T42" s="508" t="s">
        <v>106</v>
      </c>
      <c r="U42" s="508" t="s">
        <v>106</v>
      </c>
      <c r="V42" s="508" t="s">
        <v>106</v>
      </c>
      <c r="W42" s="508" t="s">
        <v>106</v>
      </c>
      <c r="X42" s="508" t="s">
        <v>106</v>
      </c>
      <c r="Y42" s="508" t="s">
        <v>106</v>
      </c>
      <c r="Z42" s="508" t="s">
        <v>106</v>
      </c>
      <c r="AA42" s="508" t="s">
        <v>106</v>
      </c>
      <c r="AB42" s="508" t="s">
        <v>106</v>
      </c>
      <c r="AC42" s="508" t="s">
        <v>106</v>
      </c>
      <c r="AD42" s="508" t="s">
        <v>106</v>
      </c>
      <c r="AE42" s="508" t="s">
        <v>106</v>
      </c>
      <c r="AF42" s="508" t="s">
        <v>106</v>
      </c>
      <c r="AG42" s="508" t="s">
        <v>106</v>
      </c>
      <c r="AH42" s="508" t="s">
        <v>106</v>
      </c>
      <c r="AI42" s="508"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519" t="s">
        <v>108</v>
      </c>
      <c r="AN42" s="90">
        <v>1</v>
      </c>
      <c r="AO42" s="91" t="s">
        <v>109</v>
      </c>
      <c r="AP42" s="91"/>
      <c r="AQ42" s="91" t="s">
        <v>106</v>
      </c>
      <c r="AR42" s="91"/>
      <c r="AS42" s="91"/>
      <c r="AT42" s="91"/>
      <c r="AU42" s="91"/>
      <c r="AV42" s="91" t="s">
        <v>106</v>
      </c>
      <c r="AW42" s="92" t="s">
        <v>106</v>
      </c>
      <c r="AX42" s="92" t="s">
        <v>106</v>
      </c>
      <c r="AY42" s="92" t="s">
        <v>106</v>
      </c>
      <c r="AZ42" s="92" t="s">
        <v>106</v>
      </c>
      <c r="BA42" s="92" t="s">
        <v>106</v>
      </c>
      <c r="BB42" s="92" t="s">
        <v>106</v>
      </c>
      <c r="BC42" s="92" t="s">
        <v>106</v>
      </c>
      <c r="BD42" s="130">
        <f t="shared" si="0"/>
        <v>0</v>
      </c>
      <c r="BE42" s="130" t="str">
        <f t="shared" si="1"/>
        <v>Débil</v>
      </c>
      <c r="BF42" s="94"/>
      <c r="BG42" s="95" t="s">
        <v>106</v>
      </c>
      <c r="BH42" s="130" t="str">
        <f t="shared" si="2"/>
        <v>Casilla formulada</v>
      </c>
      <c r="BI42" s="94"/>
      <c r="BJ42" s="130" t="str">
        <f t="shared" si="3"/>
        <v/>
      </c>
      <c r="BK42" s="130" t="str">
        <f t="shared" si="4"/>
        <v/>
      </c>
      <c r="BL42" s="130" t="str">
        <f t="shared" si="5"/>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516"/>
    </row>
    <row r="43" spans="2:71" s="89" customFormat="1" ht="96" hidden="1" customHeight="1" x14ac:dyDescent="0.25">
      <c r="B43" s="365"/>
      <c r="C43" s="500"/>
      <c r="D43" s="502"/>
      <c r="E43" s="502"/>
      <c r="F43" s="504"/>
      <c r="G43" s="504"/>
      <c r="H43" s="504"/>
      <c r="I43" s="504"/>
      <c r="J43" s="357"/>
      <c r="K43" s="100">
        <v>2</v>
      </c>
      <c r="L43" s="134" t="s">
        <v>107</v>
      </c>
      <c r="M43" s="511"/>
      <c r="N43" s="514"/>
      <c r="O43" s="352"/>
      <c r="P43" s="348"/>
      <c r="Q43" s="509"/>
      <c r="R43" s="509"/>
      <c r="S43" s="509"/>
      <c r="T43" s="509"/>
      <c r="U43" s="509"/>
      <c r="V43" s="509"/>
      <c r="W43" s="509"/>
      <c r="X43" s="509"/>
      <c r="Y43" s="509"/>
      <c r="Z43" s="509"/>
      <c r="AA43" s="509"/>
      <c r="AB43" s="509"/>
      <c r="AC43" s="509"/>
      <c r="AD43" s="509"/>
      <c r="AE43" s="509"/>
      <c r="AF43" s="509"/>
      <c r="AG43" s="509"/>
      <c r="AH43" s="509"/>
      <c r="AI43" s="509"/>
      <c r="AJ43" s="330"/>
      <c r="AK43" s="330"/>
      <c r="AL43" s="330"/>
      <c r="AM43" s="520"/>
      <c r="AN43" s="102">
        <v>2</v>
      </c>
      <c r="AO43" s="135" t="s">
        <v>109</v>
      </c>
      <c r="AP43" s="135"/>
      <c r="AQ43" s="135" t="s">
        <v>106</v>
      </c>
      <c r="AR43" s="135"/>
      <c r="AS43" s="135"/>
      <c r="AT43" s="135"/>
      <c r="AU43" s="135"/>
      <c r="AV43" s="135" t="s">
        <v>106</v>
      </c>
      <c r="AW43" s="136" t="s">
        <v>106</v>
      </c>
      <c r="AX43" s="136" t="s">
        <v>106</v>
      </c>
      <c r="AY43" s="136" t="s">
        <v>106</v>
      </c>
      <c r="AZ43" s="136" t="s">
        <v>106</v>
      </c>
      <c r="BA43" s="136" t="s">
        <v>106</v>
      </c>
      <c r="BB43" s="136" t="s">
        <v>106</v>
      </c>
      <c r="BC43" s="136" t="s">
        <v>106</v>
      </c>
      <c r="BD43" s="104">
        <f t="shared" si="0"/>
        <v>0</v>
      </c>
      <c r="BE43" s="104" t="str">
        <f t="shared" si="1"/>
        <v>Débil</v>
      </c>
      <c r="BF43" s="103"/>
      <c r="BG43" s="137" t="s">
        <v>106</v>
      </c>
      <c r="BH43" s="104" t="str">
        <f t="shared" si="2"/>
        <v>Casilla formulada</v>
      </c>
      <c r="BI43" s="103"/>
      <c r="BJ43" s="104" t="str">
        <f t="shared" si="3"/>
        <v/>
      </c>
      <c r="BK43" s="104" t="str">
        <f t="shared" si="4"/>
        <v/>
      </c>
      <c r="BL43" s="104" t="str">
        <f t="shared" si="5"/>
        <v>SI</v>
      </c>
      <c r="BM43" s="339"/>
      <c r="BN43" s="342"/>
      <c r="BO43" s="449"/>
      <c r="BP43" s="348"/>
      <c r="BQ43" s="330"/>
      <c r="BR43" s="330"/>
      <c r="BS43" s="517"/>
    </row>
    <row r="44" spans="2:71" s="89" customFormat="1" ht="96" hidden="1" customHeight="1" x14ac:dyDescent="0.25">
      <c r="B44" s="365"/>
      <c r="C44" s="500"/>
      <c r="D44" s="502"/>
      <c r="E44" s="502"/>
      <c r="F44" s="504"/>
      <c r="G44" s="504"/>
      <c r="H44" s="504"/>
      <c r="I44" s="504"/>
      <c r="J44" s="357"/>
      <c r="K44" s="106">
        <v>3</v>
      </c>
      <c r="L44" s="138" t="s">
        <v>107</v>
      </c>
      <c r="M44" s="511"/>
      <c r="N44" s="514"/>
      <c r="O44" s="352"/>
      <c r="P44" s="348"/>
      <c r="Q44" s="509"/>
      <c r="R44" s="509"/>
      <c r="S44" s="509"/>
      <c r="T44" s="509"/>
      <c r="U44" s="509"/>
      <c r="V44" s="509"/>
      <c r="W44" s="509"/>
      <c r="X44" s="509"/>
      <c r="Y44" s="509"/>
      <c r="Z44" s="509"/>
      <c r="AA44" s="509"/>
      <c r="AB44" s="509"/>
      <c r="AC44" s="509"/>
      <c r="AD44" s="509"/>
      <c r="AE44" s="509"/>
      <c r="AF44" s="509"/>
      <c r="AG44" s="509"/>
      <c r="AH44" s="509"/>
      <c r="AI44" s="509"/>
      <c r="AJ44" s="330"/>
      <c r="AK44" s="330"/>
      <c r="AL44" s="330"/>
      <c r="AM44" s="520"/>
      <c r="AN44" s="108">
        <v>3</v>
      </c>
      <c r="AO44" s="139" t="s">
        <v>109</v>
      </c>
      <c r="AP44" s="139"/>
      <c r="AQ44" s="139" t="s">
        <v>106</v>
      </c>
      <c r="AR44" s="139"/>
      <c r="AS44" s="139"/>
      <c r="AT44" s="139"/>
      <c r="AU44" s="139"/>
      <c r="AV44" s="139" t="s">
        <v>106</v>
      </c>
      <c r="AW44" s="140" t="s">
        <v>106</v>
      </c>
      <c r="AX44" s="140" t="s">
        <v>106</v>
      </c>
      <c r="AY44" s="140" t="s">
        <v>106</v>
      </c>
      <c r="AZ44" s="140" t="s">
        <v>106</v>
      </c>
      <c r="BA44" s="140" t="s">
        <v>106</v>
      </c>
      <c r="BB44" s="140" t="s">
        <v>106</v>
      </c>
      <c r="BC44" s="140" t="s">
        <v>106</v>
      </c>
      <c r="BD44" s="131">
        <f t="shared" si="0"/>
        <v>0</v>
      </c>
      <c r="BE44" s="131" t="str">
        <f t="shared" si="1"/>
        <v>Débil</v>
      </c>
      <c r="BF44" s="109"/>
      <c r="BG44" s="141" t="s">
        <v>106</v>
      </c>
      <c r="BH44" s="131" t="str">
        <f t="shared" si="2"/>
        <v>Casilla formulada</v>
      </c>
      <c r="BI44" s="109"/>
      <c r="BJ44" s="131" t="str">
        <f t="shared" si="3"/>
        <v/>
      </c>
      <c r="BK44" s="131" t="str">
        <f t="shared" si="4"/>
        <v/>
      </c>
      <c r="BL44" s="131" t="str">
        <f t="shared" si="5"/>
        <v>SI</v>
      </c>
      <c r="BM44" s="339"/>
      <c r="BN44" s="342"/>
      <c r="BO44" s="449"/>
      <c r="BP44" s="348"/>
      <c r="BQ44" s="330"/>
      <c r="BR44" s="330"/>
      <c r="BS44" s="517"/>
    </row>
    <row r="45" spans="2:71" s="89" customFormat="1" ht="96" hidden="1" customHeight="1" x14ac:dyDescent="0.25">
      <c r="B45" s="365"/>
      <c r="C45" s="500"/>
      <c r="D45" s="502"/>
      <c r="E45" s="502"/>
      <c r="F45" s="504"/>
      <c r="G45" s="504"/>
      <c r="H45" s="504"/>
      <c r="I45" s="504"/>
      <c r="J45" s="357"/>
      <c r="K45" s="100">
        <v>4</v>
      </c>
      <c r="L45" s="134" t="s">
        <v>107</v>
      </c>
      <c r="M45" s="511"/>
      <c r="N45" s="514"/>
      <c r="O45" s="352"/>
      <c r="P45" s="348"/>
      <c r="Q45" s="509"/>
      <c r="R45" s="509"/>
      <c r="S45" s="509"/>
      <c r="T45" s="509"/>
      <c r="U45" s="509"/>
      <c r="V45" s="509"/>
      <c r="W45" s="509"/>
      <c r="X45" s="509"/>
      <c r="Y45" s="509"/>
      <c r="Z45" s="509"/>
      <c r="AA45" s="509"/>
      <c r="AB45" s="509"/>
      <c r="AC45" s="509"/>
      <c r="AD45" s="509"/>
      <c r="AE45" s="509"/>
      <c r="AF45" s="509"/>
      <c r="AG45" s="509"/>
      <c r="AH45" s="509"/>
      <c r="AI45" s="509"/>
      <c r="AJ45" s="330"/>
      <c r="AK45" s="330"/>
      <c r="AL45" s="330"/>
      <c r="AM45" s="520"/>
      <c r="AN45" s="102">
        <v>4</v>
      </c>
      <c r="AO45" s="135" t="s">
        <v>109</v>
      </c>
      <c r="AP45" s="135"/>
      <c r="AQ45" s="135" t="s">
        <v>106</v>
      </c>
      <c r="AR45" s="135"/>
      <c r="AS45" s="135"/>
      <c r="AT45" s="135"/>
      <c r="AU45" s="135"/>
      <c r="AV45" s="135" t="s">
        <v>106</v>
      </c>
      <c r="AW45" s="136" t="s">
        <v>106</v>
      </c>
      <c r="AX45" s="136" t="s">
        <v>106</v>
      </c>
      <c r="AY45" s="136" t="s">
        <v>106</v>
      </c>
      <c r="AZ45" s="136" t="s">
        <v>106</v>
      </c>
      <c r="BA45" s="136" t="s">
        <v>106</v>
      </c>
      <c r="BB45" s="136" t="s">
        <v>106</v>
      </c>
      <c r="BC45" s="136" t="s">
        <v>106</v>
      </c>
      <c r="BD45" s="104">
        <f t="shared" si="0"/>
        <v>0</v>
      </c>
      <c r="BE45" s="104" t="str">
        <f t="shared" si="1"/>
        <v>Débil</v>
      </c>
      <c r="BF45" s="103"/>
      <c r="BG45" s="137" t="s">
        <v>106</v>
      </c>
      <c r="BH45" s="104" t="str">
        <f t="shared" si="2"/>
        <v>Casilla formulada</v>
      </c>
      <c r="BI45" s="103"/>
      <c r="BJ45" s="104" t="str">
        <f t="shared" si="3"/>
        <v/>
      </c>
      <c r="BK45" s="104" t="str">
        <f t="shared" si="4"/>
        <v/>
      </c>
      <c r="BL45" s="104" t="str">
        <f t="shared" si="5"/>
        <v>SI</v>
      </c>
      <c r="BM45" s="339"/>
      <c r="BN45" s="342"/>
      <c r="BO45" s="449"/>
      <c r="BP45" s="348"/>
      <c r="BQ45" s="330"/>
      <c r="BR45" s="330"/>
      <c r="BS45" s="517"/>
    </row>
    <row r="46" spans="2:71" s="89" customFormat="1" ht="96" hidden="1" customHeight="1" x14ac:dyDescent="0.25">
      <c r="B46" s="365"/>
      <c r="C46" s="500"/>
      <c r="D46" s="502"/>
      <c r="E46" s="502"/>
      <c r="F46" s="504"/>
      <c r="G46" s="504"/>
      <c r="H46" s="504"/>
      <c r="I46" s="504"/>
      <c r="J46" s="357"/>
      <c r="K46" s="106">
        <v>5</v>
      </c>
      <c r="L46" s="138" t="s">
        <v>107</v>
      </c>
      <c r="M46" s="511"/>
      <c r="N46" s="514"/>
      <c r="O46" s="352"/>
      <c r="P46" s="348"/>
      <c r="Q46" s="509"/>
      <c r="R46" s="509"/>
      <c r="S46" s="509"/>
      <c r="T46" s="509"/>
      <c r="U46" s="509"/>
      <c r="V46" s="509"/>
      <c r="W46" s="509"/>
      <c r="X46" s="509"/>
      <c r="Y46" s="509"/>
      <c r="Z46" s="509"/>
      <c r="AA46" s="509"/>
      <c r="AB46" s="509"/>
      <c r="AC46" s="509"/>
      <c r="AD46" s="509"/>
      <c r="AE46" s="509"/>
      <c r="AF46" s="509"/>
      <c r="AG46" s="509"/>
      <c r="AH46" s="509"/>
      <c r="AI46" s="509"/>
      <c r="AJ46" s="330"/>
      <c r="AK46" s="330"/>
      <c r="AL46" s="330"/>
      <c r="AM46" s="520"/>
      <c r="AN46" s="108">
        <v>5</v>
      </c>
      <c r="AO46" s="139" t="s">
        <v>109</v>
      </c>
      <c r="AP46" s="139"/>
      <c r="AQ46" s="139" t="s">
        <v>106</v>
      </c>
      <c r="AR46" s="139"/>
      <c r="AS46" s="139"/>
      <c r="AT46" s="139"/>
      <c r="AU46" s="139"/>
      <c r="AV46" s="139" t="s">
        <v>106</v>
      </c>
      <c r="AW46" s="140" t="s">
        <v>106</v>
      </c>
      <c r="AX46" s="140" t="s">
        <v>106</v>
      </c>
      <c r="AY46" s="140" t="s">
        <v>106</v>
      </c>
      <c r="AZ46" s="140" t="s">
        <v>106</v>
      </c>
      <c r="BA46" s="140" t="s">
        <v>106</v>
      </c>
      <c r="BB46" s="140" t="s">
        <v>106</v>
      </c>
      <c r="BC46" s="140" t="s">
        <v>106</v>
      </c>
      <c r="BD46" s="131">
        <f t="shared" si="0"/>
        <v>0</v>
      </c>
      <c r="BE46" s="131" t="str">
        <f t="shared" si="1"/>
        <v>Débil</v>
      </c>
      <c r="BF46" s="109"/>
      <c r="BG46" s="141" t="s">
        <v>106</v>
      </c>
      <c r="BH46" s="131" t="str">
        <f t="shared" si="2"/>
        <v>Casilla formulada</v>
      </c>
      <c r="BI46" s="109"/>
      <c r="BJ46" s="131" t="str">
        <f t="shared" si="3"/>
        <v/>
      </c>
      <c r="BK46" s="131" t="str">
        <f t="shared" si="4"/>
        <v/>
      </c>
      <c r="BL46" s="131" t="str">
        <f t="shared" si="5"/>
        <v>SI</v>
      </c>
      <c r="BM46" s="339"/>
      <c r="BN46" s="342"/>
      <c r="BO46" s="449"/>
      <c r="BP46" s="348"/>
      <c r="BQ46" s="330"/>
      <c r="BR46" s="330"/>
      <c r="BS46" s="517"/>
    </row>
    <row r="47" spans="2:71" s="89" customFormat="1" ht="96" hidden="1" customHeight="1" x14ac:dyDescent="0.25">
      <c r="B47" s="365"/>
      <c r="C47" s="500"/>
      <c r="D47" s="502"/>
      <c r="E47" s="502"/>
      <c r="F47" s="504"/>
      <c r="G47" s="504"/>
      <c r="H47" s="504"/>
      <c r="I47" s="504"/>
      <c r="J47" s="357"/>
      <c r="K47" s="100">
        <v>6</v>
      </c>
      <c r="L47" s="134" t="s">
        <v>107</v>
      </c>
      <c r="M47" s="511"/>
      <c r="N47" s="514"/>
      <c r="O47" s="352"/>
      <c r="P47" s="348"/>
      <c r="Q47" s="509"/>
      <c r="R47" s="509"/>
      <c r="S47" s="509"/>
      <c r="T47" s="509"/>
      <c r="U47" s="509"/>
      <c r="V47" s="509"/>
      <c r="W47" s="509"/>
      <c r="X47" s="509"/>
      <c r="Y47" s="509"/>
      <c r="Z47" s="509"/>
      <c r="AA47" s="509"/>
      <c r="AB47" s="509"/>
      <c r="AC47" s="509"/>
      <c r="AD47" s="509"/>
      <c r="AE47" s="509"/>
      <c r="AF47" s="509"/>
      <c r="AG47" s="509"/>
      <c r="AH47" s="509"/>
      <c r="AI47" s="509"/>
      <c r="AJ47" s="330"/>
      <c r="AK47" s="330"/>
      <c r="AL47" s="330"/>
      <c r="AM47" s="520"/>
      <c r="AN47" s="102">
        <v>6</v>
      </c>
      <c r="AO47" s="135" t="s">
        <v>109</v>
      </c>
      <c r="AP47" s="135"/>
      <c r="AQ47" s="135" t="s">
        <v>106</v>
      </c>
      <c r="AR47" s="135"/>
      <c r="AS47" s="135"/>
      <c r="AT47" s="135"/>
      <c r="AU47" s="135"/>
      <c r="AV47" s="135" t="s">
        <v>106</v>
      </c>
      <c r="AW47" s="136" t="s">
        <v>106</v>
      </c>
      <c r="AX47" s="136" t="s">
        <v>106</v>
      </c>
      <c r="AY47" s="136" t="s">
        <v>106</v>
      </c>
      <c r="AZ47" s="136" t="s">
        <v>106</v>
      </c>
      <c r="BA47" s="136" t="s">
        <v>106</v>
      </c>
      <c r="BB47" s="136" t="s">
        <v>106</v>
      </c>
      <c r="BC47" s="136" t="s">
        <v>106</v>
      </c>
      <c r="BD47" s="104">
        <f t="shared" si="0"/>
        <v>0</v>
      </c>
      <c r="BE47" s="104" t="str">
        <f t="shared" si="1"/>
        <v>Débil</v>
      </c>
      <c r="BF47" s="103"/>
      <c r="BG47" s="137" t="s">
        <v>106</v>
      </c>
      <c r="BH47" s="104" t="str">
        <f t="shared" si="2"/>
        <v>Casilla formulada</v>
      </c>
      <c r="BI47" s="103"/>
      <c r="BJ47" s="104" t="str">
        <f t="shared" si="3"/>
        <v/>
      </c>
      <c r="BK47" s="104" t="str">
        <f t="shared" si="4"/>
        <v/>
      </c>
      <c r="BL47" s="104" t="str">
        <f t="shared" si="5"/>
        <v>SI</v>
      </c>
      <c r="BM47" s="339"/>
      <c r="BN47" s="342"/>
      <c r="BO47" s="449"/>
      <c r="BP47" s="348"/>
      <c r="BQ47" s="330"/>
      <c r="BR47" s="330"/>
      <c r="BS47" s="517"/>
    </row>
    <row r="48" spans="2:71" s="89" customFormat="1" ht="96" hidden="1" customHeight="1" x14ac:dyDescent="0.25">
      <c r="B48" s="365"/>
      <c r="C48" s="500"/>
      <c r="D48" s="502"/>
      <c r="E48" s="502"/>
      <c r="F48" s="504"/>
      <c r="G48" s="504"/>
      <c r="H48" s="504"/>
      <c r="I48" s="504"/>
      <c r="J48" s="357"/>
      <c r="K48" s="106">
        <v>7</v>
      </c>
      <c r="L48" s="138" t="s">
        <v>107</v>
      </c>
      <c r="M48" s="511"/>
      <c r="N48" s="514"/>
      <c r="O48" s="352"/>
      <c r="P48" s="348"/>
      <c r="Q48" s="509"/>
      <c r="R48" s="509"/>
      <c r="S48" s="509"/>
      <c r="T48" s="509"/>
      <c r="U48" s="509"/>
      <c r="V48" s="509"/>
      <c r="W48" s="509"/>
      <c r="X48" s="509"/>
      <c r="Y48" s="509"/>
      <c r="Z48" s="509"/>
      <c r="AA48" s="509"/>
      <c r="AB48" s="509"/>
      <c r="AC48" s="509"/>
      <c r="AD48" s="509"/>
      <c r="AE48" s="509"/>
      <c r="AF48" s="509"/>
      <c r="AG48" s="509"/>
      <c r="AH48" s="509"/>
      <c r="AI48" s="509"/>
      <c r="AJ48" s="330"/>
      <c r="AK48" s="330"/>
      <c r="AL48" s="330"/>
      <c r="AM48" s="520"/>
      <c r="AN48" s="108">
        <v>7</v>
      </c>
      <c r="AO48" s="139" t="s">
        <v>109</v>
      </c>
      <c r="AP48" s="139"/>
      <c r="AQ48" s="139" t="s">
        <v>106</v>
      </c>
      <c r="AR48" s="139"/>
      <c r="AS48" s="139"/>
      <c r="AT48" s="139"/>
      <c r="AU48" s="139"/>
      <c r="AV48" s="139" t="s">
        <v>106</v>
      </c>
      <c r="AW48" s="140" t="s">
        <v>106</v>
      </c>
      <c r="AX48" s="140" t="s">
        <v>106</v>
      </c>
      <c r="AY48" s="140" t="s">
        <v>106</v>
      </c>
      <c r="AZ48" s="140" t="s">
        <v>106</v>
      </c>
      <c r="BA48" s="140" t="s">
        <v>106</v>
      </c>
      <c r="BB48" s="140" t="s">
        <v>106</v>
      </c>
      <c r="BC48" s="140" t="s">
        <v>106</v>
      </c>
      <c r="BD48" s="131">
        <f t="shared" si="0"/>
        <v>0</v>
      </c>
      <c r="BE48" s="131" t="str">
        <f t="shared" si="1"/>
        <v>Débil</v>
      </c>
      <c r="BF48" s="109"/>
      <c r="BG48" s="141" t="s">
        <v>106</v>
      </c>
      <c r="BH48" s="131" t="str">
        <f t="shared" si="2"/>
        <v>Casilla formulada</v>
      </c>
      <c r="BI48" s="109"/>
      <c r="BJ48" s="131" t="str">
        <f t="shared" si="3"/>
        <v/>
      </c>
      <c r="BK48" s="131" t="str">
        <f t="shared" si="4"/>
        <v/>
      </c>
      <c r="BL48" s="131" t="str">
        <f t="shared" si="5"/>
        <v>SI</v>
      </c>
      <c r="BM48" s="339"/>
      <c r="BN48" s="342"/>
      <c r="BO48" s="449"/>
      <c r="BP48" s="348"/>
      <c r="BQ48" s="330"/>
      <c r="BR48" s="330"/>
      <c r="BS48" s="517"/>
    </row>
    <row r="49" spans="2:71" s="89" customFormat="1" ht="96" hidden="1" customHeight="1" x14ac:dyDescent="0.25">
      <c r="B49" s="365"/>
      <c r="C49" s="500"/>
      <c r="D49" s="502"/>
      <c r="E49" s="502"/>
      <c r="F49" s="504"/>
      <c r="G49" s="504"/>
      <c r="H49" s="504"/>
      <c r="I49" s="504"/>
      <c r="J49" s="357"/>
      <c r="K49" s="100">
        <v>8</v>
      </c>
      <c r="L49" s="134" t="s">
        <v>107</v>
      </c>
      <c r="M49" s="511"/>
      <c r="N49" s="514"/>
      <c r="O49" s="352"/>
      <c r="P49" s="348"/>
      <c r="Q49" s="509"/>
      <c r="R49" s="509"/>
      <c r="S49" s="509"/>
      <c r="T49" s="509"/>
      <c r="U49" s="509"/>
      <c r="V49" s="509"/>
      <c r="W49" s="509"/>
      <c r="X49" s="509"/>
      <c r="Y49" s="509"/>
      <c r="Z49" s="509"/>
      <c r="AA49" s="509"/>
      <c r="AB49" s="509"/>
      <c r="AC49" s="509"/>
      <c r="AD49" s="509"/>
      <c r="AE49" s="509"/>
      <c r="AF49" s="509"/>
      <c r="AG49" s="509"/>
      <c r="AH49" s="509"/>
      <c r="AI49" s="509"/>
      <c r="AJ49" s="330"/>
      <c r="AK49" s="330"/>
      <c r="AL49" s="330"/>
      <c r="AM49" s="520"/>
      <c r="AN49" s="102">
        <v>8</v>
      </c>
      <c r="AO49" s="135" t="s">
        <v>109</v>
      </c>
      <c r="AP49" s="135"/>
      <c r="AQ49" s="135" t="s">
        <v>106</v>
      </c>
      <c r="AR49" s="135"/>
      <c r="AS49" s="135"/>
      <c r="AT49" s="135"/>
      <c r="AU49" s="135"/>
      <c r="AV49" s="135" t="s">
        <v>106</v>
      </c>
      <c r="AW49" s="136" t="s">
        <v>106</v>
      </c>
      <c r="AX49" s="136" t="s">
        <v>106</v>
      </c>
      <c r="AY49" s="136" t="s">
        <v>106</v>
      </c>
      <c r="AZ49" s="136" t="s">
        <v>106</v>
      </c>
      <c r="BA49" s="136" t="s">
        <v>106</v>
      </c>
      <c r="BB49" s="136" t="s">
        <v>106</v>
      </c>
      <c r="BC49" s="136" t="s">
        <v>106</v>
      </c>
      <c r="BD49" s="104">
        <f t="shared" si="0"/>
        <v>0</v>
      </c>
      <c r="BE49" s="104" t="str">
        <f t="shared" si="1"/>
        <v>Débil</v>
      </c>
      <c r="BF49" s="103"/>
      <c r="BG49" s="137" t="s">
        <v>106</v>
      </c>
      <c r="BH49" s="104" t="str">
        <f t="shared" si="2"/>
        <v>Casilla formulada</v>
      </c>
      <c r="BI49" s="103"/>
      <c r="BJ49" s="104" t="str">
        <f t="shared" si="3"/>
        <v/>
      </c>
      <c r="BK49" s="104" t="str">
        <f t="shared" si="4"/>
        <v/>
      </c>
      <c r="BL49" s="104" t="str">
        <f t="shared" si="5"/>
        <v>SI</v>
      </c>
      <c r="BM49" s="339"/>
      <c r="BN49" s="342"/>
      <c r="BO49" s="449"/>
      <c r="BP49" s="348"/>
      <c r="BQ49" s="330"/>
      <c r="BR49" s="330"/>
      <c r="BS49" s="517"/>
    </row>
    <row r="50" spans="2:71" s="89" customFormat="1" ht="96" hidden="1" customHeight="1" x14ac:dyDescent="0.25">
      <c r="B50" s="365"/>
      <c r="C50" s="500"/>
      <c r="D50" s="502"/>
      <c r="E50" s="502"/>
      <c r="F50" s="504"/>
      <c r="G50" s="504"/>
      <c r="H50" s="504"/>
      <c r="I50" s="504"/>
      <c r="J50" s="357"/>
      <c r="K50" s="106">
        <v>9</v>
      </c>
      <c r="L50" s="142" t="s">
        <v>107</v>
      </c>
      <c r="M50" s="511"/>
      <c r="N50" s="514"/>
      <c r="O50" s="352"/>
      <c r="P50" s="348"/>
      <c r="Q50" s="509"/>
      <c r="R50" s="509"/>
      <c r="S50" s="509"/>
      <c r="T50" s="509"/>
      <c r="U50" s="509"/>
      <c r="V50" s="509"/>
      <c r="W50" s="509"/>
      <c r="X50" s="509"/>
      <c r="Y50" s="509"/>
      <c r="Z50" s="509"/>
      <c r="AA50" s="509"/>
      <c r="AB50" s="509"/>
      <c r="AC50" s="509"/>
      <c r="AD50" s="509"/>
      <c r="AE50" s="509"/>
      <c r="AF50" s="509"/>
      <c r="AG50" s="509"/>
      <c r="AH50" s="509"/>
      <c r="AI50" s="509"/>
      <c r="AJ50" s="330"/>
      <c r="AK50" s="330"/>
      <c r="AL50" s="330"/>
      <c r="AM50" s="520"/>
      <c r="AN50" s="108">
        <v>9</v>
      </c>
      <c r="AO50" s="139" t="s">
        <v>109</v>
      </c>
      <c r="AP50" s="139"/>
      <c r="AQ50" s="139" t="s">
        <v>106</v>
      </c>
      <c r="AR50" s="139"/>
      <c r="AS50" s="139"/>
      <c r="AT50" s="139"/>
      <c r="AU50" s="139"/>
      <c r="AV50" s="139" t="s">
        <v>106</v>
      </c>
      <c r="AW50" s="140" t="s">
        <v>106</v>
      </c>
      <c r="AX50" s="140" t="s">
        <v>106</v>
      </c>
      <c r="AY50" s="140" t="s">
        <v>106</v>
      </c>
      <c r="AZ50" s="140" t="s">
        <v>106</v>
      </c>
      <c r="BA50" s="140" t="s">
        <v>106</v>
      </c>
      <c r="BB50" s="140" t="s">
        <v>106</v>
      </c>
      <c r="BC50" s="140" t="s">
        <v>106</v>
      </c>
      <c r="BD50" s="131">
        <f t="shared" si="0"/>
        <v>0</v>
      </c>
      <c r="BE50" s="131" t="str">
        <f t="shared" si="1"/>
        <v>Débil</v>
      </c>
      <c r="BF50" s="109"/>
      <c r="BG50" s="141" t="s">
        <v>106</v>
      </c>
      <c r="BH50" s="131" t="str">
        <f t="shared" si="2"/>
        <v>Casilla formulada</v>
      </c>
      <c r="BI50" s="109"/>
      <c r="BJ50" s="131" t="str">
        <f t="shared" si="3"/>
        <v/>
      </c>
      <c r="BK50" s="131" t="str">
        <f t="shared" si="4"/>
        <v/>
      </c>
      <c r="BL50" s="131" t="str">
        <f t="shared" si="5"/>
        <v>SI</v>
      </c>
      <c r="BM50" s="339"/>
      <c r="BN50" s="342"/>
      <c r="BO50" s="449"/>
      <c r="BP50" s="348"/>
      <c r="BQ50" s="330"/>
      <c r="BR50" s="330"/>
      <c r="BS50" s="517"/>
    </row>
    <row r="51" spans="2:71" s="89" customFormat="1" ht="96" hidden="1" customHeight="1" thickBot="1" x14ac:dyDescent="0.3">
      <c r="B51" s="366"/>
      <c r="C51" s="501"/>
      <c r="D51" s="503"/>
      <c r="E51" s="503"/>
      <c r="F51" s="505"/>
      <c r="G51" s="505"/>
      <c r="H51" s="505"/>
      <c r="I51" s="505"/>
      <c r="J51" s="358"/>
      <c r="K51" s="113">
        <v>10</v>
      </c>
      <c r="L51" s="143" t="s">
        <v>107</v>
      </c>
      <c r="M51" s="512"/>
      <c r="N51" s="515"/>
      <c r="O51" s="353"/>
      <c r="P51" s="349"/>
      <c r="Q51" s="510"/>
      <c r="R51" s="510"/>
      <c r="S51" s="510"/>
      <c r="T51" s="510"/>
      <c r="U51" s="510"/>
      <c r="V51" s="510"/>
      <c r="W51" s="510"/>
      <c r="X51" s="510"/>
      <c r="Y51" s="510"/>
      <c r="Z51" s="510"/>
      <c r="AA51" s="510"/>
      <c r="AB51" s="510"/>
      <c r="AC51" s="510"/>
      <c r="AD51" s="510"/>
      <c r="AE51" s="510"/>
      <c r="AF51" s="510"/>
      <c r="AG51" s="510"/>
      <c r="AH51" s="510"/>
      <c r="AI51" s="510"/>
      <c r="AJ51" s="331"/>
      <c r="AK51" s="331"/>
      <c r="AL51" s="331"/>
      <c r="AM51" s="521"/>
      <c r="AN51" s="115">
        <v>10</v>
      </c>
      <c r="AO51" s="144" t="s">
        <v>109</v>
      </c>
      <c r="AP51" s="144"/>
      <c r="AQ51" s="144" t="s">
        <v>106</v>
      </c>
      <c r="AR51" s="144"/>
      <c r="AS51" s="144"/>
      <c r="AT51" s="144"/>
      <c r="AU51" s="144"/>
      <c r="AV51" s="144" t="s">
        <v>106</v>
      </c>
      <c r="AW51" s="145" t="s">
        <v>106</v>
      </c>
      <c r="AX51" s="145" t="s">
        <v>106</v>
      </c>
      <c r="AY51" s="145" t="s">
        <v>106</v>
      </c>
      <c r="AZ51" s="145" t="s">
        <v>106</v>
      </c>
      <c r="BA51" s="145" t="s">
        <v>106</v>
      </c>
      <c r="BB51" s="145" t="s">
        <v>106</v>
      </c>
      <c r="BC51" s="145" t="s">
        <v>106</v>
      </c>
      <c r="BD51" s="117">
        <f t="shared" si="0"/>
        <v>0</v>
      </c>
      <c r="BE51" s="117" t="str">
        <f t="shared" si="1"/>
        <v>Débil</v>
      </c>
      <c r="BF51" s="116"/>
      <c r="BG51" s="146" t="s">
        <v>106</v>
      </c>
      <c r="BH51" s="117" t="str">
        <f t="shared" si="2"/>
        <v>Casilla formulada</v>
      </c>
      <c r="BI51" s="116"/>
      <c r="BJ51" s="117" t="str">
        <f t="shared" si="3"/>
        <v/>
      </c>
      <c r="BK51" s="117" t="str">
        <f t="shared" si="4"/>
        <v/>
      </c>
      <c r="BL51" s="117" t="str">
        <f t="shared" si="5"/>
        <v>SI</v>
      </c>
      <c r="BM51" s="340"/>
      <c r="BN51" s="343"/>
      <c r="BO51" s="450"/>
      <c r="BP51" s="349"/>
      <c r="BQ51" s="331"/>
      <c r="BR51" s="331"/>
      <c r="BS51" s="518"/>
    </row>
    <row r="52" spans="2:71" s="89" customFormat="1" ht="96" hidden="1" customHeight="1" x14ac:dyDescent="0.25">
      <c r="B52" s="364">
        <v>5</v>
      </c>
      <c r="C52" s="499" t="s">
        <v>104</v>
      </c>
      <c r="D52" s="502" t="s">
        <v>105</v>
      </c>
      <c r="E52" s="502"/>
      <c r="F52" s="504" t="s">
        <v>106</v>
      </c>
      <c r="G52" s="504" t="s">
        <v>106</v>
      </c>
      <c r="H52" s="504" t="s">
        <v>106</v>
      </c>
      <c r="I52" s="504" t="s">
        <v>106</v>
      </c>
      <c r="J52" s="357" t="str">
        <f>IF(AND((F52="SI"),(G52="SI"),(H52="SI"),(I52="SI")),"Si es Riesgo de Corrupción","No es Riesgo de Corrupción")</f>
        <v>No es Riesgo de Corrupción</v>
      </c>
      <c r="K52" s="97">
        <v>1</v>
      </c>
      <c r="L52" s="133" t="s">
        <v>107</v>
      </c>
      <c r="M52" s="511" t="s">
        <v>458</v>
      </c>
      <c r="N52" s="513"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08" t="s">
        <v>106</v>
      </c>
      <c r="R52" s="508" t="s">
        <v>106</v>
      </c>
      <c r="S52" s="508" t="s">
        <v>106</v>
      </c>
      <c r="T52" s="508" t="s">
        <v>106</v>
      </c>
      <c r="U52" s="508" t="s">
        <v>106</v>
      </c>
      <c r="V52" s="508" t="s">
        <v>106</v>
      </c>
      <c r="W52" s="508" t="s">
        <v>106</v>
      </c>
      <c r="X52" s="508" t="s">
        <v>106</v>
      </c>
      <c r="Y52" s="508" t="s">
        <v>106</v>
      </c>
      <c r="Z52" s="508" t="s">
        <v>106</v>
      </c>
      <c r="AA52" s="508" t="s">
        <v>106</v>
      </c>
      <c r="AB52" s="508" t="s">
        <v>106</v>
      </c>
      <c r="AC52" s="508" t="s">
        <v>106</v>
      </c>
      <c r="AD52" s="508" t="s">
        <v>106</v>
      </c>
      <c r="AE52" s="508" t="s">
        <v>106</v>
      </c>
      <c r="AF52" s="508" t="s">
        <v>106</v>
      </c>
      <c r="AG52" s="508" t="s">
        <v>106</v>
      </c>
      <c r="AH52" s="508" t="s">
        <v>106</v>
      </c>
      <c r="AI52" s="508"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519" t="s">
        <v>108</v>
      </c>
      <c r="AN52" s="90">
        <v>1</v>
      </c>
      <c r="AO52" s="91" t="s">
        <v>109</v>
      </c>
      <c r="AP52" s="91"/>
      <c r="AQ52" s="91" t="s">
        <v>106</v>
      </c>
      <c r="AR52" s="91"/>
      <c r="AS52" s="91"/>
      <c r="AT52" s="91"/>
      <c r="AU52" s="91"/>
      <c r="AV52" s="91" t="s">
        <v>106</v>
      </c>
      <c r="AW52" s="92" t="s">
        <v>106</v>
      </c>
      <c r="AX52" s="92" t="s">
        <v>106</v>
      </c>
      <c r="AY52" s="92" t="s">
        <v>106</v>
      </c>
      <c r="AZ52" s="92" t="s">
        <v>106</v>
      </c>
      <c r="BA52" s="92" t="s">
        <v>106</v>
      </c>
      <c r="BB52" s="92" t="s">
        <v>106</v>
      </c>
      <c r="BC52" s="92" t="s">
        <v>106</v>
      </c>
      <c r="BD52" s="130">
        <f t="shared" si="0"/>
        <v>0</v>
      </c>
      <c r="BE52" s="130" t="str">
        <f t="shared" si="1"/>
        <v>Débil</v>
      </c>
      <c r="BF52" s="94"/>
      <c r="BG52" s="95" t="s">
        <v>106</v>
      </c>
      <c r="BH52" s="130" t="str">
        <f t="shared" si="2"/>
        <v>Casilla formulada</v>
      </c>
      <c r="BI52" s="94"/>
      <c r="BJ52" s="130" t="str">
        <f t="shared" si="3"/>
        <v/>
      </c>
      <c r="BK52" s="130" t="str">
        <f t="shared" si="4"/>
        <v/>
      </c>
      <c r="BL52" s="130" t="str">
        <f t="shared" si="5"/>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516"/>
    </row>
    <row r="53" spans="2:71" s="89" customFormat="1" ht="96" hidden="1" customHeight="1" x14ac:dyDescent="0.25">
      <c r="B53" s="365"/>
      <c r="C53" s="500"/>
      <c r="D53" s="502"/>
      <c r="E53" s="502"/>
      <c r="F53" s="504"/>
      <c r="G53" s="504"/>
      <c r="H53" s="504"/>
      <c r="I53" s="504"/>
      <c r="J53" s="357"/>
      <c r="K53" s="100">
        <v>2</v>
      </c>
      <c r="L53" s="134" t="s">
        <v>107</v>
      </c>
      <c r="M53" s="511"/>
      <c r="N53" s="514"/>
      <c r="O53" s="352"/>
      <c r="P53" s="348"/>
      <c r="Q53" s="509"/>
      <c r="R53" s="509"/>
      <c r="S53" s="509"/>
      <c r="T53" s="509"/>
      <c r="U53" s="509"/>
      <c r="V53" s="509"/>
      <c r="W53" s="509"/>
      <c r="X53" s="509"/>
      <c r="Y53" s="509"/>
      <c r="Z53" s="509"/>
      <c r="AA53" s="509"/>
      <c r="AB53" s="509"/>
      <c r="AC53" s="509"/>
      <c r="AD53" s="509"/>
      <c r="AE53" s="509"/>
      <c r="AF53" s="509"/>
      <c r="AG53" s="509"/>
      <c r="AH53" s="509"/>
      <c r="AI53" s="509"/>
      <c r="AJ53" s="330"/>
      <c r="AK53" s="330"/>
      <c r="AL53" s="330"/>
      <c r="AM53" s="520"/>
      <c r="AN53" s="102">
        <v>2</v>
      </c>
      <c r="AO53" s="135" t="s">
        <v>109</v>
      </c>
      <c r="AP53" s="135"/>
      <c r="AQ53" s="135" t="s">
        <v>106</v>
      </c>
      <c r="AR53" s="135"/>
      <c r="AS53" s="135"/>
      <c r="AT53" s="135"/>
      <c r="AU53" s="135"/>
      <c r="AV53" s="135" t="s">
        <v>106</v>
      </c>
      <c r="AW53" s="136" t="s">
        <v>106</v>
      </c>
      <c r="AX53" s="136" t="s">
        <v>106</v>
      </c>
      <c r="AY53" s="136" t="s">
        <v>106</v>
      </c>
      <c r="AZ53" s="136" t="s">
        <v>106</v>
      </c>
      <c r="BA53" s="136" t="s">
        <v>106</v>
      </c>
      <c r="BB53" s="136" t="s">
        <v>106</v>
      </c>
      <c r="BC53" s="136" t="s">
        <v>106</v>
      </c>
      <c r="BD53" s="104">
        <f t="shared" si="0"/>
        <v>0</v>
      </c>
      <c r="BE53" s="104" t="str">
        <f t="shared" si="1"/>
        <v>Débil</v>
      </c>
      <c r="BF53" s="103"/>
      <c r="BG53" s="137" t="s">
        <v>106</v>
      </c>
      <c r="BH53" s="104" t="str">
        <f t="shared" si="2"/>
        <v>Casilla formulada</v>
      </c>
      <c r="BI53" s="103"/>
      <c r="BJ53" s="104" t="str">
        <f t="shared" si="3"/>
        <v/>
      </c>
      <c r="BK53" s="104" t="str">
        <f t="shared" si="4"/>
        <v/>
      </c>
      <c r="BL53" s="104" t="str">
        <f t="shared" si="5"/>
        <v>SI</v>
      </c>
      <c r="BM53" s="339"/>
      <c r="BN53" s="342"/>
      <c r="BO53" s="449"/>
      <c r="BP53" s="348"/>
      <c r="BQ53" s="330"/>
      <c r="BR53" s="330"/>
      <c r="BS53" s="517"/>
    </row>
    <row r="54" spans="2:71" s="89" customFormat="1" ht="96" hidden="1" customHeight="1" x14ac:dyDescent="0.25">
      <c r="B54" s="365"/>
      <c r="C54" s="500"/>
      <c r="D54" s="502"/>
      <c r="E54" s="502"/>
      <c r="F54" s="504"/>
      <c r="G54" s="504"/>
      <c r="H54" s="504"/>
      <c r="I54" s="504"/>
      <c r="J54" s="357"/>
      <c r="K54" s="106">
        <v>3</v>
      </c>
      <c r="L54" s="138" t="s">
        <v>107</v>
      </c>
      <c r="M54" s="511"/>
      <c r="N54" s="514"/>
      <c r="O54" s="352"/>
      <c r="P54" s="348"/>
      <c r="Q54" s="509"/>
      <c r="R54" s="509"/>
      <c r="S54" s="509"/>
      <c r="T54" s="509"/>
      <c r="U54" s="509"/>
      <c r="V54" s="509"/>
      <c r="W54" s="509"/>
      <c r="X54" s="509"/>
      <c r="Y54" s="509"/>
      <c r="Z54" s="509"/>
      <c r="AA54" s="509"/>
      <c r="AB54" s="509"/>
      <c r="AC54" s="509"/>
      <c r="AD54" s="509"/>
      <c r="AE54" s="509"/>
      <c r="AF54" s="509"/>
      <c r="AG54" s="509"/>
      <c r="AH54" s="509"/>
      <c r="AI54" s="509"/>
      <c r="AJ54" s="330"/>
      <c r="AK54" s="330"/>
      <c r="AL54" s="330"/>
      <c r="AM54" s="520"/>
      <c r="AN54" s="108">
        <v>3</v>
      </c>
      <c r="AO54" s="139" t="s">
        <v>109</v>
      </c>
      <c r="AP54" s="139"/>
      <c r="AQ54" s="139" t="s">
        <v>106</v>
      </c>
      <c r="AR54" s="139"/>
      <c r="AS54" s="139"/>
      <c r="AT54" s="139"/>
      <c r="AU54" s="139"/>
      <c r="AV54" s="139" t="s">
        <v>106</v>
      </c>
      <c r="AW54" s="140" t="s">
        <v>106</v>
      </c>
      <c r="AX54" s="140" t="s">
        <v>106</v>
      </c>
      <c r="AY54" s="140" t="s">
        <v>106</v>
      </c>
      <c r="AZ54" s="140" t="s">
        <v>106</v>
      </c>
      <c r="BA54" s="140" t="s">
        <v>106</v>
      </c>
      <c r="BB54" s="140" t="s">
        <v>106</v>
      </c>
      <c r="BC54" s="140" t="s">
        <v>106</v>
      </c>
      <c r="BD54" s="131">
        <f t="shared" si="0"/>
        <v>0</v>
      </c>
      <c r="BE54" s="131" t="str">
        <f t="shared" si="1"/>
        <v>Débil</v>
      </c>
      <c r="BF54" s="109"/>
      <c r="BG54" s="141" t="s">
        <v>106</v>
      </c>
      <c r="BH54" s="131" t="str">
        <f t="shared" si="2"/>
        <v>Casilla formulada</v>
      </c>
      <c r="BI54" s="109"/>
      <c r="BJ54" s="131" t="str">
        <f t="shared" si="3"/>
        <v/>
      </c>
      <c r="BK54" s="131" t="str">
        <f t="shared" si="4"/>
        <v/>
      </c>
      <c r="BL54" s="131" t="str">
        <f t="shared" si="5"/>
        <v>SI</v>
      </c>
      <c r="BM54" s="339"/>
      <c r="BN54" s="342"/>
      <c r="BO54" s="449"/>
      <c r="BP54" s="348"/>
      <c r="BQ54" s="330"/>
      <c r="BR54" s="330"/>
      <c r="BS54" s="517"/>
    </row>
    <row r="55" spans="2:71" s="89" customFormat="1" ht="96" hidden="1" customHeight="1" x14ac:dyDescent="0.25">
      <c r="B55" s="365"/>
      <c r="C55" s="500"/>
      <c r="D55" s="502"/>
      <c r="E55" s="502"/>
      <c r="F55" s="504"/>
      <c r="G55" s="504"/>
      <c r="H55" s="504"/>
      <c r="I55" s="504"/>
      <c r="J55" s="357"/>
      <c r="K55" s="100">
        <v>4</v>
      </c>
      <c r="L55" s="134" t="s">
        <v>107</v>
      </c>
      <c r="M55" s="511"/>
      <c r="N55" s="514"/>
      <c r="O55" s="352"/>
      <c r="P55" s="348"/>
      <c r="Q55" s="509"/>
      <c r="R55" s="509"/>
      <c r="S55" s="509"/>
      <c r="T55" s="509"/>
      <c r="U55" s="509"/>
      <c r="V55" s="509"/>
      <c r="W55" s="509"/>
      <c r="X55" s="509"/>
      <c r="Y55" s="509"/>
      <c r="Z55" s="509"/>
      <c r="AA55" s="509"/>
      <c r="AB55" s="509"/>
      <c r="AC55" s="509"/>
      <c r="AD55" s="509"/>
      <c r="AE55" s="509"/>
      <c r="AF55" s="509"/>
      <c r="AG55" s="509"/>
      <c r="AH55" s="509"/>
      <c r="AI55" s="509"/>
      <c r="AJ55" s="330"/>
      <c r="AK55" s="330"/>
      <c r="AL55" s="330"/>
      <c r="AM55" s="520"/>
      <c r="AN55" s="102">
        <v>4</v>
      </c>
      <c r="AO55" s="135" t="s">
        <v>109</v>
      </c>
      <c r="AP55" s="135"/>
      <c r="AQ55" s="135" t="s">
        <v>106</v>
      </c>
      <c r="AR55" s="135"/>
      <c r="AS55" s="135"/>
      <c r="AT55" s="135"/>
      <c r="AU55" s="135"/>
      <c r="AV55" s="135" t="s">
        <v>106</v>
      </c>
      <c r="AW55" s="136" t="s">
        <v>106</v>
      </c>
      <c r="AX55" s="136" t="s">
        <v>106</v>
      </c>
      <c r="AY55" s="136" t="s">
        <v>106</v>
      </c>
      <c r="AZ55" s="136" t="s">
        <v>106</v>
      </c>
      <c r="BA55" s="136" t="s">
        <v>106</v>
      </c>
      <c r="BB55" s="136" t="s">
        <v>106</v>
      </c>
      <c r="BC55" s="136" t="s">
        <v>106</v>
      </c>
      <c r="BD55" s="104">
        <f t="shared" si="0"/>
        <v>0</v>
      </c>
      <c r="BE55" s="104" t="str">
        <f t="shared" si="1"/>
        <v>Débil</v>
      </c>
      <c r="BF55" s="103"/>
      <c r="BG55" s="137" t="s">
        <v>106</v>
      </c>
      <c r="BH55" s="104" t="str">
        <f t="shared" si="2"/>
        <v>Casilla formulada</v>
      </c>
      <c r="BI55" s="103"/>
      <c r="BJ55" s="104" t="str">
        <f t="shared" si="3"/>
        <v/>
      </c>
      <c r="BK55" s="104" t="str">
        <f t="shared" si="4"/>
        <v/>
      </c>
      <c r="BL55" s="104" t="str">
        <f t="shared" si="5"/>
        <v>SI</v>
      </c>
      <c r="BM55" s="339"/>
      <c r="BN55" s="342"/>
      <c r="BO55" s="449"/>
      <c r="BP55" s="348"/>
      <c r="BQ55" s="330"/>
      <c r="BR55" s="330"/>
      <c r="BS55" s="517"/>
    </row>
    <row r="56" spans="2:71" s="89" customFormat="1" ht="96" hidden="1" customHeight="1" x14ac:dyDescent="0.25">
      <c r="B56" s="365"/>
      <c r="C56" s="500"/>
      <c r="D56" s="502"/>
      <c r="E56" s="502"/>
      <c r="F56" s="504"/>
      <c r="G56" s="504"/>
      <c r="H56" s="504"/>
      <c r="I56" s="504"/>
      <c r="J56" s="357"/>
      <c r="K56" s="106">
        <v>5</v>
      </c>
      <c r="L56" s="138" t="s">
        <v>107</v>
      </c>
      <c r="M56" s="511"/>
      <c r="N56" s="514"/>
      <c r="O56" s="352"/>
      <c r="P56" s="348"/>
      <c r="Q56" s="509"/>
      <c r="R56" s="509"/>
      <c r="S56" s="509"/>
      <c r="T56" s="509"/>
      <c r="U56" s="509"/>
      <c r="V56" s="509"/>
      <c r="W56" s="509"/>
      <c r="X56" s="509"/>
      <c r="Y56" s="509"/>
      <c r="Z56" s="509"/>
      <c r="AA56" s="509"/>
      <c r="AB56" s="509"/>
      <c r="AC56" s="509"/>
      <c r="AD56" s="509"/>
      <c r="AE56" s="509"/>
      <c r="AF56" s="509"/>
      <c r="AG56" s="509"/>
      <c r="AH56" s="509"/>
      <c r="AI56" s="509"/>
      <c r="AJ56" s="330"/>
      <c r="AK56" s="330"/>
      <c r="AL56" s="330"/>
      <c r="AM56" s="520"/>
      <c r="AN56" s="108">
        <v>5</v>
      </c>
      <c r="AO56" s="139" t="s">
        <v>109</v>
      </c>
      <c r="AP56" s="139"/>
      <c r="AQ56" s="139" t="s">
        <v>106</v>
      </c>
      <c r="AR56" s="139"/>
      <c r="AS56" s="139"/>
      <c r="AT56" s="139"/>
      <c r="AU56" s="139"/>
      <c r="AV56" s="139" t="s">
        <v>106</v>
      </c>
      <c r="AW56" s="140" t="s">
        <v>106</v>
      </c>
      <c r="AX56" s="140" t="s">
        <v>106</v>
      </c>
      <c r="AY56" s="140" t="s">
        <v>106</v>
      </c>
      <c r="AZ56" s="140" t="s">
        <v>106</v>
      </c>
      <c r="BA56" s="140" t="s">
        <v>106</v>
      </c>
      <c r="BB56" s="140" t="s">
        <v>106</v>
      </c>
      <c r="BC56" s="140" t="s">
        <v>106</v>
      </c>
      <c r="BD56" s="131">
        <f t="shared" si="0"/>
        <v>0</v>
      </c>
      <c r="BE56" s="131" t="str">
        <f t="shared" si="1"/>
        <v>Débil</v>
      </c>
      <c r="BF56" s="109"/>
      <c r="BG56" s="141" t="s">
        <v>106</v>
      </c>
      <c r="BH56" s="131" t="str">
        <f t="shared" si="2"/>
        <v>Casilla formulada</v>
      </c>
      <c r="BI56" s="109"/>
      <c r="BJ56" s="131" t="str">
        <f t="shared" si="3"/>
        <v/>
      </c>
      <c r="BK56" s="131" t="str">
        <f t="shared" si="4"/>
        <v/>
      </c>
      <c r="BL56" s="131" t="str">
        <f t="shared" si="5"/>
        <v>SI</v>
      </c>
      <c r="BM56" s="339"/>
      <c r="BN56" s="342"/>
      <c r="BO56" s="449"/>
      <c r="BP56" s="348"/>
      <c r="BQ56" s="330"/>
      <c r="BR56" s="330"/>
      <c r="BS56" s="517"/>
    </row>
    <row r="57" spans="2:71" s="89" customFormat="1" ht="96" hidden="1" customHeight="1" x14ac:dyDescent="0.25">
      <c r="B57" s="365"/>
      <c r="C57" s="500"/>
      <c r="D57" s="502"/>
      <c r="E57" s="502"/>
      <c r="F57" s="504"/>
      <c r="G57" s="504"/>
      <c r="H57" s="504"/>
      <c r="I57" s="504"/>
      <c r="J57" s="357"/>
      <c r="K57" s="100">
        <v>6</v>
      </c>
      <c r="L57" s="134" t="s">
        <v>107</v>
      </c>
      <c r="M57" s="511"/>
      <c r="N57" s="514"/>
      <c r="O57" s="352"/>
      <c r="P57" s="348"/>
      <c r="Q57" s="509"/>
      <c r="R57" s="509"/>
      <c r="S57" s="509"/>
      <c r="T57" s="509"/>
      <c r="U57" s="509"/>
      <c r="V57" s="509"/>
      <c r="W57" s="509"/>
      <c r="X57" s="509"/>
      <c r="Y57" s="509"/>
      <c r="Z57" s="509"/>
      <c r="AA57" s="509"/>
      <c r="AB57" s="509"/>
      <c r="AC57" s="509"/>
      <c r="AD57" s="509"/>
      <c r="AE57" s="509"/>
      <c r="AF57" s="509"/>
      <c r="AG57" s="509"/>
      <c r="AH57" s="509"/>
      <c r="AI57" s="509"/>
      <c r="AJ57" s="330"/>
      <c r="AK57" s="330"/>
      <c r="AL57" s="330"/>
      <c r="AM57" s="520"/>
      <c r="AN57" s="102">
        <v>6</v>
      </c>
      <c r="AO57" s="135" t="s">
        <v>109</v>
      </c>
      <c r="AP57" s="135"/>
      <c r="AQ57" s="135" t="s">
        <v>106</v>
      </c>
      <c r="AR57" s="135"/>
      <c r="AS57" s="135"/>
      <c r="AT57" s="135"/>
      <c r="AU57" s="135"/>
      <c r="AV57" s="135" t="s">
        <v>106</v>
      </c>
      <c r="AW57" s="136" t="s">
        <v>106</v>
      </c>
      <c r="AX57" s="136" t="s">
        <v>106</v>
      </c>
      <c r="AY57" s="136" t="s">
        <v>106</v>
      </c>
      <c r="AZ57" s="136" t="s">
        <v>106</v>
      </c>
      <c r="BA57" s="136" t="s">
        <v>106</v>
      </c>
      <c r="BB57" s="136" t="s">
        <v>106</v>
      </c>
      <c r="BC57" s="136" t="s">
        <v>106</v>
      </c>
      <c r="BD57" s="104">
        <f t="shared" si="0"/>
        <v>0</v>
      </c>
      <c r="BE57" s="104" t="str">
        <f t="shared" si="1"/>
        <v>Débil</v>
      </c>
      <c r="BF57" s="103"/>
      <c r="BG57" s="137" t="s">
        <v>106</v>
      </c>
      <c r="BH57" s="104" t="str">
        <f t="shared" si="2"/>
        <v>Casilla formulada</v>
      </c>
      <c r="BI57" s="103"/>
      <c r="BJ57" s="104" t="str">
        <f t="shared" si="3"/>
        <v/>
      </c>
      <c r="BK57" s="104" t="str">
        <f t="shared" si="4"/>
        <v/>
      </c>
      <c r="BL57" s="104" t="str">
        <f t="shared" si="5"/>
        <v>SI</v>
      </c>
      <c r="BM57" s="339"/>
      <c r="BN57" s="342"/>
      <c r="BO57" s="449"/>
      <c r="BP57" s="348"/>
      <c r="BQ57" s="330"/>
      <c r="BR57" s="330"/>
      <c r="BS57" s="517"/>
    </row>
    <row r="58" spans="2:71" s="89" customFormat="1" ht="96" hidden="1" customHeight="1" x14ac:dyDescent="0.25">
      <c r="B58" s="365"/>
      <c r="C58" s="500"/>
      <c r="D58" s="502"/>
      <c r="E58" s="502"/>
      <c r="F58" s="504"/>
      <c r="G58" s="504"/>
      <c r="H58" s="504"/>
      <c r="I58" s="504"/>
      <c r="J58" s="357"/>
      <c r="K58" s="106">
        <v>7</v>
      </c>
      <c r="L58" s="138" t="s">
        <v>107</v>
      </c>
      <c r="M58" s="511"/>
      <c r="N58" s="514"/>
      <c r="O58" s="352"/>
      <c r="P58" s="348"/>
      <c r="Q58" s="509"/>
      <c r="R58" s="509"/>
      <c r="S58" s="509"/>
      <c r="T58" s="509"/>
      <c r="U58" s="509"/>
      <c r="V58" s="509"/>
      <c r="W58" s="509"/>
      <c r="X58" s="509"/>
      <c r="Y58" s="509"/>
      <c r="Z58" s="509"/>
      <c r="AA58" s="509"/>
      <c r="AB58" s="509"/>
      <c r="AC58" s="509"/>
      <c r="AD58" s="509"/>
      <c r="AE58" s="509"/>
      <c r="AF58" s="509"/>
      <c r="AG58" s="509"/>
      <c r="AH58" s="509"/>
      <c r="AI58" s="509"/>
      <c r="AJ58" s="330"/>
      <c r="AK58" s="330"/>
      <c r="AL58" s="330"/>
      <c r="AM58" s="520"/>
      <c r="AN58" s="108">
        <v>7</v>
      </c>
      <c r="AO58" s="139" t="s">
        <v>109</v>
      </c>
      <c r="AP58" s="139"/>
      <c r="AQ58" s="139" t="s">
        <v>106</v>
      </c>
      <c r="AR58" s="139"/>
      <c r="AS58" s="139"/>
      <c r="AT58" s="139"/>
      <c r="AU58" s="139"/>
      <c r="AV58" s="139" t="s">
        <v>106</v>
      </c>
      <c r="AW58" s="140" t="s">
        <v>106</v>
      </c>
      <c r="AX58" s="140" t="s">
        <v>106</v>
      </c>
      <c r="AY58" s="140" t="s">
        <v>106</v>
      </c>
      <c r="AZ58" s="140" t="s">
        <v>106</v>
      </c>
      <c r="BA58" s="140" t="s">
        <v>106</v>
      </c>
      <c r="BB58" s="140" t="s">
        <v>106</v>
      </c>
      <c r="BC58" s="140" t="s">
        <v>106</v>
      </c>
      <c r="BD58" s="131">
        <f t="shared" si="0"/>
        <v>0</v>
      </c>
      <c r="BE58" s="131" t="str">
        <f t="shared" si="1"/>
        <v>Débil</v>
      </c>
      <c r="BF58" s="109"/>
      <c r="BG58" s="141" t="s">
        <v>106</v>
      </c>
      <c r="BH58" s="131" t="str">
        <f t="shared" si="2"/>
        <v>Casilla formulada</v>
      </c>
      <c r="BI58" s="109"/>
      <c r="BJ58" s="131" t="str">
        <f t="shared" si="3"/>
        <v/>
      </c>
      <c r="BK58" s="131" t="str">
        <f t="shared" si="4"/>
        <v/>
      </c>
      <c r="BL58" s="131" t="str">
        <f t="shared" si="5"/>
        <v>SI</v>
      </c>
      <c r="BM58" s="339"/>
      <c r="BN58" s="342"/>
      <c r="BO58" s="449"/>
      <c r="BP58" s="348"/>
      <c r="BQ58" s="330"/>
      <c r="BR58" s="330"/>
      <c r="BS58" s="517"/>
    </row>
    <row r="59" spans="2:71" s="89" customFormat="1" ht="96" hidden="1" customHeight="1" x14ac:dyDescent="0.25">
      <c r="B59" s="365"/>
      <c r="C59" s="500"/>
      <c r="D59" s="502"/>
      <c r="E59" s="502"/>
      <c r="F59" s="504"/>
      <c r="G59" s="504"/>
      <c r="H59" s="504"/>
      <c r="I59" s="504"/>
      <c r="J59" s="357"/>
      <c r="K59" s="100">
        <v>8</v>
      </c>
      <c r="L59" s="134" t="s">
        <v>107</v>
      </c>
      <c r="M59" s="511"/>
      <c r="N59" s="514"/>
      <c r="O59" s="352"/>
      <c r="P59" s="348"/>
      <c r="Q59" s="509"/>
      <c r="R59" s="509"/>
      <c r="S59" s="509"/>
      <c r="T59" s="509"/>
      <c r="U59" s="509"/>
      <c r="V59" s="509"/>
      <c r="W59" s="509"/>
      <c r="X59" s="509"/>
      <c r="Y59" s="509"/>
      <c r="Z59" s="509"/>
      <c r="AA59" s="509"/>
      <c r="AB59" s="509"/>
      <c r="AC59" s="509"/>
      <c r="AD59" s="509"/>
      <c r="AE59" s="509"/>
      <c r="AF59" s="509"/>
      <c r="AG59" s="509"/>
      <c r="AH59" s="509"/>
      <c r="AI59" s="509"/>
      <c r="AJ59" s="330"/>
      <c r="AK59" s="330"/>
      <c r="AL59" s="330"/>
      <c r="AM59" s="520"/>
      <c r="AN59" s="102">
        <v>8</v>
      </c>
      <c r="AO59" s="135" t="s">
        <v>109</v>
      </c>
      <c r="AP59" s="135"/>
      <c r="AQ59" s="135" t="s">
        <v>106</v>
      </c>
      <c r="AR59" s="135"/>
      <c r="AS59" s="135"/>
      <c r="AT59" s="135"/>
      <c r="AU59" s="135"/>
      <c r="AV59" s="135" t="s">
        <v>106</v>
      </c>
      <c r="AW59" s="136" t="s">
        <v>106</v>
      </c>
      <c r="AX59" s="136" t="s">
        <v>106</v>
      </c>
      <c r="AY59" s="136" t="s">
        <v>106</v>
      </c>
      <c r="AZ59" s="136" t="s">
        <v>106</v>
      </c>
      <c r="BA59" s="136" t="s">
        <v>106</v>
      </c>
      <c r="BB59" s="136" t="s">
        <v>106</v>
      </c>
      <c r="BC59" s="136" t="s">
        <v>106</v>
      </c>
      <c r="BD59" s="104">
        <f t="shared" si="0"/>
        <v>0</v>
      </c>
      <c r="BE59" s="104" t="str">
        <f t="shared" si="1"/>
        <v>Débil</v>
      </c>
      <c r="BF59" s="103"/>
      <c r="BG59" s="137" t="s">
        <v>106</v>
      </c>
      <c r="BH59" s="104" t="str">
        <f t="shared" si="2"/>
        <v>Casilla formulada</v>
      </c>
      <c r="BI59" s="103"/>
      <c r="BJ59" s="104" t="str">
        <f t="shared" si="3"/>
        <v/>
      </c>
      <c r="BK59" s="104" t="str">
        <f t="shared" si="4"/>
        <v/>
      </c>
      <c r="BL59" s="104" t="str">
        <f t="shared" si="5"/>
        <v>SI</v>
      </c>
      <c r="BM59" s="339"/>
      <c r="BN59" s="342"/>
      <c r="BO59" s="449"/>
      <c r="BP59" s="348"/>
      <c r="BQ59" s="330"/>
      <c r="BR59" s="330"/>
      <c r="BS59" s="517"/>
    </row>
    <row r="60" spans="2:71" s="89" customFormat="1" ht="96" hidden="1" customHeight="1" x14ac:dyDescent="0.25">
      <c r="B60" s="365"/>
      <c r="C60" s="500"/>
      <c r="D60" s="502"/>
      <c r="E60" s="502"/>
      <c r="F60" s="504"/>
      <c r="G60" s="504"/>
      <c r="H60" s="504"/>
      <c r="I60" s="504"/>
      <c r="J60" s="357"/>
      <c r="K60" s="106">
        <v>9</v>
      </c>
      <c r="L60" s="142" t="s">
        <v>107</v>
      </c>
      <c r="M60" s="511"/>
      <c r="N60" s="514"/>
      <c r="O60" s="352"/>
      <c r="P60" s="348"/>
      <c r="Q60" s="509"/>
      <c r="R60" s="509"/>
      <c r="S60" s="509"/>
      <c r="T60" s="509"/>
      <c r="U60" s="509"/>
      <c r="V60" s="509"/>
      <c r="W60" s="509"/>
      <c r="X60" s="509"/>
      <c r="Y60" s="509"/>
      <c r="Z60" s="509"/>
      <c r="AA60" s="509"/>
      <c r="AB60" s="509"/>
      <c r="AC60" s="509"/>
      <c r="AD60" s="509"/>
      <c r="AE60" s="509"/>
      <c r="AF60" s="509"/>
      <c r="AG60" s="509"/>
      <c r="AH60" s="509"/>
      <c r="AI60" s="509"/>
      <c r="AJ60" s="330"/>
      <c r="AK60" s="330"/>
      <c r="AL60" s="330"/>
      <c r="AM60" s="520"/>
      <c r="AN60" s="108">
        <v>9</v>
      </c>
      <c r="AO60" s="139" t="s">
        <v>109</v>
      </c>
      <c r="AP60" s="139"/>
      <c r="AQ60" s="139" t="s">
        <v>106</v>
      </c>
      <c r="AR60" s="139"/>
      <c r="AS60" s="139"/>
      <c r="AT60" s="139"/>
      <c r="AU60" s="139"/>
      <c r="AV60" s="139" t="s">
        <v>106</v>
      </c>
      <c r="AW60" s="140" t="s">
        <v>106</v>
      </c>
      <c r="AX60" s="140" t="s">
        <v>106</v>
      </c>
      <c r="AY60" s="140" t="s">
        <v>106</v>
      </c>
      <c r="AZ60" s="140" t="s">
        <v>106</v>
      </c>
      <c r="BA60" s="140" t="s">
        <v>106</v>
      </c>
      <c r="BB60" s="140" t="s">
        <v>106</v>
      </c>
      <c r="BC60" s="140" t="s">
        <v>106</v>
      </c>
      <c r="BD60" s="131">
        <f t="shared" si="0"/>
        <v>0</v>
      </c>
      <c r="BE60" s="131" t="str">
        <f t="shared" si="1"/>
        <v>Débil</v>
      </c>
      <c r="BF60" s="109"/>
      <c r="BG60" s="141" t="s">
        <v>106</v>
      </c>
      <c r="BH60" s="131" t="str">
        <f t="shared" si="2"/>
        <v>Casilla formulada</v>
      </c>
      <c r="BI60" s="109"/>
      <c r="BJ60" s="131" t="str">
        <f t="shared" si="3"/>
        <v/>
      </c>
      <c r="BK60" s="131" t="str">
        <f t="shared" si="4"/>
        <v/>
      </c>
      <c r="BL60" s="131" t="str">
        <f t="shared" si="5"/>
        <v>SI</v>
      </c>
      <c r="BM60" s="339"/>
      <c r="BN60" s="342"/>
      <c r="BO60" s="449"/>
      <c r="BP60" s="348"/>
      <c r="BQ60" s="330"/>
      <c r="BR60" s="330"/>
      <c r="BS60" s="517"/>
    </row>
    <row r="61" spans="2:71" s="89" customFormat="1" ht="96" hidden="1" customHeight="1" thickBot="1" x14ac:dyDescent="0.3">
      <c r="B61" s="366"/>
      <c r="C61" s="501"/>
      <c r="D61" s="503"/>
      <c r="E61" s="503"/>
      <c r="F61" s="505"/>
      <c r="G61" s="505"/>
      <c r="H61" s="505"/>
      <c r="I61" s="505"/>
      <c r="J61" s="358"/>
      <c r="K61" s="113">
        <v>10</v>
      </c>
      <c r="L61" s="143" t="s">
        <v>107</v>
      </c>
      <c r="M61" s="512"/>
      <c r="N61" s="515"/>
      <c r="O61" s="353"/>
      <c r="P61" s="349"/>
      <c r="Q61" s="510"/>
      <c r="R61" s="510"/>
      <c r="S61" s="510"/>
      <c r="T61" s="510"/>
      <c r="U61" s="510"/>
      <c r="V61" s="510"/>
      <c r="W61" s="510"/>
      <c r="X61" s="510"/>
      <c r="Y61" s="510"/>
      <c r="Z61" s="510"/>
      <c r="AA61" s="510"/>
      <c r="AB61" s="510"/>
      <c r="AC61" s="510"/>
      <c r="AD61" s="510"/>
      <c r="AE61" s="510"/>
      <c r="AF61" s="510"/>
      <c r="AG61" s="510"/>
      <c r="AH61" s="510"/>
      <c r="AI61" s="510"/>
      <c r="AJ61" s="331"/>
      <c r="AK61" s="331"/>
      <c r="AL61" s="331"/>
      <c r="AM61" s="521"/>
      <c r="AN61" s="115">
        <v>10</v>
      </c>
      <c r="AO61" s="144" t="s">
        <v>109</v>
      </c>
      <c r="AP61" s="144"/>
      <c r="AQ61" s="144" t="s">
        <v>106</v>
      </c>
      <c r="AR61" s="144"/>
      <c r="AS61" s="144"/>
      <c r="AT61" s="144"/>
      <c r="AU61" s="144"/>
      <c r="AV61" s="144" t="s">
        <v>106</v>
      </c>
      <c r="AW61" s="145" t="s">
        <v>106</v>
      </c>
      <c r="AX61" s="145" t="s">
        <v>106</v>
      </c>
      <c r="AY61" s="145" t="s">
        <v>106</v>
      </c>
      <c r="AZ61" s="145" t="s">
        <v>106</v>
      </c>
      <c r="BA61" s="145" t="s">
        <v>106</v>
      </c>
      <c r="BB61" s="145" t="s">
        <v>106</v>
      </c>
      <c r="BC61" s="145" t="s">
        <v>106</v>
      </c>
      <c r="BD61" s="117">
        <f t="shared" si="0"/>
        <v>0</v>
      </c>
      <c r="BE61" s="117" t="str">
        <f t="shared" si="1"/>
        <v>Débil</v>
      </c>
      <c r="BF61" s="116"/>
      <c r="BG61" s="146" t="s">
        <v>106</v>
      </c>
      <c r="BH61" s="117" t="str">
        <f t="shared" si="2"/>
        <v>Casilla formulada</v>
      </c>
      <c r="BI61" s="116"/>
      <c r="BJ61" s="117" t="str">
        <f t="shared" si="3"/>
        <v/>
      </c>
      <c r="BK61" s="117" t="str">
        <f t="shared" si="4"/>
        <v/>
      </c>
      <c r="BL61" s="117" t="str">
        <f t="shared" si="5"/>
        <v>SI</v>
      </c>
      <c r="BM61" s="340"/>
      <c r="BN61" s="343"/>
      <c r="BO61" s="450"/>
      <c r="BP61" s="349"/>
      <c r="BQ61" s="331"/>
      <c r="BR61" s="331"/>
      <c r="BS61" s="518"/>
    </row>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402" priority="23" operator="containsText" text="Si es Riesgo de Corrupción">
      <formula>NOT(ISERROR(SEARCH("Si es Riesgo de Corrupción",J12)))</formula>
    </cfRule>
    <cfRule type="containsText" dxfId="401" priority="24" operator="containsText" text="No es Riesgo de Corrupción">
      <formula>NOT(ISERROR(SEARCH("No es Riesgo de Corrupción",J12)))</formula>
    </cfRule>
  </conditionalFormatting>
  <conditionalFormatting sqref="L12:M21">
    <cfRule type="containsText" dxfId="400" priority="22" operator="containsText" text="Espacio para describir ">
      <formula>NOT(ISERROR(SEARCH("Espacio para describir ",L12)))</formula>
    </cfRule>
  </conditionalFormatting>
  <conditionalFormatting sqref="N12:N61 Q12:AI61 AQ12:AQ61 AV12:BC61 BG12:BG61 BO12:BO61">
    <cfRule type="containsText" dxfId="399" priority="21" operator="containsText" text="Escoger un dato de la lista desplegable">
      <formula>NOT(ISERROR(SEARCH("Escoger un dato de la lista desplegable",N12)))</formula>
    </cfRule>
  </conditionalFormatting>
  <conditionalFormatting sqref="AO12:AO61">
    <cfRule type="containsText" dxfId="398" priority="20" operator="containsText" text="REDACTAR CONTROL">
      <formula>NOT(ISERROR(SEARCH("REDACTAR CONTROL",AO12)))</formula>
    </cfRule>
  </conditionalFormatting>
  <conditionalFormatting sqref="AL12 BR12">
    <cfRule type="containsText" dxfId="397" priority="17" operator="containsText" text="Extremo">
      <formula>NOT(ISERROR(SEARCH("Extremo",AL12)))</formula>
    </cfRule>
    <cfRule type="containsText" dxfId="396" priority="18" operator="containsText" text="Alto">
      <formula>NOT(ISERROR(SEARCH("Alto",AL12)))</formula>
    </cfRule>
    <cfRule type="containsText" dxfId="395" priority="19" operator="containsText" text="Moderado">
      <formula>NOT(ISERROR(SEARCH("Moderado",AL12)))</formula>
    </cfRule>
  </conditionalFormatting>
  <conditionalFormatting sqref="L22:M31">
    <cfRule type="containsText" dxfId="394" priority="16" operator="containsText" text="Espacio para describir ">
      <formula>NOT(ISERROR(SEARCH("Espacio para describir ",L22)))</formula>
    </cfRule>
  </conditionalFormatting>
  <conditionalFormatting sqref="AL22 BR22">
    <cfRule type="containsText" dxfId="393" priority="13" operator="containsText" text="Extremo">
      <formula>NOT(ISERROR(SEARCH("Extremo",AL22)))</formula>
    </cfRule>
    <cfRule type="containsText" dxfId="392" priority="14" operator="containsText" text="Alto">
      <formula>NOT(ISERROR(SEARCH("Alto",AL22)))</formula>
    </cfRule>
    <cfRule type="containsText" dxfId="391" priority="15" operator="containsText" text="Moderado">
      <formula>NOT(ISERROR(SEARCH("Moderado",AL22)))</formula>
    </cfRule>
  </conditionalFormatting>
  <conditionalFormatting sqref="L32:M41">
    <cfRule type="containsText" dxfId="390" priority="12" operator="containsText" text="Espacio para describir ">
      <formula>NOT(ISERROR(SEARCH("Espacio para describir ",L32)))</formula>
    </cfRule>
  </conditionalFormatting>
  <conditionalFormatting sqref="AL32 BR32">
    <cfRule type="containsText" dxfId="389" priority="9" operator="containsText" text="Extremo">
      <formula>NOT(ISERROR(SEARCH("Extremo",AL32)))</formula>
    </cfRule>
    <cfRule type="containsText" dxfId="388" priority="10" operator="containsText" text="Alto">
      <formula>NOT(ISERROR(SEARCH("Alto",AL32)))</formula>
    </cfRule>
    <cfRule type="containsText" dxfId="387" priority="11" operator="containsText" text="Moderado">
      <formula>NOT(ISERROR(SEARCH("Moderado",AL32)))</formula>
    </cfRule>
  </conditionalFormatting>
  <conditionalFormatting sqref="L42:M51">
    <cfRule type="containsText" dxfId="386" priority="8" operator="containsText" text="Espacio para describir ">
      <formula>NOT(ISERROR(SEARCH("Espacio para describir ",L42)))</formula>
    </cfRule>
  </conditionalFormatting>
  <conditionalFormatting sqref="AL42 BR42">
    <cfRule type="containsText" dxfId="385" priority="5" operator="containsText" text="Extremo">
      <formula>NOT(ISERROR(SEARCH("Extremo",AL42)))</formula>
    </cfRule>
    <cfRule type="containsText" dxfId="384" priority="6" operator="containsText" text="Alto">
      <formula>NOT(ISERROR(SEARCH("Alto",AL42)))</formula>
    </cfRule>
    <cfRule type="containsText" dxfId="383" priority="7" operator="containsText" text="Moderado">
      <formula>NOT(ISERROR(SEARCH("Moderado",AL42)))</formula>
    </cfRule>
  </conditionalFormatting>
  <conditionalFormatting sqref="L52:M61">
    <cfRule type="containsText" dxfId="382" priority="4" operator="containsText" text="Espacio para describir ">
      <formula>NOT(ISERROR(SEARCH("Espacio para describir ",L52)))</formula>
    </cfRule>
  </conditionalFormatting>
  <conditionalFormatting sqref="AL52 BR52">
    <cfRule type="containsText" dxfId="381" priority="1" operator="containsText" text="Extremo">
      <formula>NOT(ISERROR(SEARCH("Extremo",AL52)))</formula>
    </cfRule>
    <cfRule type="containsText" dxfId="380" priority="2" operator="containsText" text="Alto">
      <formula>NOT(ISERROR(SEARCH("Alto",AL52)))</formula>
    </cfRule>
    <cfRule type="containsText" dxfId="379"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CFEF6454-21A6-4D6C-99D0-42C3726CCB4B}"/>
    <dataValidation allowBlank="1" showInputMessage="1" showErrorMessage="1" prompt="¿Se deja evidencia o rastro de la ejecución del control, que permita a cualquier tercero con la evidencia, llegar a la misma conclusión?." sqref="BC11" xr:uid="{F9BEE0D0-87D3-41F4-A5DB-CC57FA4518C9}"/>
    <dataValidation allowBlank="1" showInputMessage="1" showErrorMessage="1" prompt="¿Las observaciones, desviaciones o diferencias identificadas como resultados de la ejecución del control son investigadas y resueltas de manera oportuna?" sqref="BB11" xr:uid="{FD5DC14E-F237-4A74-ADFC-EEB16A37FAF3}"/>
    <dataValidation allowBlank="1" showInputMessage="1" showErrorMessage="1" prompt="¿La fuente de información que se utiliza en el desarrollo del control es información confiable que permita mitigar el riesgo?." sqref="BA11" xr:uid="{FD69AD55-FE38-4F77-9290-0CFE653B4101}"/>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37DD2BA-D011-4AB9-8119-21476C952AC4}"/>
    <dataValidation allowBlank="1" showInputMessage="1" showErrorMessage="1" prompt="¿La oportunidad en que se ejecuta el control ayuda a prevenir la mitigación del riesgo o a detectar la materialización del riesgo de manera oportuna?" sqref="AY11" xr:uid="{F8AA8195-DF81-4FE1-ADDA-EB6C2500A9C6}"/>
    <dataValidation allowBlank="1" showInputMessage="1" showErrorMessage="1" prompt="El responsable tiene autoridad y adecuada segregación de funciones en la ejecución del control?" sqref="AX11" xr:uid="{42445AE5-946A-47D9-B266-B113ECD207D6}"/>
    <dataValidation allowBlank="1" showInputMessage="1" showErrorMessage="1" prompt="¿Existen un responsable asignado a la ejecución del control?" sqref="AW11" xr:uid="{FA946D3A-3F84-418E-9AB5-D41FF9D3417D}"/>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EA8DB52F-3D38-4D43-BC79-9664BEA80D87}"/>
    <dataValidation type="list" allowBlank="1" showInputMessage="1" showErrorMessage="1" prompt="¿Genera Impacto ambiental?" sqref="AI12:AI61" xr:uid="{318E3D20-380B-465D-AAC7-1A69DFB91662}">
      <formula1>"SI,NO,Escoger un dato de la lista desplegable"</formula1>
    </dataValidation>
    <dataValidation allowBlank="1" showInputMessage="1" showErrorMessage="1" prompt="¿Genera Impacto ambiental?" sqref="AI11" xr:uid="{DF1F46C1-FB28-4404-96FB-03665D6FCFDF}"/>
    <dataValidation type="list" allowBlank="1" showInputMessage="1" showErrorMessage="1" prompt="¿Afectar la imagen nacional?" sqref="AH12:AH61" xr:uid="{CBB1C7D7-0280-482B-A84A-88850A2DFE86}">
      <formula1>"SI,NO,Escoger un dato de la lista desplegable"</formula1>
    </dataValidation>
    <dataValidation allowBlank="1" showInputMessage="1" showErrorMessage="1" prompt="¿Afectar la imagen nacional?" sqref="AH11" xr:uid="{D048F64F-56AC-41AD-B6D7-49B908591C76}"/>
    <dataValidation type="list" allowBlank="1" showInputMessage="1" showErrorMessage="1" prompt="¿Afectar la imagen regional?" sqref="AG12:AG61" xr:uid="{3D4ED97E-C0CB-4E08-A84C-DBF8D8A155E8}">
      <formula1>"SI,NO,Escoger un dato de la lista desplegable"</formula1>
    </dataValidation>
    <dataValidation allowBlank="1" showInputMessage="1" showErrorMessage="1" prompt="¿Afectar la imagen regional?" sqref="AG11" xr:uid="{B7234349-D9D5-4E37-A579-FCC7C3DC7A1E}"/>
    <dataValidation type="list" allowBlank="1" showInputMessage="1" showErrorMessage="1" prompt="¿Ocasionar lesiones físicas o pérdida de vidas humanas?_x000a_NOTA: si esta respuesta es afirmativa, el impacto sera considerado como catastrófico." sqref="AF12:AF61" xr:uid="{DB94B04B-E069-4B46-AA0D-B3F4EE7657F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5EAD7817-071B-40F8-AF94-3F1B6ED52349}"/>
    <dataValidation type="list" allowBlank="1" showInputMessage="1" showErrorMessage="1" prompt="¿Generar pérdida de credibilidad del sector?" sqref="AE12:AE61" xr:uid="{0DB0C6FE-AC36-470A-AE74-CBAEA8B5F031}">
      <formula1>"SI,NO,Escoger un dato de la lista desplegable"</formula1>
    </dataValidation>
    <dataValidation allowBlank="1" showInputMessage="1" showErrorMessage="1" prompt="¿Generar pérdida de credibilidad del sector?" sqref="AE11" xr:uid="{7E0AE85F-AFFC-4CD6-AF91-74BA4A398533}"/>
    <dataValidation type="list" allowBlank="1" showInputMessage="1" showErrorMessage="1" prompt="¿Dar lugar a procesos penales?" sqref="AD12:AD61" xr:uid="{0BADC64B-ECCD-4A6B-87DE-4097AAF57716}">
      <formula1>"SI,NO,Escoger un dato de la lista desplegable"</formula1>
    </dataValidation>
    <dataValidation allowBlank="1" showInputMessage="1" showErrorMessage="1" prompt="¿Dar lugar a procesos penales?" sqref="AD11" xr:uid="{B53A9FD3-AAB7-49F8-8BB9-2906AE58E40E}"/>
    <dataValidation type="list" allowBlank="1" showInputMessage="1" showErrorMessage="1" prompt="¿Dar lugar a procesos fiscales?" sqref="AC12:AC61" xr:uid="{BE18AA07-3F56-4E58-A6D9-A5549C3EF704}">
      <formula1>"SI,NO,Escoger un dato de la lista desplegable"</formula1>
    </dataValidation>
    <dataValidation allowBlank="1" showInputMessage="1" showErrorMessage="1" prompt="¿Dar lugar a procesos fiscales?" sqref="AC11" xr:uid="{F39C2124-4DB9-466F-BE49-52C4E14D5047}"/>
    <dataValidation type="list" allowBlank="1" showInputMessage="1" showErrorMessage="1" prompt="¿Dar lugar a procesos disciplinarios?" sqref="AB12:AB61" xr:uid="{8DF56AAF-B00F-4B52-ADA8-6E7DC5F35C24}">
      <formula1>"SI,NO,Escoger un dato de la lista desplegable"</formula1>
    </dataValidation>
    <dataValidation allowBlank="1" showInputMessage="1" showErrorMessage="1" prompt="¿Dar lugar a procesos disciplinarios?" sqref="AB11" xr:uid="{D12C77F2-647B-4D95-816B-2B136CFC0BF8}"/>
    <dataValidation type="list" allowBlank="1" showInputMessage="1" showErrorMessage="1" prompt="¿Dar lugar a procesos sancionatorios?" sqref="AA12:AA61" xr:uid="{EC58C9F8-AD51-4CEB-80F0-7F9D816CBF6F}">
      <formula1>"SI,NO,Escoger un dato de la lista desplegable"</formula1>
    </dataValidation>
    <dataValidation allowBlank="1" showInputMessage="1" showErrorMessage="1" prompt="¿Dar lugar a procesos sancionatorios?" sqref="AA11" xr:uid="{5A8039C5-F988-4777-9970-245B9E707227}"/>
    <dataValidation type="list" allowBlank="1" showInputMessage="1" showErrorMessage="1" prompt="¿Generar intervención de los órganos de control, de la Fiscalía, u otro ente?" sqref="Z12:Z61" xr:uid="{819FF5CD-182F-4DF7-8D81-F2EF11979744}">
      <formula1>"SI,NO,Escoger un dato de la lista desplegable"</formula1>
    </dataValidation>
    <dataValidation allowBlank="1" showInputMessage="1" showErrorMessage="1" prompt="¿Generar intervención de los órganos de control, de la Fiscalía, u otro ente?" sqref="Z11" xr:uid="{43D79E81-6553-4D64-A638-DAB38A9BF5B5}"/>
    <dataValidation type="list" allowBlank="1" showInputMessage="1" showErrorMessage="1" prompt="¿Generar pérdida de información de la Entidad?" sqref="Y12:Y61" xr:uid="{E78851AF-EA34-441C-83FA-882F341A7D62}">
      <formula1>"SI,NO,Escoger un dato de la lista desplegable"</formula1>
    </dataValidation>
    <dataValidation allowBlank="1" showInputMessage="1" showErrorMessage="1" prompt="¿Generar pérdida de información de la Entidad?" sqref="Y11" xr:uid="{873A65E8-6D61-453D-B4AF-F511B4333DC3}"/>
    <dataValidation type="list" allowBlank="1" showInputMessage="1" showErrorMessage="1" prompt="¿Dar lugar al detrimento de calidad de vida de la comunidad por la pérdida del bien o servicios o los recursos públicos?" sqref="X12:X61" xr:uid="{CB570489-D4BD-4ECC-AAC0-22C3F4F5E2C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3DB8C19-DB63-49B0-ACFB-1BCA3BD799C8}"/>
    <dataValidation type="list" allowBlank="1" showInputMessage="1" showErrorMessage="1" prompt="¿Afectar la generación de los productos o la prestación de servicios?" sqref="W12:W61" xr:uid="{CC5666EE-B412-4924-949F-6A98B90964AF}">
      <formula1>"SI,NO,Escoger un dato de la lista desplegable"</formula1>
    </dataValidation>
    <dataValidation allowBlank="1" showInputMessage="1" showErrorMessage="1" prompt="¿Afectar la generación de los productos o la prestación de servicios?" sqref="W11" xr:uid="{3E9A1EB2-E535-4048-9F81-937D3215058E}"/>
    <dataValidation type="list" allowBlank="1" showInputMessage="1" showErrorMessage="1" prompt="¿Generar pérdida de recursos económicos?" sqref="V12:V61" xr:uid="{76DF33BA-BF02-4CDF-9C26-A1CBC8F3FCF5}">
      <formula1>"SI,NO,Escoger un dato de la lista desplegable"</formula1>
    </dataValidation>
    <dataValidation allowBlank="1" showInputMessage="1" showErrorMessage="1" prompt="¿Generar pérdida de recursos económicos?" sqref="V11" xr:uid="{81B9DA01-CCAF-4F03-AA1A-3BA4DCF03DF9}"/>
    <dataValidation type="list" allowBlank="1" showInputMessage="1" showErrorMessage="1" prompt="¿Generar pérdida de confianza de la Entidad, afectando su reputación?" sqref="U12:U61" xr:uid="{F7F3490B-3F9C-4D16-A9A4-055EBBD92EF9}">
      <formula1>"SI,NO,Escoger un dato de la lista desplegable"</formula1>
    </dataValidation>
    <dataValidation allowBlank="1" showInputMessage="1" showErrorMessage="1" prompt="¿Generar pérdida de confianza de la Entidad, afectando su reputación?" sqref="U11" xr:uid="{393D9195-F176-4E62-8777-760A85447C2F}"/>
    <dataValidation type="list" allowBlank="1" showInputMessage="1" showErrorMessage="1" prompt="¿Afectar el cumplimiento de la misión del sector al que pertenece la Entidad?" sqref="T12:T61" xr:uid="{929695CA-0E8D-4AB4-AB04-C3B2E50B91A6}">
      <formula1>"SI,NO,Escoger un dato de la lista desplegable"</formula1>
    </dataValidation>
    <dataValidation allowBlank="1" showInputMessage="1" showErrorMessage="1" prompt="¿Afectar el cumplimiento de la misión del sector al que pertenece la Entidad?" sqref="T11" xr:uid="{DDCCAEF6-AB0F-4117-A10A-253C18FF3890}"/>
    <dataValidation type="list" allowBlank="1" showInputMessage="1" showErrorMessage="1" prompt="¿Afectar el cumplimiento de misión de la Entidad?" sqref="S12:S61" xr:uid="{C5970C0C-1CED-48B5-9AE3-EE044141BA4B}">
      <formula1>"SI,NO,Escoger un dato de la lista desplegable"</formula1>
    </dataValidation>
    <dataValidation allowBlank="1" showInputMessage="1" showErrorMessage="1" prompt="¿Afectar el cumplimiento de misión de la Entidad?" sqref="S11" xr:uid="{3483CB85-02F7-4AF0-91E8-FE6A3D94496E}"/>
    <dataValidation type="list" allowBlank="1" showInputMessage="1" showErrorMessage="1" prompt="¿Afectar el cumplimiento de metas y objetivos de la dependencia?" sqref="R12:R61" xr:uid="{EFCD8252-3A4E-4202-BA4A-BD5B79D8679C}">
      <formula1>"SI,NO,Escoger un dato de la lista desplegable"</formula1>
    </dataValidation>
    <dataValidation allowBlank="1" showInputMessage="1" showErrorMessage="1" prompt="¿Afectar el cumplimiento de metas y objetivos de la dependencia?" sqref="R11" xr:uid="{1B6CA9A7-7759-43B8-89AA-01B6BC12B0A1}"/>
    <dataValidation type="list" allowBlank="1" showInputMessage="1" showErrorMessage="1" prompt="¿Afectar al grupo de funcionarios del proceso?" sqref="Q12:Q61" xr:uid="{2558442F-D4CF-42E8-828A-F54398091F1D}">
      <formula1>"SI,NO,Escoger un dato de la lista desplegable"</formula1>
    </dataValidation>
    <dataValidation allowBlank="1" showInputMessage="1" showErrorMessage="1" prompt="¿Afectar al grupo de funcionarios del proceso?" sqref="Q11" xr:uid="{66C5C20E-765D-4C0B-A880-27B8931BF968}"/>
    <dataValidation allowBlank="1" showInputMessage="1" showErrorMessage="1" prompt="Son los efectos ocasionados por la ocurrencia de un riesgo que afecta los objetivos o procesos de la entidad. Pueden ser una pérdida, un daño, un perjuicio, un detrimento." sqref="M9:M11" xr:uid="{D09252BB-6468-4CDD-8F43-E5F9615BC28C}"/>
    <dataValidation type="list" allowBlank="1" showInputMessage="1" showErrorMessage="1" sqref="BG12:BG61" xr:uid="{AB0E1BF7-9236-45C5-8190-40611EACAF3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CD58283E-2181-4D59-A886-90F977234D59}">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01557AB8-9957-4EA5-9CAA-E23977FF1F3F}">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219137E8-26F8-4985-AE0B-BFA0BC02FE7C}">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67357ADB-C29C-47BC-AA37-D5DEAB2A33E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D690616D-0474-4D52-8BD7-FE41552D62E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8A98591E-BE1B-425A-898E-B67A6BDC1E0E}">
      <formula1>"Adecuado,Inadecuado,Escoger un dato de la lista desplegable"</formula1>
    </dataValidation>
    <dataValidation type="list" allowBlank="1" showInputMessage="1" showErrorMessage="1" prompt="¿Existen un responsable asignado a la ejecución del control?" sqref="AW12:AW61" xr:uid="{5AD0EDFE-4838-4003-811B-4289B7EE3A86}">
      <formula1>"Asignado,No Asignado,Escoger un dato de la lista desplegable"</formula1>
    </dataValidation>
    <dataValidation type="list" allowBlank="1" showInputMessage="1" showErrorMessage="1" sqref="AV12:AV61" xr:uid="{AAC747BD-5442-4C2A-81BD-6A73EF0B5F51}">
      <formula1>"Escoger un dato de la lista desplegable,Preventivo,Detectivo"</formula1>
    </dataValidation>
    <dataValidation type="list" allowBlank="1" showInputMessage="1" showErrorMessage="1" sqref="AQ12:AQ61" xr:uid="{411787DD-78E1-46B9-9DCB-9BBAF4A7DC43}">
      <formula1>"Escoger un dato de la lista desplegable,Por Tramite, Diario, Semanal, Quincenal, Mensual, Bimestral, Trimestral, Semestral,Anual"</formula1>
    </dataValidation>
    <dataValidation type="list" allowBlank="1" showInputMessage="1" showErrorMessage="1" sqref="F12:I61" xr:uid="{B7E0B818-BF15-456D-9167-697EEAB43BFA}">
      <formula1>"SI,NO,Escoger un dato de la lista desplegable"</formula1>
    </dataValidation>
    <dataValidation type="list" allowBlank="1" showInputMessage="1" showErrorMessage="1" sqref="N12:N61" xr:uid="{46ACF204-3C96-491F-B6F9-ED949B392A02}">
      <formula1>"Escoger un dato de la lista desplegable,5,4,3,2,1"</formula1>
    </dataValidation>
  </dataValidations>
  <pageMargins left="0.7" right="0.7" top="0.75" bottom="0.75" header="0.3" footer="0.3"/>
  <pageSetup paperSize="119" scale="12" fitToHeight="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6EA69-A385-40DC-85FB-EF116BC2439C}">
  <sheetPr>
    <tabColor rgb="FF94456C"/>
    <pageSetUpPr fitToPage="1"/>
  </sheetPr>
  <dimension ref="B2:BS61"/>
  <sheetViews>
    <sheetView zoomScale="55" zoomScaleNormal="55" workbookViewId="0">
      <selection activeCell="M12" sqref="M12:M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38.285156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293.25" x14ac:dyDescent="0.25">
      <c r="B12" s="248">
        <v>1</v>
      </c>
      <c r="C12" s="251" t="s">
        <v>355</v>
      </c>
      <c r="D12" s="241" t="s">
        <v>356</v>
      </c>
      <c r="E12" s="241" t="s">
        <v>357</v>
      </c>
      <c r="F12" s="239" t="s">
        <v>153</v>
      </c>
      <c r="G12" s="239" t="s">
        <v>153</v>
      </c>
      <c r="H12" s="239" t="s">
        <v>153</v>
      </c>
      <c r="I12" s="239" t="s">
        <v>153</v>
      </c>
      <c r="J12" s="241" t="str">
        <f>IF(AND((F12="SI"),(G12="SI"),(H12="SI"),(I12="SI")),"Si es Riesgo de Corrupción","No es Riesgo de Corrupción")</f>
        <v>Si es Riesgo de Corrupción</v>
      </c>
      <c r="K12" s="47">
        <v>1</v>
      </c>
      <c r="L12" s="48" t="s">
        <v>855</v>
      </c>
      <c r="M12" s="243" t="s">
        <v>858</v>
      </c>
      <c r="N12" s="245">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31" t="s">
        <v>153</v>
      </c>
      <c r="R12" s="231" t="s">
        <v>153</v>
      </c>
      <c r="S12" s="231" t="s">
        <v>153</v>
      </c>
      <c r="T12" s="231" t="s">
        <v>153</v>
      </c>
      <c r="U12" s="231" t="s">
        <v>153</v>
      </c>
      <c r="V12" s="231" t="s">
        <v>153</v>
      </c>
      <c r="W12" s="231" t="s">
        <v>153</v>
      </c>
      <c r="X12" s="231" t="s">
        <v>153</v>
      </c>
      <c r="Y12" s="231" t="s">
        <v>153</v>
      </c>
      <c r="Z12" s="231" t="s">
        <v>153</v>
      </c>
      <c r="AA12" s="231" t="s">
        <v>153</v>
      </c>
      <c r="AB12" s="231" t="s">
        <v>153</v>
      </c>
      <c r="AC12" s="231" t="s">
        <v>153</v>
      </c>
      <c r="AD12" s="231" t="s">
        <v>153</v>
      </c>
      <c r="AE12" s="231" t="s">
        <v>153</v>
      </c>
      <c r="AF12" s="231" t="s">
        <v>155</v>
      </c>
      <c r="AG12" s="231" t="s">
        <v>153</v>
      </c>
      <c r="AH12" s="231" t="s">
        <v>153</v>
      </c>
      <c r="AI12" s="231" t="s">
        <v>153</v>
      </c>
      <c r="AJ12" s="234">
        <f>IF(AF12="SI","Impacto Catastrófico por lesoines o perdida de vidas humanas",(COUNTIF(Q12:AE21,"SI")+COUNTIF(AG12:AI21,"SI")))</f>
        <v>18</v>
      </c>
      <c r="AK12" s="234" t="str">
        <f>IF(AJ12=0,"",IF(AND(AJ12&gt;0,AJ12&lt;=5),"Moderado",IF(AND(AJ12&gt;5,AJ12&lt;=11),"Mayor","Catastrófico")))</f>
        <v>Catastrófico</v>
      </c>
      <c r="AL12" s="234" t="str">
        <f>IF(AND(O12="Rara Vez",AK12="Moderado"),"Moderado",IF(AND(O12="Rara Vez",AK12="Mayor"),"Alto",IF(AND(O12="Improbable",AK12="Moderado"),"Moderado",IF(AND(O12="Improbable",AK12="Mayor"),"Alto",IF(AND(O12="Posible",AK12="Moderado"),"Alto",IF(AND(O12="Probable",AK12="Moderado"),"Alto","Extremo"))))))</f>
        <v>Extremo</v>
      </c>
      <c r="AM12" s="216" t="s">
        <v>108</v>
      </c>
      <c r="AN12" s="49">
        <v>1</v>
      </c>
      <c r="AO12" s="50" t="s">
        <v>881</v>
      </c>
      <c r="AP12" s="50" t="s">
        <v>859</v>
      </c>
      <c r="AQ12" s="50" t="s">
        <v>156</v>
      </c>
      <c r="AR12" s="50" t="s">
        <v>860</v>
      </c>
      <c r="AS12" s="50" t="s">
        <v>882</v>
      </c>
      <c r="AT12" s="50" t="s">
        <v>861</v>
      </c>
      <c r="AU12" s="50" t="s">
        <v>862</v>
      </c>
      <c r="AV12" s="50" t="s">
        <v>469</v>
      </c>
      <c r="AW12" s="158" t="s">
        <v>158</v>
      </c>
      <c r="AX12" s="158" t="s">
        <v>159</v>
      </c>
      <c r="AY12" s="158" t="s">
        <v>160</v>
      </c>
      <c r="AZ12" s="158" t="s">
        <v>470</v>
      </c>
      <c r="BA12" s="158" t="s">
        <v>162</v>
      </c>
      <c r="BB12" s="158" t="s">
        <v>163</v>
      </c>
      <c r="BC12" s="158" t="s">
        <v>169</v>
      </c>
      <c r="BD12" s="158">
        <f t="shared" ref="BD12:BD61" si="0">IF(AW12="Asignado",15,0)+IF(AX12="Adecuado",15,0)+IF(AY12="Oportuna",15,0)+IF(AZ12="Prevenir",15,IF(AZ12="Detectar",10,0))+IF(BA12="Confiable",15,0)+IF(BB12="Se investigan y resuelven oportunamente",15,0)+IF(BC12="Completa",10,IF(BC12="Incompleta",5,0))</f>
        <v>95</v>
      </c>
      <c r="BE12" s="158" t="str">
        <f t="shared" ref="BE12:BE61" si="1">IF(BD12&lt;=85,"Débil",IF(AND(BD12&gt;=86,BD12&lt;=94),"Moderado","Fuerte"))</f>
        <v>Fuerte</v>
      </c>
      <c r="BF12" s="50"/>
      <c r="BG12" s="52" t="s">
        <v>165</v>
      </c>
      <c r="BH12" s="158" t="str">
        <f t="shared" ref="BH12:BH61" si="2">IF(BG12="Débil","No se ejecuta",IF(BG12="Moderado","Algunas veces se ejecuta",IF(BG12="FUERTE","Siempre se ejecuta","Casilla formulada")))</f>
        <v>Siempre se ejecuta</v>
      </c>
      <c r="BI12" s="50"/>
      <c r="BJ12" s="1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61" si="4">IF(BJ12="DÉBIL",0,IF(BJ12="MODERADO",50,IF(BJ12="FUERTE",100,"")))</f>
        <v>100</v>
      </c>
      <c r="BL12" s="158" t="str">
        <f t="shared" ref="BL12:BL6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Catastrófico</v>
      </c>
      <c r="BR12" s="210" t="str">
        <f>IF(AND(BP12="Rara Vez",BQ12="Moderado"),"Moderado",IF(AND(BP12="Rara Vez",BQ12="Mayor"),"Alto",IF(AND(BP12="Improbable",BQ12="Moderado"),"Moderado",IF(AND(BP12="Improbable",BQ12="Mayor"),"Alto",IF(AND(BP12="Posible",BQ12="Moderado"),"Alto",IF(AND(BP12="Probable",BQ12="Moderado"),"Alto","Extremo"))))))</f>
        <v>Extremo</v>
      </c>
      <c r="BS12" s="213" t="s">
        <v>883</v>
      </c>
    </row>
    <row r="13" spans="2:71" s="53" customFormat="1" ht="273" customHeight="1" x14ac:dyDescent="0.25">
      <c r="B13" s="249"/>
      <c r="C13" s="252"/>
      <c r="D13" s="241"/>
      <c r="E13" s="241"/>
      <c r="F13" s="239"/>
      <c r="G13" s="239"/>
      <c r="H13" s="239"/>
      <c r="I13" s="239"/>
      <c r="J13" s="241"/>
      <c r="K13" s="54">
        <v>2</v>
      </c>
      <c r="L13" s="55" t="s">
        <v>856</v>
      </c>
      <c r="M13" s="243"/>
      <c r="N13" s="246"/>
      <c r="O13" s="236"/>
      <c r="P13" s="229"/>
      <c r="Q13" s="232"/>
      <c r="R13" s="232"/>
      <c r="S13" s="232"/>
      <c r="T13" s="232"/>
      <c r="U13" s="232"/>
      <c r="V13" s="232"/>
      <c r="W13" s="232"/>
      <c r="X13" s="232"/>
      <c r="Y13" s="232"/>
      <c r="Z13" s="232"/>
      <c r="AA13" s="232"/>
      <c r="AB13" s="232"/>
      <c r="AC13" s="232"/>
      <c r="AD13" s="232"/>
      <c r="AE13" s="232"/>
      <c r="AF13" s="232"/>
      <c r="AG13" s="232"/>
      <c r="AH13" s="232"/>
      <c r="AI13" s="232"/>
      <c r="AJ13" s="211"/>
      <c r="AK13" s="211"/>
      <c r="AL13" s="211"/>
      <c r="AM13" s="217"/>
      <c r="AN13" s="56">
        <v>2</v>
      </c>
      <c r="AO13" s="57" t="s">
        <v>863</v>
      </c>
      <c r="AP13" s="57" t="s">
        <v>864</v>
      </c>
      <c r="AQ13" s="57" t="s">
        <v>168</v>
      </c>
      <c r="AR13" s="57" t="s">
        <v>865</v>
      </c>
      <c r="AS13" s="57" t="s">
        <v>866</v>
      </c>
      <c r="AT13" s="57" t="s">
        <v>867</v>
      </c>
      <c r="AU13" s="57" t="s">
        <v>868</v>
      </c>
      <c r="AV13" s="57" t="s">
        <v>469</v>
      </c>
      <c r="AW13" s="58" t="s">
        <v>158</v>
      </c>
      <c r="AX13" s="58" t="s">
        <v>159</v>
      </c>
      <c r="AY13" s="58" t="s">
        <v>160</v>
      </c>
      <c r="AZ13" s="58" t="s">
        <v>470</v>
      </c>
      <c r="BA13" s="58" t="s">
        <v>162</v>
      </c>
      <c r="BB13" s="58" t="s">
        <v>163</v>
      </c>
      <c r="BC13" s="58" t="s">
        <v>169</v>
      </c>
      <c r="BD13" s="58">
        <f t="shared" si="0"/>
        <v>95</v>
      </c>
      <c r="BE13" s="58" t="str">
        <f t="shared" si="1"/>
        <v>Fuerte</v>
      </c>
      <c r="BF13" s="57"/>
      <c r="BG13" s="59" t="s">
        <v>165</v>
      </c>
      <c r="BH13" s="58" t="str">
        <f t="shared" si="2"/>
        <v>Siempre se ejecuta</v>
      </c>
      <c r="BI13" s="57"/>
      <c r="BJ13" s="58" t="str">
        <f t="shared" si="3"/>
        <v>FUERTE</v>
      </c>
      <c r="BK13" s="58">
        <f t="shared" si="4"/>
        <v>100</v>
      </c>
      <c r="BL13" s="58" t="str">
        <f t="shared" si="5"/>
        <v>NO</v>
      </c>
      <c r="BM13" s="220"/>
      <c r="BN13" s="223"/>
      <c r="BO13" s="226"/>
      <c r="BP13" s="229"/>
      <c r="BQ13" s="211"/>
      <c r="BR13" s="211"/>
      <c r="BS13" s="214"/>
    </row>
    <row r="14" spans="2:71" s="53" customFormat="1" ht="297.75" customHeight="1" x14ac:dyDescent="0.25">
      <c r="B14" s="249"/>
      <c r="C14" s="252"/>
      <c r="D14" s="241"/>
      <c r="E14" s="241"/>
      <c r="F14" s="239"/>
      <c r="G14" s="239"/>
      <c r="H14" s="239"/>
      <c r="I14" s="239"/>
      <c r="J14" s="241"/>
      <c r="K14" s="60">
        <v>3</v>
      </c>
      <c r="L14" s="61" t="s">
        <v>857</v>
      </c>
      <c r="M14" s="243"/>
      <c r="N14" s="246"/>
      <c r="O14" s="236"/>
      <c r="P14" s="229"/>
      <c r="Q14" s="232"/>
      <c r="R14" s="232"/>
      <c r="S14" s="232"/>
      <c r="T14" s="232"/>
      <c r="U14" s="232"/>
      <c r="V14" s="232"/>
      <c r="W14" s="232"/>
      <c r="X14" s="232"/>
      <c r="Y14" s="232"/>
      <c r="Z14" s="232"/>
      <c r="AA14" s="232"/>
      <c r="AB14" s="232"/>
      <c r="AC14" s="232"/>
      <c r="AD14" s="232"/>
      <c r="AE14" s="232"/>
      <c r="AF14" s="232"/>
      <c r="AG14" s="232"/>
      <c r="AH14" s="232"/>
      <c r="AI14" s="232"/>
      <c r="AJ14" s="211"/>
      <c r="AK14" s="211"/>
      <c r="AL14" s="211"/>
      <c r="AM14" s="217"/>
      <c r="AN14" s="62">
        <v>3</v>
      </c>
      <c r="AO14" s="63" t="s">
        <v>869</v>
      </c>
      <c r="AP14" s="63" t="s">
        <v>870</v>
      </c>
      <c r="AQ14" s="63" t="s">
        <v>156</v>
      </c>
      <c r="AR14" s="63" t="s">
        <v>871</v>
      </c>
      <c r="AS14" s="63" t="s">
        <v>872</v>
      </c>
      <c r="AT14" s="63" t="s">
        <v>873</v>
      </c>
      <c r="AU14" s="63" t="s">
        <v>874</v>
      </c>
      <c r="AV14" s="63" t="s">
        <v>157</v>
      </c>
      <c r="AW14" s="159" t="s">
        <v>158</v>
      </c>
      <c r="AX14" s="159" t="s">
        <v>159</v>
      </c>
      <c r="AY14" s="159" t="s">
        <v>160</v>
      </c>
      <c r="AZ14" s="159" t="s">
        <v>161</v>
      </c>
      <c r="BA14" s="159" t="s">
        <v>162</v>
      </c>
      <c r="BB14" s="159" t="s">
        <v>163</v>
      </c>
      <c r="BC14" s="159" t="s">
        <v>169</v>
      </c>
      <c r="BD14" s="159">
        <f t="shared" si="0"/>
        <v>100</v>
      </c>
      <c r="BE14" s="159" t="str">
        <f t="shared" si="1"/>
        <v>Fuerte</v>
      </c>
      <c r="BF14" s="63"/>
      <c r="BG14" s="65" t="s">
        <v>165</v>
      </c>
      <c r="BH14" s="159" t="str">
        <f t="shared" si="2"/>
        <v>Siempre se ejecuta</v>
      </c>
      <c r="BI14" s="63"/>
      <c r="BJ14" s="159" t="str">
        <f t="shared" si="3"/>
        <v>FUERTE</v>
      </c>
      <c r="BK14" s="159">
        <f t="shared" si="4"/>
        <v>100</v>
      </c>
      <c r="BL14" s="159" t="str">
        <f t="shared" si="5"/>
        <v>NO</v>
      </c>
      <c r="BM14" s="220"/>
      <c r="BN14" s="223"/>
      <c r="BO14" s="226"/>
      <c r="BP14" s="229"/>
      <c r="BQ14" s="211"/>
      <c r="BR14" s="211"/>
      <c r="BS14" s="214"/>
    </row>
    <row r="15" spans="2:71" s="53" customFormat="1" ht="340.5" customHeight="1" x14ac:dyDescent="0.25">
      <c r="B15" s="249"/>
      <c r="C15" s="252"/>
      <c r="D15" s="241"/>
      <c r="E15" s="241"/>
      <c r="F15" s="239"/>
      <c r="G15" s="239"/>
      <c r="H15" s="239"/>
      <c r="I15" s="239"/>
      <c r="J15" s="241"/>
      <c r="K15" s="54">
        <v>4</v>
      </c>
      <c r="L15" s="55" t="s">
        <v>855</v>
      </c>
      <c r="M15" s="243"/>
      <c r="N15" s="246"/>
      <c r="O15" s="236"/>
      <c r="P15" s="229"/>
      <c r="Q15" s="232"/>
      <c r="R15" s="232"/>
      <c r="S15" s="232"/>
      <c r="T15" s="232"/>
      <c r="U15" s="232"/>
      <c r="V15" s="232"/>
      <c r="W15" s="232"/>
      <c r="X15" s="232"/>
      <c r="Y15" s="232"/>
      <c r="Z15" s="232"/>
      <c r="AA15" s="232"/>
      <c r="AB15" s="232"/>
      <c r="AC15" s="232"/>
      <c r="AD15" s="232"/>
      <c r="AE15" s="232"/>
      <c r="AF15" s="232"/>
      <c r="AG15" s="232"/>
      <c r="AH15" s="232"/>
      <c r="AI15" s="232"/>
      <c r="AJ15" s="211"/>
      <c r="AK15" s="211"/>
      <c r="AL15" s="211"/>
      <c r="AM15" s="217"/>
      <c r="AN15" s="56">
        <v>4</v>
      </c>
      <c r="AO15" s="57" t="s">
        <v>875</v>
      </c>
      <c r="AP15" s="57" t="s">
        <v>876</v>
      </c>
      <c r="AQ15" s="57" t="s">
        <v>168</v>
      </c>
      <c r="AR15" s="57" t="s">
        <v>877</v>
      </c>
      <c r="AS15" s="57" t="s">
        <v>878</v>
      </c>
      <c r="AT15" s="57" t="s">
        <v>879</v>
      </c>
      <c r="AU15" s="57" t="s">
        <v>880</v>
      </c>
      <c r="AV15" s="57" t="s">
        <v>157</v>
      </c>
      <c r="AW15" s="58" t="s">
        <v>158</v>
      </c>
      <c r="AX15" s="58" t="s">
        <v>159</v>
      </c>
      <c r="AY15" s="58" t="s">
        <v>160</v>
      </c>
      <c r="AZ15" s="58" t="s">
        <v>161</v>
      </c>
      <c r="BA15" s="58" t="s">
        <v>162</v>
      </c>
      <c r="BB15" s="58" t="s">
        <v>163</v>
      </c>
      <c r="BC15" s="58" t="s">
        <v>169</v>
      </c>
      <c r="BD15" s="58">
        <f t="shared" si="0"/>
        <v>100</v>
      </c>
      <c r="BE15" s="58" t="str">
        <f t="shared" si="1"/>
        <v>Fuerte</v>
      </c>
      <c r="BF15" s="57"/>
      <c r="BG15" s="59" t="s">
        <v>165</v>
      </c>
      <c r="BH15" s="58" t="str">
        <f t="shared" si="2"/>
        <v>Siempre se ejecuta</v>
      </c>
      <c r="BI15" s="57"/>
      <c r="BJ15" s="58" t="str">
        <f t="shared" si="3"/>
        <v>FUERTE</v>
      </c>
      <c r="BK15" s="58">
        <f t="shared" si="4"/>
        <v>100</v>
      </c>
      <c r="BL15" s="58" t="str">
        <f t="shared" si="5"/>
        <v>NO</v>
      </c>
      <c r="BM15" s="220"/>
      <c r="BN15" s="223"/>
      <c r="BO15" s="226"/>
      <c r="BP15" s="229"/>
      <c r="BQ15" s="211"/>
      <c r="BR15" s="211"/>
      <c r="BS15" s="214"/>
    </row>
    <row r="16" spans="2:71" s="53" customFormat="1" ht="137.25" customHeight="1" x14ac:dyDescent="0.25">
      <c r="B16" s="249"/>
      <c r="C16" s="252"/>
      <c r="D16" s="241"/>
      <c r="E16" s="241"/>
      <c r="F16" s="239"/>
      <c r="G16" s="239"/>
      <c r="H16" s="239"/>
      <c r="I16" s="239"/>
      <c r="J16" s="241"/>
      <c r="K16" s="60">
        <v>5</v>
      </c>
      <c r="L16" s="61" t="s">
        <v>358</v>
      </c>
      <c r="M16" s="243"/>
      <c r="N16" s="246"/>
      <c r="O16" s="236"/>
      <c r="P16" s="229"/>
      <c r="Q16" s="232"/>
      <c r="R16" s="232"/>
      <c r="S16" s="232"/>
      <c r="T16" s="232"/>
      <c r="U16" s="232"/>
      <c r="V16" s="232"/>
      <c r="W16" s="232"/>
      <c r="X16" s="232"/>
      <c r="Y16" s="232"/>
      <c r="Z16" s="232"/>
      <c r="AA16" s="232"/>
      <c r="AB16" s="232"/>
      <c r="AC16" s="232"/>
      <c r="AD16" s="232"/>
      <c r="AE16" s="232"/>
      <c r="AF16" s="232"/>
      <c r="AG16" s="232"/>
      <c r="AH16" s="232"/>
      <c r="AI16" s="232"/>
      <c r="AJ16" s="211"/>
      <c r="AK16" s="211"/>
      <c r="AL16" s="211"/>
      <c r="AM16" s="217"/>
      <c r="AN16" s="62">
        <v>5</v>
      </c>
      <c r="AO16" s="63" t="s">
        <v>359</v>
      </c>
      <c r="AP16" s="63" t="s">
        <v>360</v>
      </c>
      <c r="AQ16" s="63" t="s">
        <v>156</v>
      </c>
      <c r="AR16" s="63" t="s">
        <v>361</v>
      </c>
      <c r="AS16" s="63" t="s">
        <v>362</v>
      </c>
      <c r="AT16" s="63" t="s">
        <v>363</v>
      </c>
      <c r="AU16" s="63" t="s">
        <v>364</v>
      </c>
      <c r="AV16" s="63" t="s">
        <v>157</v>
      </c>
      <c r="AW16" s="159" t="s">
        <v>158</v>
      </c>
      <c r="AX16" s="159" t="s">
        <v>159</v>
      </c>
      <c r="AY16" s="159" t="s">
        <v>160</v>
      </c>
      <c r="AZ16" s="159" t="s">
        <v>161</v>
      </c>
      <c r="BA16" s="159" t="s">
        <v>162</v>
      </c>
      <c r="BB16" s="159" t="s">
        <v>163</v>
      </c>
      <c r="BC16" s="159" t="s">
        <v>169</v>
      </c>
      <c r="BD16" s="159">
        <f t="shared" si="0"/>
        <v>100</v>
      </c>
      <c r="BE16" s="159" t="str">
        <f t="shared" si="1"/>
        <v>Fuerte</v>
      </c>
      <c r="BF16" s="63"/>
      <c r="BG16" s="65" t="s">
        <v>165</v>
      </c>
      <c r="BH16" s="159" t="str">
        <f t="shared" si="2"/>
        <v>Siempre se ejecuta</v>
      </c>
      <c r="BI16" s="63"/>
      <c r="BJ16" s="159" t="str">
        <f t="shared" si="3"/>
        <v>FUERTE</v>
      </c>
      <c r="BK16" s="159">
        <f t="shared" si="4"/>
        <v>100</v>
      </c>
      <c r="BL16" s="159" t="str">
        <f t="shared" si="5"/>
        <v>NO</v>
      </c>
      <c r="BM16" s="220"/>
      <c r="BN16" s="223"/>
      <c r="BO16" s="226"/>
      <c r="BP16" s="229"/>
      <c r="BQ16" s="211"/>
      <c r="BR16" s="211"/>
      <c r="BS16" s="214"/>
    </row>
    <row r="17" spans="2:71" s="53" customFormat="1" ht="15" customHeight="1" x14ac:dyDescent="0.25">
      <c r="B17" s="249"/>
      <c r="C17" s="252"/>
      <c r="D17" s="241"/>
      <c r="E17" s="241"/>
      <c r="F17" s="239"/>
      <c r="G17" s="239"/>
      <c r="H17" s="239"/>
      <c r="I17" s="239"/>
      <c r="J17" s="241"/>
      <c r="K17" s="54">
        <v>6</v>
      </c>
      <c r="L17" s="55" t="s">
        <v>107</v>
      </c>
      <c r="M17" s="243"/>
      <c r="N17" s="246"/>
      <c r="O17" s="236"/>
      <c r="P17" s="229"/>
      <c r="Q17" s="232"/>
      <c r="R17" s="232"/>
      <c r="S17" s="232"/>
      <c r="T17" s="232"/>
      <c r="U17" s="232"/>
      <c r="V17" s="232"/>
      <c r="W17" s="232"/>
      <c r="X17" s="232"/>
      <c r="Y17" s="232"/>
      <c r="Z17" s="232"/>
      <c r="AA17" s="232"/>
      <c r="AB17" s="232"/>
      <c r="AC17" s="232"/>
      <c r="AD17" s="232"/>
      <c r="AE17" s="232"/>
      <c r="AF17" s="232"/>
      <c r="AG17" s="232"/>
      <c r="AH17" s="232"/>
      <c r="AI17" s="232"/>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0"/>
        <v>0</v>
      </c>
      <c r="BE17" s="58" t="str">
        <f t="shared" si="1"/>
        <v>Débil</v>
      </c>
      <c r="BF17" s="57"/>
      <c r="BG17" s="59" t="s">
        <v>106</v>
      </c>
      <c r="BH17" s="58" t="str">
        <f t="shared" si="2"/>
        <v>Casilla formulada</v>
      </c>
      <c r="BI17" s="57"/>
      <c r="BJ17" s="58" t="str">
        <f t="shared" si="3"/>
        <v/>
      </c>
      <c r="BK17" s="58" t="str">
        <f t="shared" si="4"/>
        <v/>
      </c>
      <c r="BL17" s="58" t="str">
        <f t="shared" si="5"/>
        <v>SI</v>
      </c>
      <c r="BM17" s="220"/>
      <c r="BN17" s="223"/>
      <c r="BO17" s="226"/>
      <c r="BP17" s="229"/>
      <c r="BQ17" s="211"/>
      <c r="BR17" s="211"/>
      <c r="BS17" s="214"/>
    </row>
    <row r="18" spans="2:71" s="53" customFormat="1" ht="15" customHeight="1" x14ac:dyDescent="0.25">
      <c r="B18" s="249"/>
      <c r="C18" s="252"/>
      <c r="D18" s="241"/>
      <c r="E18" s="241"/>
      <c r="F18" s="239"/>
      <c r="G18" s="239"/>
      <c r="H18" s="239"/>
      <c r="I18" s="239"/>
      <c r="J18" s="241"/>
      <c r="K18" s="60">
        <v>7</v>
      </c>
      <c r="L18" s="61" t="s">
        <v>107</v>
      </c>
      <c r="M18" s="243"/>
      <c r="N18" s="246"/>
      <c r="O18" s="236"/>
      <c r="P18" s="229"/>
      <c r="Q18" s="232"/>
      <c r="R18" s="232"/>
      <c r="S18" s="232"/>
      <c r="T18" s="232"/>
      <c r="U18" s="232"/>
      <c r="V18" s="232"/>
      <c r="W18" s="232"/>
      <c r="X18" s="232"/>
      <c r="Y18" s="232"/>
      <c r="Z18" s="232"/>
      <c r="AA18" s="232"/>
      <c r="AB18" s="232"/>
      <c r="AC18" s="232"/>
      <c r="AD18" s="232"/>
      <c r="AE18" s="232"/>
      <c r="AF18" s="232"/>
      <c r="AG18" s="232"/>
      <c r="AH18" s="232"/>
      <c r="AI18" s="232"/>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 customHeight="1" x14ac:dyDescent="0.25">
      <c r="B19" s="249"/>
      <c r="C19" s="252"/>
      <c r="D19" s="241"/>
      <c r="E19" s="241"/>
      <c r="F19" s="239"/>
      <c r="G19" s="239"/>
      <c r="H19" s="239"/>
      <c r="I19" s="239"/>
      <c r="J19" s="241"/>
      <c r="K19" s="54">
        <v>8</v>
      </c>
      <c r="L19" s="55" t="s">
        <v>107</v>
      </c>
      <c r="M19" s="243"/>
      <c r="N19" s="246"/>
      <c r="O19" s="236"/>
      <c r="P19" s="229"/>
      <c r="Q19" s="232"/>
      <c r="R19" s="232"/>
      <c r="S19" s="232"/>
      <c r="T19" s="232"/>
      <c r="U19" s="232"/>
      <c r="V19" s="232"/>
      <c r="W19" s="232"/>
      <c r="X19" s="232"/>
      <c r="Y19" s="232"/>
      <c r="Z19" s="232"/>
      <c r="AA19" s="232"/>
      <c r="AB19" s="232"/>
      <c r="AC19" s="232"/>
      <c r="AD19" s="232"/>
      <c r="AE19" s="232"/>
      <c r="AF19" s="232"/>
      <c r="AG19" s="232"/>
      <c r="AH19" s="232"/>
      <c r="AI19" s="232"/>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 customHeight="1" x14ac:dyDescent="0.25">
      <c r="B20" s="249"/>
      <c r="C20" s="252"/>
      <c r="D20" s="241"/>
      <c r="E20" s="241"/>
      <c r="F20" s="239"/>
      <c r="G20" s="239"/>
      <c r="H20" s="239"/>
      <c r="I20" s="239"/>
      <c r="J20" s="241"/>
      <c r="K20" s="60">
        <v>9</v>
      </c>
      <c r="L20" s="66" t="s">
        <v>107</v>
      </c>
      <c r="M20" s="243"/>
      <c r="N20" s="246"/>
      <c r="O20" s="236"/>
      <c r="P20" s="229"/>
      <c r="Q20" s="232"/>
      <c r="R20" s="232"/>
      <c r="S20" s="232"/>
      <c r="T20" s="232"/>
      <c r="U20" s="232"/>
      <c r="V20" s="232"/>
      <c r="W20" s="232"/>
      <c r="X20" s="232"/>
      <c r="Y20" s="232"/>
      <c r="Z20" s="232"/>
      <c r="AA20" s="232"/>
      <c r="AB20" s="232"/>
      <c r="AC20" s="232"/>
      <c r="AD20" s="232"/>
      <c r="AE20" s="232"/>
      <c r="AF20" s="232"/>
      <c r="AG20" s="232"/>
      <c r="AH20" s="232"/>
      <c r="AI20" s="232"/>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 customHeight="1" thickBot="1" x14ac:dyDescent="0.3">
      <c r="B21" s="250"/>
      <c r="C21" s="253"/>
      <c r="D21" s="242"/>
      <c r="E21" s="242"/>
      <c r="F21" s="240"/>
      <c r="G21" s="240"/>
      <c r="H21" s="240"/>
      <c r="I21" s="240"/>
      <c r="J21" s="242"/>
      <c r="K21" s="67">
        <v>10</v>
      </c>
      <c r="L21" s="68" t="s">
        <v>107</v>
      </c>
      <c r="M21" s="244"/>
      <c r="N21" s="247"/>
      <c r="O21" s="237"/>
      <c r="P21" s="230"/>
      <c r="Q21" s="233"/>
      <c r="R21" s="233"/>
      <c r="S21" s="233"/>
      <c r="T21" s="233"/>
      <c r="U21" s="233"/>
      <c r="V21" s="233"/>
      <c r="W21" s="233"/>
      <c r="X21" s="233"/>
      <c r="Y21" s="233"/>
      <c r="Z21" s="233"/>
      <c r="AA21" s="233"/>
      <c r="AB21" s="233"/>
      <c r="AC21" s="233"/>
      <c r="AD21" s="233"/>
      <c r="AE21" s="233"/>
      <c r="AF21" s="233"/>
      <c r="AG21" s="233"/>
      <c r="AH21" s="233"/>
      <c r="AI21" s="233"/>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row r="22" spans="2:71" s="53" customFormat="1" ht="96" hidden="1" customHeight="1" x14ac:dyDescent="0.25">
      <c r="B22" s="248">
        <v>2</v>
      </c>
      <c r="C22" s="251" t="s">
        <v>104</v>
      </c>
      <c r="D22" s="241" t="s">
        <v>105</v>
      </c>
      <c r="E22" s="241"/>
      <c r="F22" s="239" t="s">
        <v>106</v>
      </c>
      <c r="G22" s="239" t="s">
        <v>106</v>
      </c>
      <c r="H22" s="239" t="s">
        <v>106</v>
      </c>
      <c r="I22" s="239" t="s">
        <v>106</v>
      </c>
      <c r="J22" s="241" t="str">
        <f>IF(AND((F22="SI"),(G22="SI"),(H22="SI"),(I22="SI")),"Si es Riesgo de Corrupción","No es Riesgo de Corrupción")</f>
        <v>No es Riesgo de Corrupción</v>
      </c>
      <c r="K22" s="47">
        <v>1</v>
      </c>
      <c r="L22" s="48" t="s">
        <v>107</v>
      </c>
      <c r="M22" s="243" t="s">
        <v>458</v>
      </c>
      <c r="N22" s="245" t="s">
        <v>106</v>
      </c>
      <c r="O22" s="235" t="str">
        <f>IF(N22=1,"Rara vez",IF(N22=2,"Improbable",IF(N22=3,"Posible",IF(N22=4,"Probable",IF(N22=5,"Casi seguro","Definir el nivel de probabilidad")))))</f>
        <v>Definir el nivel de probabilidad</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31" t="s">
        <v>106</v>
      </c>
      <c r="R22" s="231" t="s">
        <v>106</v>
      </c>
      <c r="S22" s="231" t="s">
        <v>106</v>
      </c>
      <c r="T22" s="231" t="s">
        <v>106</v>
      </c>
      <c r="U22" s="231" t="s">
        <v>106</v>
      </c>
      <c r="V22" s="231" t="s">
        <v>106</v>
      </c>
      <c r="W22" s="231" t="s">
        <v>106</v>
      </c>
      <c r="X22" s="231" t="s">
        <v>106</v>
      </c>
      <c r="Y22" s="231" t="s">
        <v>106</v>
      </c>
      <c r="Z22" s="231" t="s">
        <v>106</v>
      </c>
      <c r="AA22" s="231" t="s">
        <v>106</v>
      </c>
      <c r="AB22" s="231" t="s">
        <v>106</v>
      </c>
      <c r="AC22" s="231" t="s">
        <v>106</v>
      </c>
      <c r="AD22" s="231" t="s">
        <v>106</v>
      </c>
      <c r="AE22" s="231" t="s">
        <v>106</v>
      </c>
      <c r="AF22" s="231" t="s">
        <v>106</v>
      </c>
      <c r="AG22" s="231" t="s">
        <v>106</v>
      </c>
      <c r="AH22" s="231" t="s">
        <v>106</v>
      </c>
      <c r="AI22" s="231" t="s">
        <v>106</v>
      </c>
      <c r="AJ22" s="234">
        <f>IF(AF22="SI","Impacto Catastrófico por lesoines o perdida de vidas humanas",(COUNTIF(Q22:AE31,"SI")+COUNTIF(AG22:AI31,"SI")))</f>
        <v>0</v>
      </c>
      <c r="AK22" s="234" t="str">
        <f>IF(AJ22=0,"",IF(AND(AJ22&gt;0,AJ22&lt;=5),"Moderado",IF(AND(AJ22&gt;5,AJ22&lt;=11),"Mayor","Catastrófico")))</f>
        <v/>
      </c>
      <c r="AL22" s="234" t="str">
        <f>IF(AND(O22="Rara Vez",AK22="Moderado"),"Moderado",IF(AND(O22="Rara Vez",AK22="Mayor"),"Alto",IF(AND(O22="Improbable",AK22="Moderado"),"Moderado",IF(AND(O22="Improbable",AK22="Mayor"),"Alto",IF(AND(O22="Posible",AK22="Moderado"),"Alto",IF(AND(O22="Probable",AK22="Moderado"),"Alto","Extremo"))))))</f>
        <v>Extremo</v>
      </c>
      <c r="AM22" s="216" t="s">
        <v>108</v>
      </c>
      <c r="AN22" s="49">
        <v>1</v>
      </c>
      <c r="AO22" s="50" t="s">
        <v>109</v>
      </c>
      <c r="AP22" s="50"/>
      <c r="AQ22" s="50" t="s">
        <v>106</v>
      </c>
      <c r="AR22" s="50"/>
      <c r="AS22" s="50"/>
      <c r="AT22" s="50"/>
      <c r="AU22" s="50"/>
      <c r="AV22" s="50" t="s">
        <v>106</v>
      </c>
      <c r="AW22" s="158" t="s">
        <v>106</v>
      </c>
      <c r="AX22" s="158" t="s">
        <v>106</v>
      </c>
      <c r="AY22" s="158" t="s">
        <v>106</v>
      </c>
      <c r="AZ22" s="158" t="s">
        <v>106</v>
      </c>
      <c r="BA22" s="158" t="s">
        <v>106</v>
      </c>
      <c r="BB22" s="158" t="s">
        <v>106</v>
      </c>
      <c r="BC22" s="158" t="s">
        <v>106</v>
      </c>
      <c r="BD22" s="158">
        <f t="shared" si="0"/>
        <v>0</v>
      </c>
      <c r="BE22" s="158" t="str">
        <f t="shared" si="1"/>
        <v>Débil</v>
      </c>
      <c r="BF22" s="50"/>
      <c r="BG22" s="52" t="s">
        <v>106</v>
      </c>
      <c r="BH22" s="158" t="str">
        <f t="shared" si="2"/>
        <v>Casilla formulada</v>
      </c>
      <c r="BI22" s="50"/>
      <c r="BJ22" s="158" t="str">
        <f t="shared" si="3"/>
        <v/>
      </c>
      <c r="BK22" s="158" t="str">
        <f t="shared" si="4"/>
        <v/>
      </c>
      <c r="BL22" s="158" t="str">
        <f t="shared" si="5"/>
        <v>SI</v>
      </c>
      <c r="BM22" s="219" t="e">
        <f>IF(AVERAGE(BK22:BK31)=100,"FUERTE",IF(AND(AVERAGE(BK22:BK31)&lt;=99,AVERAGE(BK22:BK31)&gt;=50),"MODERADA",IF(AVERAGE(BK22:BK31)&lt;50,"DÉBIL",0)))</f>
        <v>#DIV/0!</v>
      </c>
      <c r="BN22" s="222" t="str">
        <f>IFERROR(IF(BM22="DÉBIL","NO DISMINUYE",IF(AVERAGEIF(AV22:AV31,"Preventivo",BK22:BK31)&gt;=50,"DIRECTAMENTE","NO DISMINUYE")),"NO DISMINUYE")</f>
        <v>NO DISMINUYE</v>
      </c>
      <c r="BO22" s="225" t="e">
        <f>IF(N22=1,1,IF(AND(N22=2,BM22="FUERTE",BN22="DIRECTAMENTE"),N22-1,IF(AND(N22&gt;2,BM22="FUERTE",BN22="DIRECTAMENTE"),N22-2,IF(AND(N22&gt;=2,BM22="MODERADA",BN22="DIRECTAMENTE"),N22-1,N22))))</f>
        <v>#DIV/0!</v>
      </c>
      <c r="BP22" s="228" t="e">
        <f>IF(BO22=1,"Rara vez",IF(BO22=2,"Improbable",IF(BO22=3,"Posible",IF(BO22=4,"Probable",IF(BO22=5,"Casi Seguro",0)))))</f>
        <v>#DIV/0!</v>
      </c>
      <c r="BQ22" s="210" t="str">
        <f>AK22</f>
        <v/>
      </c>
      <c r="BR22" s="210" t="e">
        <f>IF(AND(BP22="Rara Vez",BQ22="Moderado"),"Moderado",IF(AND(BP22="Rara Vez",BQ22="Mayor"),"Alto",IF(AND(BP22="Improbable",BQ22="Moderado"),"Moderado",IF(AND(BP22="Improbable",BQ22="Mayor"),"Alto",IF(AND(BP22="Posible",BQ22="Moderado"),"Alto",IF(AND(BP22="Probable",BQ22="Moderado"),"Alto","Extremo"))))))</f>
        <v>#DIV/0!</v>
      </c>
      <c r="BS22" s="213"/>
    </row>
    <row r="23" spans="2:71" s="53" customFormat="1" ht="96" hidden="1" customHeight="1" x14ac:dyDescent="0.25">
      <c r="B23" s="249"/>
      <c r="C23" s="252"/>
      <c r="D23" s="241"/>
      <c r="E23" s="241"/>
      <c r="F23" s="239"/>
      <c r="G23" s="239"/>
      <c r="H23" s="239"/>
      <c r="I23" s="239"/>
      <c r="J23" s="241"/>
      <c r="K23" s="54">
        <v>2</v>
      </c>
      <c r="L23" s="55" t="s">
        <v>107</v>
      </c>
      <c r="M23" s="243"/>
      <c r="N23" s="246"/>
      <c r="O23" s="236"/>
      <c r="P23" s="229"/>
      <c r="Q23" s="232"/>
      <c r="R23" s="232"/>
      <c r="S23" s="232"/>
      <c r="T23" s="232"/>
      <c r="U23" s="232"/>
      <c r="V23" s="232"/>
      <c r="W23" s="232"/>
      <c r="X23" s="232"/>
      <c r="Y23" s="232"/>
      <c r="Z23" s="232"/>
      <c r="AA23" s="232"/>
      <c r="AB23" s="232"/>
      <c r="AC23" s="232"/>
      <c r="AD23" s="232"/>
      <c r="AE23" s="232"/>
      <c r="AF23" s="232"/>
      <c r="AG23" s="232"/>
      <c r="AH23" s="232"/>
      <c r="AI23" s="232"/>
      <c r="AJ23" s="211"/>
      <c r="AK23" s="211"/>
      <c r="AL23" s="211"/>
      <c r="AM23" s="217"/>
      <c r="AN23" s="56">
        <v>2</v>
      </c>
      <c r="AO23" s="57" t="s">
        <v>109</v>
      </c>
      <c r="AP23" s="57"/>
      <c r="AQ23" s="57" t="s">
        <v>106</v>
      </c>
      <c r="AR23" s="57"/>
      <c r="AS23" s="57"/>
      <c r="AT23" s="57"/>
      <c r="AU23" s="57"/>
      <c r="AV23" s="57" t="s">
        <v>106</v>
      </c>
      <c r="AW23" s="58" t="s">
        <v>106</v>
      </c>
      <c r="AX23" s="58" t="s">
        <v>106</v>
      </c>
      <c r="AY23" s="58" t="s">
        <v>106</v>
      </c>
      <c r="AZ23" s="58" t="s">
        <v>106</v>
      </c>
      <c r="BA23" s="58" t="s">
        <v>106</v>
      </c>
      <c r="BB23" s="58" t="s">
        <v>106</v>
      </c>
      <c r="BC23" s="58" t="s">
        <v>106</v>
      </c>
      <c r="BD23" s="58">
        <f t="shared" si="0"/>
        <v>0</v>
      </c>
      <c r="BE23" s="58" t="str">
        <f t="shared" si="1"/>
        <v>Débil</v>
      </c>
      <c r="BF23" s="57"/>
      <c r="BG23" s="59" t="s">
        <v>106</v>
      </c>
      <c r="BH23" s="58" t="str">
        <f t="shared" si="2"/>
        <v>Casilla formulada</v>
      </c>
      <c r="BI23" s="57"/>
      <c r="BJ23" s="58" t="str">
        <f t="shared" si="3"/>
        <v/>
      </c>
      <c r="BK23" s="58" t="str">
        <f t="shared" si="4"/>
        <v/>
      </c>
      <c r="BL23" s="58" t="str">
        <f t="shared" si="5"/>
        <v>SI</v>
      </c>
      <c r="BM23" s="220"/>
      <c r="BN23" s="223"/>
      <c r="BO23" s="226"/>
      <c r="BP23" s="229"/>
      <c r="BQ23" s="211"/>
      <c r="BR23" s="211"/>
      <c r="BS23" s="214"/>
    </row>
    <row r="24" spans="2:71" s="53" customFormat="1" ht="96" hidden="1" customHeight="1" x14ac:dyDescent="0.25">
      <c r="B24" s="249"/>
      <c r="C24" s="252"/>
      <c r="D24" s="241"/>
      <c r="E24" s="241"/>
      <c r="F24" s="239"/>
      <c r="G24" s="239"/>
      <c r="H24" s="239"/>
      <c r="I24" s="239"/>
      <c r="J24" s="241"/>
      <c r="K24" s="60">
        <v>3</v>
      </c>
      <c r="L24" s="61" t="s">
        <v>107</v>
      </c>
      <c r="M24" s="243"/>
      <c r="N24" s="246"/>
      <c r="O24" s="236"/>
      <c r="P24" s="229"/>
      <c r="Q24" s="232"/>
      <c r="R24" s="232"/>
      <c r="S24" s="232"/>
      <c r="T24" s="232"/>
      <c r="U24" s="232"/>
      <c r="V24" s="232"/>
      <c r="W24" s="232"/>
      <c r="X24" s="232"/>
      <c r="Y24" s="232"/>
      <c r="Z24" s="232"/>
      <c r="AA24" s="232"/>
      <c r="AB24" s="232"/>
      <c r="AC24" s="232"/>
      <c r="AD24" s="232"/>
      <c r="AE24" s="232"/>
      <c r="AF24" s="232"/>
      <c r="AG24" s="232"/>
      <c r="AH24" s="232"/>
      <c r="AI24" s="232"/>
      <c r="AJ24" s="211"/>
      <c r="AK24" s="211"/>
      <c r="AL24" s="211"/>
      <c r="AM24" s="217"/>
      <c r="AN24" s="62">
        <v>3</v>
      </c>
      <c r="AO24" s="63" t="s">
        <v>109</v>
      </c>
      <c r="AP24" s="63"/>
      <c r="AQ24" s="63" t="s">
        <v>106</v>
      </c>
      <c r="AR24" s="63"/>
      <c r="AS24" s="63"/>
      <c r="AT24" s="63"/>
      <c r="AU24" s="63"/>
      <c r="AV24" s="63" t="s">
        <v>106</v>
      </c>
      <c r="AW24" s="159" t="s">
        <v>106</v>
      </c>
      <c r="AX24" s="159" t="s">
        <v>106</v>
      </c>
      <c r="AY24" s="159" t="s">
        <v>106</v>
      </c>
      <c r="AZ24" s="159" t="s">
        <v>106</v>
      </c>
      <c r="BA24" s="159" t="s">
        <v>106</v>
      </c>
      <c r="BB24" s="159" t="s">
        <v>106</v>
      </c>
      <c r="BC24" s="159" t="s">
        <v>106</v>
      </c>
      <c r="BD24" s="159">
        <f t="shared" si="0"/>
        <v>0</v>
      </c>
      <c r="BE24" s="159" t="str">
        <f t="shared" si="1"/>
        <v>Débil</v>
      </c>
      <c r="BF24" s="63"/>
      <c r="BG24" s="65" t="s">
        <v>106</v>
      </c>
      <c r="BH24" s="159" t="str">
        <f t="shared" si="2"/>
        <v>Casilla formulada</v>
      </c>
      <c r="BI24" s="63"/>
      <c r="BJ24" s="159" t="str">
        <f t="shared" si="3"/>
        <v/>
      </c>
      <c r="BK24" s="159" t="str">
        <f t="shared" si="4"/>
        <v/>
      </c>
      <c r="BL24" s="159" t="str">
        <f t="shared" si="5"/>
        <v>SI</v>
      </c>
      <c r="BM24" s="220"/>
      <c r="BN24" s="223"/>
      <c r="BO24" s="226"/>
      <c r="BP24" s="229"/>
      <c r="BQ24" s="211"/>
      <c r="BR24" s="211"/>
      <c r="BS24" s="214"/>
    </row>
    <row r="25" spans="2:71" s="53" customFormat="1" ht="96" hidden="1" customHeight="1" x14ac:dyDescent="0.25">
      <c r="B25" s="249"/>
      <c r="C25" s="252"/>
      <c r="D25" s="241"/>
      <c r="E25" s="241"/>
      <c r="F25" s="239"/>
      <c r="G25" s="239"/>
      <c r="H25" s="239"/>
      <c r="I25" s="239"/>
      <c r="J25" s="241"/>
      <c r="K25" s="54">
        <v>4</v>
      </c>
      <c r="L25" s="55" t="s">
        <v>107</v>
      </c>
      <c r="M25" s="243"/>
      <c r="N25" s="246"/>
      <c r="O25" s="236"/>
      <c r="P25" s="229"/>
      <c r="Q25" s="232"/>
      <c r="R25" s="232"/>
      <c r="S25" s="232"/>
      <c r="T25" s="232"/>
      <c r="U25" s="232"/>
      <c r="V25" s="232"/>
      <c r="W25" s="232"/>
      <c r="X25" s="232"/>
      <c r="Y25" s="232"/>
      <c r="Z25" s="232"/>
      <c r="AA25" s="232"/>
      <c r="AB25" s="232"/>
      <c r="AC25" s="232"/>
      <c r="AD25" s="232"/>
      <c r="AE25" s="232"/>
      <c r="AF25" s="232"/>
      <c r="AG25" s="232"/>
      <c r="AH25" s="232"/>
      <c r="AI25" s="232"/>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0"/>
        <v>0</v>
      </c>
      <c r="BE25" s="58" t="str">
        <f t="shared" si="1"/>
        <v>Débil</v>
      </c>
      <c r="BF25" s="57"/>
      <c r="BG25" s="59" t="s">
        <v>106</v>
      </c>
      <c r="BH25" s="58" t="str">
        <f t="shared" si="2"/>
        <v>Casilla formulada</v>
      </c>
      <c r="BI25" s="57"/>
      <c r="BJ25" s="58" t="str">
        <f t="shared" si="3"/>
        <v/>
      </c>
      <c r="BK25" s="58" t="str">
        <f t="shared" si="4"/>
        <v/>
      </c>
      <c r="BL25" s="58" t="str">
        <f t="shared" si="5"/>
        <v>SI</v>
      </c>
      <c r="BM25" s="220"/>
      <c r="BN25" s="223"/>
      <c r="BO25" s="226"/>
      <c r="BP25" s="229"/>
      <c r="BQ25" s="211"/>
      <c r="BR25" s="211"/>
      <c r="BS25" s="214"/>
    </row>
    <row r="26" spans="2:71" s="53" customFormat="1" ht="96" hidden="1" customHeight="1" x14ac:dyDescent="0.25">
      <c r="B26" s="249"/>
      <c r="C26" s="252"/>
      <c r="D26" s="241"/>
      <c r="E26" s="241"/>
      <c r="F26" s="239"/>
      <c r="G26" s="239"/>
      <c r="H26" s="239"/>
      <c r="I26" s="239"/>
      <c r="J26" s="241"/>
      <c r="K26" s="60">
        <v>5</v>
      </c>
      <c r="L26" s="61" t="s">
        <v>107</v>
      </c>
      <c r="M26" s="243"/>
      <c r="N26" s="246"/>
      <c r="O26" s="236"/>
      <c r="P26" s="229"/>
      <c r="Q26" s="232"/>
      <c r="R26" s="232"/>
      <c r="S26" s="232"/>
      <c r="T26" s="232"/>
      <c r="U26" s="232"/>
      <c r="V26" s="232"/>
      <c r="W26" s="232"/>
      <c r="X26" s="232"/>
      <c r="Y26" s="232"/>
      <c r="Z26" s="232"/>
      <c r="AA26" s="232"/>
      <c r="AB26" s="232"/>
      <c r="AC26" s="232"/>
      <c r="AD26" s="232"/>
      <c r="AE26" s="232"/>
      <c r="AF26" s="232"/>
      <c r="AG26" s="232"/>
      <c r="AH26" s="232"/>
      <c r="AI26" s="232"/>
      <c r="AJ26" s="211"/>
      <c r="AK26" s="211"/>
      <c r="AL26" s="211"/>
      <c r="AM26" s="217"/>
      <c r="AN26" s="62">
        <v>5</v>
      </c>
      <c r="AO26" s="63" t="s">
        <v>109</v>
      </c>
      <c r="AP26" s="63"/>
      <c r="AQ26" s="63" t="s">
        <v>106</v>
      </c>
      <c r="AR26" s="63"/>
      <c r="AS26" s="63"/>
      <c r="AT26" s="63"/>
      <c r="AU26" s="63"/>
      <c r="AV26" s="63" t="s">
        <v>106</v>
      </c>
      <c r="AW26" s="159" t="s">
        <v>106</v>
      </c>
      <c r="AX26" s="159" t="s">
        <v>106</v>
      </c>
      <c r="AY26" s="159" t="s">
        <v>106</v>
      </c>
      <c r="AZ26" s="159" t="s">
        <v>106</v>
      </c>
      <c r="BA26" s="159" t="s">
        <v>106</v>
      </c>
      <c r="BB26" s="159" t="s">
        <v>106</v>
      </c>
      <c r="BC26" s="159" t="s">
        <v>106</v>
      </c>
      <c r="BD26" s="159">
        <f t="shared" si="0"/>
        <v>0</v>
      </c>
      <c r="BE26" s="159" t="str">
        <f t="shared" si="1"/>
        <v>Débil</v>
      </c>
      <c r="BF26" s="63"/>
      <c r="BG26" s="65" t="s">
        <v>106</v>
      </c>
      <c r="BH26" s="159" t="str">
        <f t="shared" si="2"/>
        <v>Casilla formulada</v>
      </c>
      <c r="BI26" s="63"/>
      <c r="BJ26" s="159" t="str">
        <f t="shared" si="3"/>
        <v/>
      </c>
      <c r="BK26" s="159" t="str">
        <f t="shared" si="4"/>
        <v/>
      </c>
      <c r="BL26" s="159" t="str">
        <f t="shared" si="5"/>
        <v>SI</v>
      </c>
      <c r="BM26" s="220"/>
      <c r="BN26" s="223"/>
      <c r="BO26" s="226"/>
      <c r="BP26" s="229"/>
      <c r="BQ26" s="211"/>
      <c r="BR26" s="211"/>
      <c r="BS26" s="214"/>
    </row>
    <row r="27" spans="2:71" s="53" customFormat="1" ht="96" hidden="1" customHeight="1" x14ac:dyDescent="0.25">
      <c r="B27" s="249"/>
      <c r="C27" s="252"/>
      <c r="D27" s="241"/>
      <c r="E27" s="241"/>
      <c r="F27" s="239"/>
      <c r="G27" s="239"/>
      <c r="H27" s="239"/>
      <c r="I27" s="239"/>
      <c r="J27" s="241"/>
      <c r="K27" s="54">
        <v>6</v>
      </c>
      <c r="L27" s="55" t="s">
        <v>107</v>
      </c>
      <c r="M27" s="243"/>
      <c r="N27" s="246"/>
      <c r="O27" s="236"/>
      <c r="P27" s="229"/>
      <c r="Q27" s="232"/>
      <c r="R27" s="232"/>
      <c r="S27" s="232"/>
      <c r="T27" s="232"/>
      <c r="U27" s="232"/>
      <c r="V27" s="232"/>
      <c r="W27" s="232"/>
      <c r="X27" s="232"/>
      <c r="Y27" s="232"/>
      <c r="Z27" s="232"/>
      <c r="AA27" s="232"/>
      <c r="AB27" s="232"/>
      <c r="AC27" s="232"/>
      <c r="AD27" s="232"/>
      <c r="AE27" s="232"/>
      <c r="AF27" s="232"/>
      <c r="AG27" s="232"/>
      <c r="AH27" s="232"/>
      <c r="AI27" s="232"/>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0"/>
        <v>0</v>
      </c>
      <c r="BE27" s="58" t="str">
        <f t="shared" si="1"/>
        <v>Débil</v>
      </c>
      <c r="BF27" s="57"/>
      <c r="BG27" s="59" t="s">
        <v>106</v>
      </c>
      <c r="BH27" s="58" t="str">
        <f t="shared" si="2"/>
        <v>Casilla formulada</v>
      </c>
      <c r="BI27" s="57"/>
      <c r="BJ27" s="58" t="str">
        <f t="shared" si="3"/>
        <v/>
      </c>
      <c r="BK27" s="58" t="str">
        <f t="shared" si="4"/>
        <v/>
      </c>
      <c r="BL27" s="58" t="str">
        <f t="shared" si="5"/>
        <v>SI</v>
      </c>
      <c r="BM27" s="220"/>
      <c r="BN27" s="223"/>
      <c r="BO27" s="226"/>
      <c r="BP27" s="229"/>
      <c r="BQ27" s="211"/>
      <c r="BR27" s="211"/>
      <c r="BS27" s="214"/>
    </row>
    <row r="28" spans="2:71" s="53" customFormat="1" ht="96" hidden="1" customHeight="1" x14ac:dyDescent="0.25">
      <c r="B28" s="249"/>
      <c r="C28" s="252"/>
      <c r="D28" s="241"/>
      <c r="E28" s="241"/>
      <c r="F28" s="239"/>
      <c r="G28" s="239"/>
      <c r="H28" s="239"/>
      <c r="I28" s="239"/>
      <c r="J28" s="241"/>
      <c r="K28" s="60">
        <v>7</v>
      </c>
      <c r="L28" s="61" t="s">
        <v>107</v>
      </c>
      <c r="M28" s="243"/>
      <c r="N28" s="246"/>
      <c r="O28" s="236"/>
      <c r="P28" s="229"/>
      <c r="Q28" s="232"/>
      <c r="R28" s="232"/>
      <c r="S28" s="232"/>
      <c r="T28" s="232"/>
      <c r="U28" s="232"/>
      <c r="V28" s="232"/>
      <c r="W28" s="232"/>
      <c r="X28" s="232"/>
      <c r="Y28" s="232"/>
      <c r="Z28" s="232"/>
      <c r="AA28" s="232"/>
      <c r="AB28" s="232"/>
      <c r="AC28" s="232"/>
      <c r="AD28" s="232"/>
      <c r="AE28" s="232"/>
      <c r="AF28" s="232"/>
      <c r="AG28" s="232"/>
      <c r="AH28" s="232"/>
      <c r="AI28" s="232"/>
      <c r="AJ28" s="211"/>
      <c r="AK28" s="211"/>
      <c r="AL28" s="211"/>
      <c r="AM28" s="217"/>
      <c r="AN28" s="62">
        <v>7</v>
      </c>
      <c r="AO28" s="63" t="s">
        <v>109</v>
      </c>
      <c r="AP28" s="63"/>
      <c r="AQ28" s="63" t="s">
        <v>106</v>
      </c>
      <c r="AR28" s="63"/>
      <c r="AS28" s="63"/>
      <c r="AT28" s="63"/>
      <c r="AU28" s="63"/>
      <c r="AV28" s="63" t="s">
        <v>106</v>
      </c>
      <c r="AW28" s="159" t="s">
        <v>106</v>
      </c>
      <c r="AX28" s="159" t="s">
        <v>106</v>
      </c>
      <c r="AY28" s="159" t="s">
        <v>106</v>
      </c>
      <c r="AZ28" s="159" t="s">
        <v>106</v>
      </c>
      <c r="BA28" s="159" t="s">
        <v>106</v>
      </c>
      <c r="BB28" s="159" t="s">
        <v>106</v>
      </c>
      <c r="BC28" s="159" t="s">
        <v>106</v>
      </c>
      <c r="BD28" s="159">
        <f t="shared" si="0"/>
        <v>0</v>
      </c>
      <c r="BE28" s="159" t="str">
        <f t="shared" si="1"/>
        <v>Débil</v>
      </c>
      <c r="BF28" s="63"/>
      <c r="BG28" s="65" t="s">
        <v>106</v>
      </c>
      <c r="BH28" s="159" t="str">
        <f t="shared" si="2"/>
        <v>Casilla formulada</v>
      </c>
      <c r="BI28" s="63"/>
      <c r="BJ28" s="159" t="str">
        <f t="shared" si="3"/>
        <v/>
      </c>
      <c r="BK28" s="159" t="str">
        <f t="shared" si="4"/>
        <v/>
      </c>
      <c r="BL28" s="159" t="str">
        <f t="shared" si="5"/>
        <v>SI</v>
      </c>
      <c r="BM28" s="220"/>
      <c r="BN28" s="223"/>
      <c r="BO28" s="226"/>
      <c r="BP28" s="229"/>
      <c r="BQ28" s="211"/>
      <c r="BR28" s="211"/>
      <c r="BS28" s="214"/>
    </row>
    <row r="29" spans="2:71" s="53" customFormat="1" ht="96" hidden="1" customHeight="1" x14ac:dyDescent="0.25">
      <c r="B29" s="249"/>
      <c r="C29" s="252"/>
      <c r="D29" s="241"/>
      <c r="E29" s="241"/>
      <c r="F29" s="239"/>
      <c r="G29" s="239"/>
      <c r="H29" s="239"/>
      <c r="I29" s="239"/>
      <c r="J29" s="241"/>
      <c r="K29" s="54">
        <v>8</v>
      </c>
      <c r="L29" s="55" t="s">
        <v>107</v>
      </c>
      <c r="M29" s="243"/>
      <c r="N29" s="246"/>
      <c r="O29" s="236"/>
      <c r="P29" s="229"/>
      <c r="Q29" s="232"/>
      <c r="R29" s="232"/>
      <c r="S29" s="232"/>
      <c r="T29" s="232"/>
      <c r="U29" s="232"/>
      <c r="V29" s="232"/>
      <c r="W29" s="232"/>
      <c r="X29" s="232"/>
      <c r="Y29" s="232"/>
      <c r="Z29" s="232"/>
      <c r="AA29" s="232"/>
      <c r="AB29" s="232"/>
      <c r="AC29" s="232"/>
      <c r="AD29" s="232"/>
      <c r="AE29" s="232"/>
      <c r="AF29" s="232"/>
      <c r="AG29" s="232"/>
      <c r="AH29" s="232"/>
      <c r="AI29" s="232"/>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0"/>
        <v>0</v>
      </c>
      <c r="BE29" s="58" t="str">
        <f t="shared" si="1"/>
        <v>Débil</v>
      </c>
      <c r="BF29" s="57"/>
      <c r="BG29" s="59" t="s">
        <v>106</v>
      </c>
      <c r="BH29" s="58" t="str">
        <f t="shared" si="2"/>
        <v>Casilla formulada</v>
      </c>
      <c r="BI29" s="57"/>
      <c r="BJ29" s="58" t="str">
        <f t="shared" si="3"/>
        <v/>
      </c>
      <c r="BK29" s="58" t="str">
        <f t="shared" si="4"/>
        <v/>
      </c>
      <c r="BL29" s="58" t="str">
        <f t="shared" si="5"/>
        <v>SI</v>
      </c>
      <c r="BM29" s="220"/>
      <c r="BN29" s="223"/>
      <c r="BO29" s="226"/>
      <c r="BP29" s="229"/>
      <c r="BQ29" s="211"/>
      <c r="BR29" s="211"/>
      <c r="BS29" s="214"/>
    </row>
    <row r="30" spans="2:71" s="53" customFormat="1" ht="96" hidden="1" customHeight="1" x14ac:dyDescent="0.25">
      <c r="B30" s="249"/>
      <c r="C30" s="252"/>
      <c r="D30" s="241"/>
      <c r="E30" s="241"/>
      <c r="F30" s="239"/>
      <c r="G30" s="239"/>
      <c r="H30" s="239"/>
      <c r="I30" s="239"/>
      <c r="J30" s="241"/>
      <c r="K30" s="60">
        <v>9</v>
      </c>
      <c r="L30" s="66" t="s">
        <v>107</v>
      </c>
      <c r="M30" s="243"/>
      <c r="N30" s="246"/>
      <c r="O30" s="236"/>
      <c r="P30" s="229"/>
      <c r="Q30" s="232"/>
      <c r="R30" s="232"/>
      <c r="S30" s="232"/>
      <c r="T30" s="232"/>
      <c r="U30" s="232"/>
      <c r="V30" s="232"/>
      <c r="W30" s="232"/>
      <c r="X30" s="232"/>
      <c r="Y30" s="232"/>
      <c r="Z30" s="232"/>
      <c r="AA30" s="232"/>
      <c r="AB30" s="232"/>
      <c r="AC30" s="232"/>
      <c r="AD30" s="232"/>
      <c r="AE30" s="232"/>
      <c r="AF30" s="232"/>
      <c r="AG30" s="232"/>
      <c r="AH30" s="232"/>
      <c r="AI30" s="232"/>
      <c r="AJ30" s="211"/>
      <c r="AK30" s="211"/>
      <c r="AL30" s="211"/>
      <c r="AM30" s="217"/>
      <c r="AN30" s="62">
        <v>9</v>
      </c>
      <c r="AO30" s="63" t="s">
        <v>109</v>
      </c>
      <c r="AP30" s="63"/>
      <c r="AQ30" s="63" t="s">
        <v>106</v>
      </c>
      <c r="AR30" s="63"/>
      <c r="AS30" s="63"/>
      <c r="AT30" s="63"/>
      <c r="AU30" s="63"/>
      <c r="AV30" s="63" t="s">
        <v>106</v>
      </c>
      <c r="AW30" s="159" t="s">
        <v>106</v>
      </c>
      <c r="AX30" s="159" t="s">
        <v>106</v>
      </c>
      <c r="AY30" s="159" t="s">
        <v>106</v>
      </c>
      <c r="AZ30" s="159" t="s">
        <v>106</v>
      </c>
      <c r="BA30" s="159" t="s">
        <v>106</v>
      </c>
      <c r="BB30" s="159" t="s">
        <v>106</v>
      </c>
      <c r="BC30" s="159" t="s">
        <v>106</v>
      </c>
      <c r="BD30" s="159">
        <f t="shared" si="0"/>
        <v>0</v>
      </c>
      <c r="BE30" s="159" t="str">
        <f t="shared" si="1"/>
        <v>Débil</v>
      </c>
      <c r="BF30" s="63"/>
      <c r="BG30" s="65" t="s">
        <v>106</v>
      </c>
      <c r="BH30" s="159" t="str">
        <f t="shared" si="2"/>
        <v>Casilla formulada</v>
      </c>
      <c r="BI30" s="63"/>
      <c r="BJ30" s="159" t="str">
        <f t="shared" si="3"/>
        <v/>
      </c>
      <c r="BK30" s="159" t="str">
        <f t="shared" si="4"/>
        <v/>
      </c>
      <c r="BL30" s="159" t="str">
        <f t="shared" si="5"/>
        <v>SI</v>
      </c>
      <c r="BM30" s="220"/>
      <c r="BN30" s="223"/>
      <c r="BO30" s="226"/>
      <c r="BP30" s="229"/>
      <c r="BQ30" s="211"/>
      <c r="BR30" s="211"/>
      <c r="BS30" s="214"/>
    </row>
    <row r="31" spans="2:71" s="53" customFormat="1" ht="96" hidden="1" customHeight="1" thickBot="1" x14ac:dyDescent="0.3">
      <c r="B31" s="250"/>
      <c r="C31" s="253"/>
      <c r="D31" s="242"/>
      <c r="E31" s="242"/>
      <c r="F31" s="240"/>
      <c r="G31" s="240"/>
      <c r="H31" s="240"/>
      <c r="I31" s="240"/>
      <c r="J31" s="242"/>
      <c r="K31" s="67">
        <v>10</v>
      </c>
      <c r="L31" s="68" t="s">
        <v>107</v>
      </c>
      <c r="M31" s="244"/>
      <c r="N31" s="247"/>
      <c r="O31" s="237"/>
      <c r="P31" s="230"/>
      <c r="Q31" s="233"/>
      <c r="R31" s="233"/>
      <c r="S31" s="233"/>
      <c r="T31" s="233"/>
      <c r="U31" s="233"/>
      <c r="V31" s="233"/>
      <c r="W31" s="233"/>
      <c r="X31" s="233"/>
      <c r="Y31" s="233"/>
      <c r="Z31" s="233"/>
      <c r="AA31" s="233"/>
      <c r="AB31" s="233"/>
      <c r="AC31" s="233"/>
      <c r="AD31" s="233"/>
      <c r="AE31" s="233"/>
      <c r="AF31" s="233"/>
      <c r="AG31" s="233"/>
      <c r="AH31" s="233"/>
      <c r="AI31" s="233"/>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0"/>
        <v>0</v>
      </c>
      <c r="BE31" s="71" t="str">
        <f t="shared" si="1"/>
        <v>Débil</v>
      </c>
      <c r="BF31" s="70"/>
      <c r="BG31" s="72" t="s">
        <v>106</v>
      </c>
      <c r="BH31" s="71" t="str">
        <f t="shared" si="2"/>
        <v>Casilla formulada</v>
      </c>
      <c r="BI31" s="70"/>
      <c r="BJ31" s="71" t="str">
        <f t="shared" si="3"/>
        <v/>
      </c>
      <c r="BK31" s="71" t="str">
        <f t="shared" si="4"/>
        <v/>
      </c>
      <c r="BL31" s="71" t="str">
        <f t="shared" si="5"/>
        <v>SI</v>
      </c>
      <c r="BM31" s="221"/>
      <c r="BN31" s="224"/>
      <c r="BO31" s="227"/>
      <c r="BP31" s="230"/>
      <c r="BQ31" s="212"/>
      <c r="BR31" s="212"/>
      <c r="BS31" s="215"/>
    </row>
    <row r="32" spans="2:71" s="53" customFormat="1" ht="96" hidden="1"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458</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158" t="s">
        <v>106</v>
      </c>
      <c r="AX32" s="158" t="s">
        <v>106</v>
      </c>
      <c r="AY32" s="158" t="s">
        <v>106</v>
      </c>
      <c r="AZ32" s="158" t="s">
        <v>106</v>
      </c>
      <c r="BA32" s="158" t="s">
        <v>106</v>
      </c>
      <c r="BB32" s="158" t="s">
        <v>106</v>
      </c>
      <c r="BC32" s="158" t="s">
        <v>106</v>
      </c>
      <c r="BD32" s="158">
        <f t="shared" si="0"/>
        <v>0</v>
      </c>
      <c r="BE32" s="158" t="str">
        <f t="shared" si="1"/>
        <v>Débil</v>
      </c>
      <c r="BF32" s="50"/>
      <c r="BG32" s="52" t="s">
        <v>106</v>
      </c>
      <c r="BH32" s="158" t="str">
        <f t="shared" si="2"/>
        <v>Casilla formulada</v>
      </c>
      <c r="BI32" s="50"/>
      <c r="BJ32" s="158" t="str">
        <f t="shared" si="3"/>
        <v/>
      </c>
      <c r="BK32" s="158" t="str">
        <f t="shared" si="4"/>
        <v/>
      </c>
      <c r="BL32" s="158" t="str">
        <f t="shared" si="5"/>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hidden="1"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0"/>
        <v>0</v>
      </c>
      <c r="BE33" s="58" t="str">
        <f t="shared" si="1"/>
        <v>Débil</v>
      </c>
      <c r="BF33" s="57"/>
      <c r="BG33" s="59" t="s">
        <v>106</v>
      </c>
      <c r="BH33" s="58" t="str">
        <f t="shared" si="2"/>
        <v>Casilla formulada</v>
      </c>
      <c r="BI33" s="57"/>
      <c r="BJ33" s="58" t="str">
        <f t="shared" si="3"/>
        <v/>
      </c>
      <c r="BK33" s="58" t="str">
        <f t="shared" si="4"/>
        <v/>
      </c>
      <c r="BL33" s="58" t="str">
        <f t="shared" si="5"/>
        <v>SI</v>
      </c>
      <c r="BM33" s="220"/>
      <c r="BN33" s="223"/>
      <c r="BO33" s="226"/>
      <c r="BP33" s="229"/>
      <c r="BQ33" s="211"/>
      <c r="BR33" s="211"/>
      <c r="BS33" s="214"/>
    </row>
    <row r="34" spans="2:71" s="53" customFormat="1" ht="96" hidden="1"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159" t="s">
        <v>106</v>
      </c>
      <c r="AX34" s="159" t="s">
        <v>106</v>
      </c>
      <c r="AY34" s="159" t="s">
        <v>106</v>
      </c>
      <c r="AZ34" s="159" t="s">
        <v>106</v>
      </c>
      <c r="BA34" s="159" t="s">
        <v>106</v>
      </c>
      <c r="BB34" s="159" t="s">
        <v>106</v>
      </c>
      <c r="BC34" s="159" t="s">
        <v>106</v>
      </c>
      <c r="BD34" s="159">
        <f t="shared" si="0"/>
        <v>0</v>
      </c>
      <c r="BE34" s="159" t="str">
        <f t="shared" si="1"/>
        <v>Débil</v>
      </c>
      <c r="BF34" s="63"/>
      <c r="BG34" s="65" t="s">
        <v>106</v>
      </c>
      <c r="BH34" s="159" t="str">
        <f t="shared" si="2"/>
        <v>Casilla formulada</v>
      </c>
      <c r="BI34" s="63"/>
      <c r="BJ34" s="159" t="str">
        <f t="shared" si="3"/>
        <v/>
      </c>
      <c r="BK34" s="159" t="str">
        <f t="shared" si="4"/>
        <v/>
      </c>
      <c r="BL34" s="159" t="str">
        <f t="shared" si="5"/>
        <v>SI</v>
      </c>
      <c r="BM34" s="220"/>
      <c r="BN34" s="223"/>
      <c r="BO34" s="226"/>
      <c r="BP34" s="229"/>
      <c r="BQ34" s="211"/>
      <c r="BR34" s="211"/>
      <c r="BS34" s="214"/>
    </row>
    <row r="35" spans="2:71" s="53" customFormat="1" ht="96" hidden="1"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0"/>
        <v>0</v>
      </c>
      <c r="BE35" s="58" t="str">
        <f t="shared" si="1"/>
        <v>Débil</v>
      </c>
      <c r="BF35" s="57"/>
      <c r="BG35" s="59" t="s">
        <v>106</v>
      </c>
      <c r="BH35" s="58" t="str">
        <f t="shared" si="2"/>
        <v>Casilla formulada</v>
      </c>
      <c r="BI35" s="57"/>
      <c r="BJ35" s="58" t="str">
        <f t="shared" si="3"/>
        <v/>
      </c>
      <c r="BK35" s="58" t="str">
        <f t="shared" si="4"/>
        <v/>
      </c>
      <c r="BL35" s="58" t="str">
        <f t="shared" si="5"/>
        <v>SI</v>
      </c>
      <c r="BM35" s="220"/>
      <c r="BN35" s="223"/>
      <c r="BO35" s="226"/>
      <c r="BP35" s="229"/>
      <c r="BQ35" s="211"/>
      <c r="BR35" s="211"/>
      <c r="BS35" s="214"/>
    </row>
    <row r="36" spans="2:71" s="53" customFormat="1" ht="96" hidden="1"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159" t="s">
        <v>106</v>
      </c>
      <c r="AX36" s="159" t="s">
        <v>106</v>
      </c>
      <c r="AY36" s="159" t="s">
        <v>106</v>
      </c>
      <c r="AZ36" s="159" t="s">
        <v>106</v>
      </c>
      <c r="BA36" s="159" t="s">
        <v>106</v>
      </c>
      <c r="BB36" s="159" t="s">
        <v>106</v>
      </c>
      <c r="BC36" s="159" t="s">
        <v>106</v>
      </c>
      <c r="BD36" s="159">
        <f t="shared" si="0"/>
        <v>0</v>
      </c>
      <c r="BE36" s="159" t="str">
        <f t="shared" si="1"/>
        <v>Débil</v>
      </c>
      <c r="BF36" s="63"/>
      <c r="BG36" s="65" t="s">
        <v>106</v>
      </c>
      <c r="BH36" s="159" t="str">
        <f t="shared" si="2"/>
        <v>Casilla formulada</v>
      </c>
      <c r="BI36" s="63"/>
      <c r="BJ36" s="159" t="str">
        <f t="shared" si="3"/>
        <v/>
      </c>
      <c r="BK36" s="159" t="str">
        <f t="shared" si="4"/>
        <v/>
      </c>
      <c r="BL36" s="159" t="str">
        <f t="shared" si="5"/>
        <v>SI</v>
      </c>
      <c r="BM36" s="220"/>
      <c r="BN36" s="223"/>
      <c r="BO36" s="226"/>
      <c r="BP36" s="229"/>
      <c r="BQ36" s="211"/>
      <c r="BR36" s="211"/>
      <c r="BS36" s="214"/>
    </row>
    <row r="37" spans="2:71" s="53" customFormat="1" ht="96" hidden="1"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0"/>
        <v>0</v>
      </c>
      <c r="BE37" s="58" t="str">
        <f t="shared" si="1"/>
        <v>Débil</v>
      </c>
      <c r="BF37" s="57"/>
      <c r="BG37" s="59" t="s">
        <v>106</v>
      </c>
      <c r="BH37" s="58" t="str">
        <f t="shared" si="2"/>
        <v>Casilla formulada</v>
      </c>
      <c r="BI37" s="57"/>
      <c r="BJ37" s="58" t="str">
        <f t="shared" si="3"/>
        <v/>
      </c>
      <c r="BK37" s="58" t="str">
        <f t="shared" si="4"/>
        <v/>
      </c>
      <c r="BL37" s="58" t="str">
        <f t="shared" si="5"/>
        <v>SI</v>
      </c>
      <c r="BM37" s="220"/>
      <c r="BN37" s="223"/>
      <c r="BO37" s="226"/>
      <c r="BP37" s="229"/>
      <c r="BQ37" s="211"/>
      <c r="BR37" s="211"/>
      <c r="BS37" s="214"/>
    </row>
    <row r="38" spans="2:71" s="53" customFormat="1" ht="96" hidden="1"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159" t="s">
        <v>106</v>
      </c>
      <c r="AX38" s="159" t="s">
        <v>106</v>
      </c>
      <c r="AY38" s="159" t="s">
        <v>106</v>
      </c>
      <c r="AZ38" s="159" t="s">
        <v>106</v>
      </c>
      <c r="BA38" s="159" t="s">
        <v>106</v>
      </c>
      <c r="BB38" s="159" t="s">
        <v>106</v>
      </c>
      <c r="BC38" s="159" t="s">
        <v>106</v>
      </c>
      <c r="BD38" s="159">
        <f t="shared" si="0"/>
        <v>0</v>
      </c>
      <c r="BE38" s="159" t="str">
        <f t="shared" si="1"/>
        <v>Débil</v>
      </c>
      <c r="BF38" s="63"/>
      <c r="BG38" s="65" t="s">
        <v>106</v>
      </c>
      <c r="BH38" s="159" t="str">
        <f t="shared" si="2"/>
        <v>Casilla formulada</v>
      </c>
      <c r="BI38" s="63"/>
      <c r="BJ38" s="159" t="str">
        <f t="shared" si="3"/>
        <v/>
      </c>
      <c r="BK38" s="159" t="str">
        <f t="shared" si="4"/>
        <v/>
      </c>
      <c r="BL38" s="159" t="str">
        <f t="shared" si="5"/>
        <v>SI</v>
      </c>
      <c r="BM38" s="220"/>
      <c r="BN38" s="223"/>
      <c r="BO38" s="226"/>
      <c r="BP38" s="229"/>
      <c r="BQ38" s="211"/>
      <c r="BR38" s="211"/>
      <c r="BS38" s="214"/>
    </row>
    <row r="39" spans="2:71" s="53" customFormat="1" ht="96" hidden="1"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0"/>
        <v>0</v>
      </c>
      <c r="BE39" s="58" t="str">
        <f t="shared" si="1"/>
        <v>Débil</v>
      </c>
      <c r="BF39" s="57"/>
      <c r="BG39" s="59" t="s">
        <v>106</v>
      </c>
      <c r="BH39" s="58" t="str">
        <f t="shared" si="2"/>
        <v>Casilla formulada</v>
      </c>
      <c r="BI39" s="57"/>
      <c r="BJ39" s="58" t="str">
        <f t="shared" si="3"/>
        <v/>
      </c>
      <c r="BK39" s="58" t="str">
        <f t="shared" si="4"/>
        <v/>
      </c>
      <c r="BL39" s="58" t="str">
        <f t="shared" si="5"/>
        <v>SI</v>
      </c>
      <c r="BM39" s="220"/>
      <c r="BN39" s="223"/>
      <c r="BO39" s="226"/>
      <c r="BP39" s="229"/>
      <c r="BQ39" s="211"/>
      <c r="BR39" s="211"/>
      <c r="BS39" s="214"/>
    </row>
    <row r="40" spans="2:71" s="53" customFormat="1" ht="96" hidden="1"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159" t="s">
        <v>106</v>
      </c>
      <c r="AX40" s="159" t="s">
        <v>106</v>
      </c>
      <c r="AY40" s="159" t="s">
        <v>106</v>
      </c>
      <c r="AZ40" s="159" t="s">
        <v>106</v>
      </c>
      <c r="BA40" s="159" t="s">
        <v>106</v>
      </c>
      <c r="BB40" s="159" t="s">
        <v>106</v>
      </c>
      <c r="BC40" s="159" t="s">
        <v>106</v>
      </c>
      <c r="BD40" s="159">
        <f t="shared" si="0"/>
        <v>0</v>
      </c>
      <c r="BE40" s="159" t="str">
        <f t="shared" si="1"/>
        <v>Débil</v>
      </c>
      <c r="BF40" s="63"/>
      <c r="BG40" s="65" t="s">
        <v>106</v>
      </c>
      <c r="BH40" s="159" t="str">
        <f t="shared" si="2"/>
        <v>Casilla formulada</v>
      </c>
      <c r="BI40" s="63"/>
      <c r="BJ40" s="159" t="str">
        <f t="shared" si="3"/>
        <v/>
      </c>
      <c r="BK40" s="159" t="str">
        <f t="shared" si="4"/>
        <v/>
      </c>
      <c r="BL40" s="159" t="str">
        <f t="shared" si="5"/>
        <v>SI</v>
      </c>
      <c r="BM40" s="220"/>
      <c r="BN40" s="223"/>
      <c r="BO40" s="226"/>
      <c r="BP40" s="229"/>
      <c r="BQ40" s="211"/>
      <c r="BR40" s="211"/>
      <c r="BS40" s="214"/>
    </row>
    <row r="41" spans="2:71" s="53" customFormat="1" ht="96" hidden="1"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0"/>
        <v>0</v>
      </c>
      <c r="BE41" s="71" t="str">
        <f t="shared" si="1"/>
        <v>Débil</v>
      </c>
      <c r="BF41" s="70"/>
      <c r="BG41" s="72" t="s">
        <v>106</v>
      </c>
      <c r="BH41" s="71" t="str">
        <f t="shared" si="2"/>
        <v>Casilla formulada</v>
      </c>
      <c r="BI41" s="70"/>
      <c r="BJ41" s="71" t="str">
        <f t="shared" si="3"/>
        <v/>
      </c>
      <c r="BK41" s="71" t="str">
        <f t="shared" si="4"/>
        <v/>
      </c>
      <c r="BL41" s="71" t="str">
        <f t="shared" si="5"/>
        <v>SI</v>
      </c>
      <c r="BM41" s="221"/>
      <c r="BN41" s="224"/>
      <c r="BO41" s="227"/>
      <c r="BP41" s="230"/>
      <c r="BQ41" s="212"/>
      <c r="BR41" s="212"/>
      <c r="BS41" s="215"/>
    </row>
    <row r="42" spans="2:71" s="53" customFormat="1" ht="96" hidden="1"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458</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158" t="s">
        <v>106</v>
      </c>
      <c r="AX42" s="158" t="s">
        <v>106</v>
      </c>
      <c r="AY42" s="158" t="s">
        <v>106</v>
      </c>
      <c r="AZ42" s="158" t="s">
        <v>106</v>
      </c>
      <c r="BA42" s="158" t="s">
        <v>106</v>
      </c>
      <c r="BB42" s="158" t="s">
        <v>106</v>
      </c>
      <c r="BC42" s="158" t="s">
        <v>106</v>
      </c>
      <c r="BD42" s="158">
        <f t="shared" si="0"/>
        <v>0</v>
      </c>
      <c r="BE42" s="158" t="str">
        <f t="shared" si="1"/>
        <v>Débil</v>
      </c>
      <c r="BF42" s="50"/>
      <c r="BG42" s="52" t="s">
        <v>106</v>
      </c>
      <c r="BH42" s="158" t="str">
        <f t="shared" si="2"/>
        <v>Casilla formulada</v>
      </c>
      <c r="BI42" s="50"/>
      <c r="BJ42" s="158" t="str">
        <f t="shared" si="3"/>
        <v/>
      </c>
      <c r="BK42" s="158" t="str">
        <f t="shared" si="4"/>
        <v/>
      </c>
      <c r="BL42" s="158" t="str">
        <f t="shared" si="5"/>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hidden="1"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0"/>
        <v>0</v>
      </c>
      <c r="BE43" s="58" t="str">
        <f t="shared" si="1"/>
        <v>Débil</v>
      </c>
      <c r="BF43" s="57"/>
      <c r="BG43" s="59" t="s">
        <v>106</v>
      </c>
      <c r="BH43" s="58" t="str">
        <f t="shared" si="2"/>
        <v>Casilla formulada</v>
      </c>
      <c r="BI43" s="57"/>
      <c r="BJ43" s="58" t="str">
        <f t="shared" si="3"/>
        <v/>
      </c>
      <c r="BK43" s="58" t="str">
        <f t="shared" si="4"/>
        <v/>
      </c>
      <c r="BL43" s="58" t="str">
        <f t="shared" si="5"/>
        <v>SI</v>
      </c>
      <c r="BM43" s="220"/>
      <c r="BN43" s="223"/>
      <c r="BO43" s="226"/>
      <c r="BP43" s="229"/>
      <c r="BQ43" s="211"/>
      <c r="BR43" s="211"/>
      <c r="BS43" s="214"/>
    </row>
    <row r="44" spans="2:71" s="53" customFormat="1" ht="96" hidden="1"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159" t="s">
        <v>106</v>
      </c>
      <c r="AX44" s="159" t="s">
        <v>106</v>
      </c>
      <c r="AY44" s="159" t="s">
        <v>106</v>
      </c>
      <c r="AZ44" s="159" t="s">
        <v>106</v>
      </c>
      <c r="BA44" s="159" t="s">
        <v>106</v>
      </c>
      <c r="BB44" s="159" t="s">
        <v>106</v>
      </c>
      <c r="BC44" s="159" t="s">
        <v>106</v>
      </c>
      <c r="BD44" s="159">
        <f t="shared" si="0"/>
        <v>0</v>
      </c>
      <c r="BE44" s="159" t="str">
        <f t="shared" si="1"/>
        <v>Débil</v>
      </c>
      <c r="BF44" s="63"/>
      <c r="BG44" s="65" t="s">
        <v>106</v>
      </c>
      <c r="BH44" s="159" t="str">
        <f t="shared" si="2"/>
        <v>Casilla formulada</v>
      </c>
      <c r="BI44" s="63"/>
      <c r="BJ44" s="159" t="str">
        <f t="shared" si="3"/>
        <v/>
      </c>
      <c r="BK44" s="159" t="str">
        <f t="shared" si="4"/>
        <v/>
      </c>
      <c r="BL44" s="159" t="str">
        <f t="shared" si="5"/>
        <v>SI</v>
      </c>
      <c r="BM44" s="220"/>
      <c r="BN44" s="223"/>
      <c r="BO44" s="226"/>
      <c r="BP44" s="229"/>
      <c r="BQ44" s="211"/>
      <c r="BR44" s="211"/>
      <c r="BS44" s="214"/>
    </row>
    <row r="45" spans="2:71" s="53" customFormat="1" ht="96" hidden="1"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0"/>
        <v>0</v>
      </c>
      <c r="BE45" s="58" t="str">
        <f t="shared" si="1"/>
        <v>Débil</v>
      </c>
      <c r="BF45" s="57"/>
      <c r="BG45" s="59" t="s">
        <v>106</v>
      </c>
      <c r="BH45" s="58" t="str">
        <f t="shared" si="2"/>
        <v>Casilla formulada</v>
      </c>
      <c r="BI45" s="57"/>
      <c r="BJ45" s="58" t="str">
        <f t="shared" si="3"/>
        <v/>
      </c>
      <c r="BK45" s="58" t="str">
        <f t="shared" si="4"/>
        <v/>
      </c>
      <c r="BL45" s="58" t="str">
        <f t="shared" si="5"/>
        <v>SI</v>
      </c>
      <c r="BM45" s="220"/>
      <c r="BN45" s="223"/>
      <c r="BO45" s="226"/>
      <c r="BP45" s="229"/>
      <c r="BQ45" s="211"/>
      <c r="BR45" s="211"/>
      <c r="BS45" s="214"/>
    </row>
    <row r="46" spans="2:71" s="53" customFormat="1" ht="96" hidden="1"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159" t="s">
        <v>106</v>
      </c>
      <c r="AX46" s="159" t="s">
        <v>106</v>
      </c>
      <c r="AY46" s="159" t="s">
        <v>106</v>
      </c>
      <c r="AZ46" s="159" t="s">
        <v>106</v>
      </c>
      <c r="BA46" s="159" t="s">
        <v>106</v>
      </c>
      <c r="BB46" s="159" t="s">
        <v>106</v>
      </c>
      <c r="BC46" s="159" t="s">
        <v>106</v>
      </c>
      <c r="BD46" s="159">
        <f t="shared" si="0"/>
        <v>0</v>
      </c>
      <c r="BE46" s="159" t="str">
        <f t="shared" si="1"/>
        <v>Débil</v>
      </c>
      <c r="BF46" s="63"/>
      <c r="BG46" s="65" t="s">
        <v>106</v>
      </c>
      <c r="BH46" s="159" t="str">
        <f t="shared" si="2"/>
        <v>Casilla formulada</v>
      </c>
      <c r="BI46" s="63"/>
      <c r="BJ46" s="159" t="str">
        <f t="shared" si="3"/>
        <v/>
      </c>
      <c r="BK46" s="159" t="str">
        <f t="shared" si="4"/>
        <v/>
      </c>
      <c r="BL46" s="159" t="str">
        <f t="shared" si="5"/>
        <v>SI</v>
      </c>
      <c r="BM46" s="220"/>
      <c r="BN46" s="223"/>
      <c r="BO46" s="226"/>
      <c r="BP46" s="229"/>
      <c r="BQ46" s="211"/>
      <c r="BR46" s="211"/>
      <c r="BS46" s="214"/>
    </row>
    <row r="47" spans="2:71" s="53" customFormat="1" ht="96" hidden="1"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0"/>
        <v>0</v>
      </c>
      <c r="BE47" s="58" t="str">
        <f t="shared" si="1"/>
        <v>Débil</v>
      </c>
      <c r="BF47" s="57"/>
      <c r="BG47" s="59" t="s">
        <v>106</v>
      </c>
      <c r="BH47" s="58" t="str">
        <f t="shared" si="2"/>
        <v>Casilla formulada</v>
      </c>
      <c r="BI47" s="57"/>
      <c r="BJ47" s="58" t="str">
        <f t="shared" si="3"/>
        <v/>
      </c>
      <c r="BK47" s="58" t="str">
        <f t="shared" si="4"/>
        <v/>
      </c>
      <c r="BL47" s="58" t="str">
        <f t="shared" si="5"/>
        <v>SI</v>
      </c>
      <c r="BM47" s="220"/>
      <c r="BN47" s="223"/>
      <c r="BO47" s="226"/>
      <c r="BP47" s="229"/>
      <c r="BQ47" s="211"/>
      <c r="BR47" s="211"/>
      <c r="BS47" s="214"/>
    </row>
    <row r="48" spans="2:71" s="53" customFormat="1" ht="96" hidden="1"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159" t="s">
        <v>106</v>
      </c>
      <c r="AX48" s="159" t="s">
        <v>106</v>
      </c>
      <c r="AY48" s="159" t="s">
        <v>106</v>
      </c>
      <c r="AZ48" s="159" t="s">
        <v>106</v>
      </c>
      <c r="BA48" s="159" t="s">
        <v>106</v>
      </c>
      <c r="BB48" s="159" t="s">
        <v>106</v>
      </c>
      <c r="BC48" s="159" t="s">
        <v>106</v>
      </c>
      <c r="BD48" s="159">
        <f t="shared" si="0"/>
        <v>0</v>
      </c>
      <c r="BE48" s="159" t="str">
        <f t="shared" si="1"/>
        <v>Débil</v>
      </c>
      <c r="BF48" s="63"/>
      <c r="BG48" s="65" t="s">
        <v>106</v>
      </c>
      <c r="BH48" s="159" t="str">
        <f t="shared" si="2"/>
        <v>Casilla formulada</v>
      </c>
      <c r="BI48" s="63"/>
      <c r="BJ48" s="159" t="str">
        <f t="shared" si="3"/>
        <v/>
      </c>
      <c r="BK48" s="159" t="str">
        <f t="shared" si="4"/>
        <v/>
      </c>
      <c r="BL48" s="159" t="str">
        <f t="shared" si="5"/>
        <v>SI</v>
      </c>
      <c r="BM48" s="220"/>
      <c r="BN48" s="223"/>
      <c r="BO48" s="226"/>
      <c r="BP48" s="229"/>
      <c r="BQ48" s="211"/>
      <c r="BR48" s="211"/>
      <c r="BS48" s="214"/>
    </row>
    <row r="49" spans="2:71" s="53" customFormat="1" ht="96" hidden="1"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0"/>
        <v>0</v>
      </c>
      <c r="BE49" s="58" t="str">
        <f t="shared" si="1"/>
        <v>Débil</v>
      </c>
      <c r="BF49" s="57"/>
      <c r="BG49" s="59" t="s">
        <v>106</v>
      </c>
      <c r="BH49" s="58" t="str">
        <f t="shared" si="2"/>
        <v>Casilla formulada</v>
      </c>
      <c r="BI49" s="57"/>
      <c r="BJ49" s="58" t="str">
        <f t="shared" si="3"/>
        <v/>
      </c>
      <c r="BK49" s="58" t="str">
        <f t="shared" si="4"/>
        <v/>
      </c>
      <c r="BL49" s="58" t="str">
        <f t="shared" si="5"/>
        <v>SI</v>
      </c>
      <c r="BM49" s="220"/>
      <c r="BN49" s="223"/>
      <c r="BO49" s="226"/>
      <c r="BP49" s="229"/>
      <c r="BQ49" s="211"/>
      <c r="BR49" s="211"/>
      <c r="BS49" s="214"/>
    </row>
    <row r="50" spans="2:71" s="53" customFormat="1" ht="96" hidden="1"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159" t="s">
        <v>106</v>
      </c>
      <c r="AX50" s="159" t="s">
        <v>106</v>
      </c>
      <c r="AY50" s="159" t="s">
        <v>106</v>
      </c>
      <c r="AZ50" s="159" t="s">
        <v>106</v>
      </c>
      <c r="BA50" s="159" t="s">
        <v>106</v>
      </c>
      <c r="BB50" s="159" t="s">
        <v>106</v>
      </c>
      <c r="BC50" s="159" t="s">
        <v>106</v>
      </c>
      <c r="BD50" s="159">
        <f t="shared" si="0"/>
        <v>0</v>
      </c>
      <c r="BE50" s="159" t="str">
        <f t="shared" si="1"/>
        <v>Débil</v>
      </c>
      <c r="BF50" s="63"/>
      <c r="BG50" s="65" t="s">
        <v>106</v>
      </c>
      <c r="BH50" s="159" t="str">
        <f t="shared" si="2"/>
        <v>Casilla formulada</v>
      </c>
      <c r="BI50" s="63"/>
      <c r="BJ50" s="159" t="str">
        <f t="shared" si="3"/>
        <v/>
      </c>
      <c r="BK50" s="159" t="str">
        <f t="shared" si="4"/>
        <v/>
      </c>
      <c r="BL50" s="159" t="str">
        <f t="shared" si="5"/>
        <v>SI</v>
      </c>
      <c r="BM50" s="220"/>
      <c r="BN50" s="223"/>
      <c r="BO50" s="226"/>
      <c r="BP50" s="229"/>
      <c r="BQ50" s="211"/>
      <c r="BR50" s="211"/>
      <c r="BS50" s="214"/>
    </row>
    <row r="51" spans="2:71" s="53" customFormat="1" ht="96" hidden="1"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0"/>
        <v>0</v>
      </c>
      <c r="BE51" s="71" t="str">
        <f t="shared" si="1"/>
        <v>Débil</v>
      </c>
      <c r="BF51" s="70"/>
      <c r="BG51" s="72" t="s">
        <v>106</v>
      </c>
      <c r="BH51" s="71" t="str">
        <f t="shared" si="2"/>
        <v>Casilla formulada</v>
      </c>
      <c r="BI51" s="70"/>
      <c r="BJ51" s="71" t="str">
        <f t="shared" si="3"/>
        <v/>
      </c>
      <c r="BK51" s="71" t="str">
        <f t="shared" si="4"/>
        <v/>
      </c>
      <c r="BL51" s="71" t="str">
        <f t="shared" si="5"/>
        <v>SI</v>
      </c>
      <c r="BM51" s="221"/>
      <c r="BN51" s="224"/>
      <c r="BO51" s="227"/>
      <c r="BP51" s="230"/>
      <c r="BQ51" s="212"/>
      <c r="BR51" s="212"/>
      <c r="BS51" s="215"/>
    </row>
    <row r="52" spans="2:71" s="53" customFormat="1" ht="96" hidden="1"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458</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158" t="s">
        <v>106</v>
      </c>
      <c r="AX52" s="158" t="s">
        <v>106</v>
      </c>
      <c r="AY52" s="158" t="s">
        <v>106</v>
      </c>
      <c r="AZ52" s="158" t="s">
        <v>106</v>
      </c>
      <c r="BA52" s="158" t="s">
        <v>106</v>
      </c>
      <c r="BB52" s="158" t="s">
        <v>106</v>
      </c>
      <c r="BC52" s="158" t="s">
        <v>106</v>
      </c>
      <c r="BD52" s="158">
        <f t="shared" si="0"/>
        <v>0</v>
      </c>
      <c r="BE52" s="158" t="str">
        <f t="shared" si="1"/>
        <v>Débil</v>
      </c>
      <c r="BF52" s="50"/>
      <c r="BG52" s="52" t="s">
        <v>106</v>
      </c>
      <c r="BH52" s="158" t="str">
        <f t="shared" si="2"/>
        <v>Casilla formulada</v>
      </c>
      <c r="BI52" s="50"/>
      <c r="BJ52" s="158" t="str">
        <f t="shared" si="3"/>
        <v/>
      </c>
      <c r="BK52" s="158" t="str">
        <f t="shared" si="4"/>
        <v/>
      </c>
      <c r="BL52" s="158" t="str">
        <f t="shared" si="5"/>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hidden="1"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0"/>
        <v>0</v>
      </c>
      <c r="BE53" s="58" t="str">
        <f t="shared" si="1"/>
        <v>Débil</v>
      </c>
      <c r="BF53" s="57"/>
      <c r="BG53" s="59" t="s">
        <v>106</v>
      </c>
      <c r="BH53" s="58" t="str">
        <f t="shared" si="2"/>
        <v>Casilla formulada</v>
      </c>
      <c r="BI53" s="57"/>
      <c r="BJ53" s="58" t="str">
        <f t="shared" si="3"/>
        <v/>
      </c>
      <c r="BK53" s="58" t="str">
        <f t="shared" si="4"/>
        <v/>
      </c>
      <c r="BL53" s="58" t="str">
        <f t="shared" si="5"/>
        <v>SI</v>
      </c>
      <c r="BM53" s="220"/>
      <c r="BN53" s="223"/>
      <c r="BO53" s="226"/>
      <c r="BP53" s="229"/>
      <c r="BQ53" s="211"/>
      <c r="BR53" s="211"/>
      <c r="BS53" s="214"/>
    </row>
    <row r="54" spans="2:71" s="53" customFormat="1" ht="96" hidden="1"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159" t="s">
        <v>106</v>
      </c>
      <c r="AX54" s="159" t="s">
        <v>106</v>
      </c>
      <c r="AY54" s="159" t="s">
        <v>106</v>
      </c>
      <c r="AZ54" s="159" t="s">
        <v>106</v>
      </c>
      <c r="BA54" s="159" t="s">
        <v>106</v>
      </c>
      <c r="BB54" s="159" t="s">
        <v>106</v>
      </c>
      <c r="BC54" s="159" t="s">
        <v>106</v>
      </c>
      <c r="BD54" s="159">
        <f t="shared" si="0"/>
        <v>0</v>
      </c>
      <c r="BE54" s="159" t="str">
        <f t="shared" si="1"/>
        <v>Débil</v>
      </c>
      <c r="BF54" s="63"/>
      <c r="BG54" s="65" t="s">
        <v>106</v>
      </c>
      <c r="BH54" s="159" t="str">
        <f t="shared" si="2"/>
        <v>Casilla formulada</v>
      </c>
      <c r="BI54" s="63"/>
      <c r="BJ54" s="159" t="str">
        <f t="shared" si="3"/>
        <v/>
      </c>
      <c r="BK54" s="159" t="str">
        <f t="shared" si="4"/>
        <v/>
      </c>
      <c r="BL54" s="159" t="str">
        <f t="shared" si="5"/>
        <v>SI</v>
      </c>
      <c r="BM54" s="220"/>
      <c r="BN54" s="223"/>
      <c r="BO54" s="226"/>
      <c r="BP54" s="229"/>
      <c r="BQ54" s="211"/>
      <c r="BR54" s="211"/>
      <c r="BS54" s="214"/>
    </row>
    <row r="55" spans="2:71" s="53" customFormat="1" ht="96" hidden="1"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0"/>
        <v>0</v>
      </c>
      <c r="BE55" s="58" t="str">
        <f t="shared" si="1"/>
        <v>Débil</v>
      </c>
      <c r="BF55" s="57"/>
      <c r="BG55" s="59" t="s">
        <v>106</v>
      </c>
      <c r="BH55" s="58" t="str">
        <f t="shared" si="2"/>
        <v>Casilla formulada</v>
      </c>
      <c r="BI55" s="57"/>
      <c r="BJ55" s="58" t="str">
        <f t="shared" si="3"/>
        <v/>
      </c>
      <c r="BK55" s="58" t="str">
        <f t="shared" si="4"/>
        <v/>
      </c>
      <c r="BL55" s="58" t="str">
        <f t="shared" si="5"/>
        <v>SI</v>
      </c>
      <c r="BM55" s="220"/>
      <c r="BN55" s="223"/>
      <c r="BO55" s="226"/>
      <c r="BP55" s="229"/>
      <c r="BQ55" s="211"/>
      <c r="BR55" s="211"/>
      <c r="BS55" s="214"/>
    </row>
    <row r="56" spans="2:71" s="53" customFormat="1" ht="96" hidden="1"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159" t="s">
        <v>106</v>
      </c>
      <c r="AX56" s="159" t="s">
        <v>106</v>
      </c>
      <c r="AY56" s="159" t="s">
        <v>106</v>
      </c>
      <c r="AZ56" s="159" t="s">
        <v>106</v>
      </c>
      <c r="BA56" s="159" t="s">
        <v>106</v>
      </c>
      <c r="BB56" s="159" t="s">
        <v>106</v>
      </c>
      <c r="BC56" s="159" t="s">
        <v>106</v>
      </c>
      <c r="BD56" s="159">
        <f t="shared" si="0"/>
        <v>0</v>
      </c>
      <c r="BE56" s="159" t="str">
        <f t="shared" si="1"/>
        <v>Débil</v>
      </c>
      <c r="BF56" s="63"/>
      <c r="BG56" s="65" t="s">
        <v>106</v>
      </c>
      <c r="BH56" s="159" t="str">
        <f t="shared" si="2"/>
        <v>Casilla formulada</v>
      </c>
      <c r="BI56" s="63"/>
      <c r="BJ56" s="159" t="str">
        <f t="shared" si="3"/>
        <v/>
      </c>
      <c r="BK56" s="159" t="str">
        <f t="shared" si="4"/>
        <v/>
      </c>
      <c r="BL56" s="159" t="str">
        <f t="shared" si="5"/>
        <v>SI</v>
      </c>
      <c r="BM56" s="220"/>
      <c r="BN56" s="223"/>
      <c r="BO56" s="226"/>
      <c r="BP56" s="229"/>
      <c r="BQ56" s="211"/>
      <c r="BR56" s="211"/>
      <c r="BS56" s="214"/>
    </row>
    <row r="57" spans="2:71" s="53" customFormat="1" ht="96" hidden="1"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0"/>
        <v>0</v>
      </c>
      <c r="BE57" s="58" t="str">
        <f t="shared" si="1"/>
        <v>Débil</v>
      </c>
      <c r="BF57" s="57"/>
      <c r="BG57" s="59" t="s">
        <v>106</v>
      </c>
      <c r="BH57" s="58" t="str">
        <f t="shared" si="2"/>
        <v>Casilla formulada</v>
      </c>
      <c r="BI57" s="57"/>
      <c r="BJ57" s="58" t="str">
        <f t="shared" si="3"/>
        <v/>
      </c>
      <c r="BK57" s="58" t="str">
        <f t="shared" si="4"/>
        <v/>
      </c>
      <c r="BL57" s="58" t="str">
        <f t="shared" si="5"/>
        <v>SI</v>
      </c>
      <c r="BM57" s="220"/>
      <c r="BN57" s="223"/>
      <c r="BO57" s="226"/>
      <c r="BP57" s="229"/>
      <c r="BQ57" s="211"/>
      <c r="BR57" s="211"/>
      <c r="BS57" s="214"/>
    </row>
    <row r="58" spans="2:71" s="53" customFormat="1" ht="96" hidden="1"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159" t="s">
        <v>106</v>
      </c>
      <c r="AX58" s="159" t="s">
        <v>106</v>
      </c>
      <c r="AY58" s="159" t="s">
        <v>106</v>
      </c>
      <c r="AZ58" s="159" t="s">
        <v>106</v>
      </c>
      <c r="BA58" s="159" t="s">
        <v>106</v>
      </c>
      <c r="BB58" s="159" t="s">
        <v>106</v>
      </c>
      <c r="BC58" s="159" t="s">
        <v>106</v>
      </c>
      <c r="BD58" s="159">
        <f t="shared" si="0"/>
        <v>0</v>
      </c>
      <c r="BE58" s="159" t="str">
        <f t="shared" si="1"/>
        <v>Débil</v>
      </c>
      <c r="BF58" s="63"/>
      <c r="BG58" s="65" t="s">
        <v>106</v>
      </c>
      <c r="BH58" s="159" t="str">
        <f t="shared" si="2"/>
        <v>Casilla formulada</v>
      </c>
      <c r="BI58" s="63"/>
      <c r="BJ58" s="159" t="str">
        <f t="shared" si="3"/>
        <v/>
      </c>
      <c r="BK58" s="159" t="str">
        <f t="shared" si="4"/>
        <v/>
      </c>
      <c r="BL58" s="159" t="str">
        <f t="shared" si="5"/>
        <v>SI</v>
      </c>
      <c r="BM58" s="220"/>
      <c r="BN58" s="223"/>
      <c r="BO58" s="226"/>
      <c r="BP58" s="229"/>
      <c r="BQ58" s="211"/>
      <c r="BR58" s="211"/>
      <c r="BS58" s="214"/>
    </row>
    <row r="59" spans="2:71" s="53" customFormat="1" ht="96" hidden="1"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0"/>
        <v>0</v>
      </c>
      <c r="BE59" s="58" t="str">
        <f t="shared" si="1"/>
        <v>Débil</v>
      </c>
      <c r="BF59" s="57"/>
      <c r="BG59" s="59" t="s">
        <v>106</v>
      </c>
      <c r="BH59" s="58" t="str">
        <f t="shared" si="2"/>
        <v>Casilla formulada</v>
      </c>
      <c r="BI59" s="57"/>
      <c r="BJ59" s="58" t="str">
        <f t="shared" si="3"/>
        <v/>
      </c>
      <c r="BK59" s="58" t="str">
        <f t="shared" si="4"/>
        <v/>
      </c>
      <c r="BL59" s="58" t="str">
        <f t="shared" si="5"/>
        <v>SI</v>
      </c>
      <c r="BM59" s="220"/>
      <c r="BN59" s="223"/>
      <c r="BO59" s="226"/>
      <c r="BP59" s="229"/>
      <c r="BQ59" s="211"/>
      <c r="BR59" s="211"/>
      <c r="BS59" s="214"/>
    </row>
    <row r="60" spans="2:71" s="53" customFormat="1" ht="96" hidden="1"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159" t="s">
        <v>106</v>
      </c>
      <c r="AX60" s="159" t="s">
        <v>106</v>
      </c>
      <c r="AY60" s="159" t="s">
        <v>106</v>
      </c>
      <c r="AZ60" s="159" t="s">
        <v>106</v>
      </c>
      <c r="BA60" s="159" t="s">
        <v>106</v>
      </c>
      <c r="BB60" s="159" t="s">
        <v>106</v>
      </c>
      <c r="BC60" s="159" t="s">
        <v>106</v>
      </c>
      <c r="BD60" s="159">
        <f t="shared" si="0"/>
        <v>0</v>
      </c>
      <c r="BE60" s="159" t="str">
        <f t="shared" si="1"/>
        <v>Débil</v>
      </c>
      <c r="BF60" s="63"/>
      <c r="BG60" s="65" t="s">
        <v>106</v>
      </c>
      <c r="BH60" s="159" t="str">
        <f t="shared" si="2"/>
        <v>Casilla formulada</v>
      </c>
      <c r="BI60" s="63"/>
      <c r="BJ60" s="159" t="str">
        <f t="shared" si="3"/>
        <v/>
      </c>
      <c r="BK60" s="159" t="str">
        <f t="shared" si="4"/>
        <v/>
      </c>
      <c r="BL60" s="159" t="str">
        <f t="shared" si="5"/>
        <v>SI</v>
      </c>
      <c r="BM60" s="220"/>
      <c r="BN60" s="223"/>
      <c r="BO60" s="226"/>
      <c r="BP60" s="229"/>
      <c r="BQ60" s="211"/>
      <c r="BR60" s="211"/>
      <c r="BS60" s="214"/>
    </row>
    <row r="61" spans="2:71" s="53" customFormat="1" ht="96" hidden="1"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0"/>
        <v>0</v>
      </c>
      <c r="BE61" s="71" t="str">
        <f t="shared" si="1"/>
        <v>Débil</v>
      </c>
      <c r="BF61" s="70"/>
      <c r="BG61" s="72" t="s">
        <v>106</v>
      </c>
      <c r="BH61" s="71" t="str">
        <f t="shared" si="2"/>
        <v>Casilla formulada</v>
      </c>
      <c r="BI61" s="70"/>
      <c r="BJ61" s="71" t="str">
        <f t="shared" si="3"/>
        <v/>
      </c>
      <c r="BK61" s="71" t="str">
        <f t="shared" si="4"/>
        <v/>
      </c>
      <c r="BL61" s="71" t="str">
        <f t="shared" si="5"/>
        <v>SI</v>
      </c>
      <c r="BM61" s="221"/>
      <c r="BN61" s="224"/>
      <c r="BO61" s="227"/>
      <c r="BP61" s="230"/>
      <c r="BQ61" s="212"/>
      <c r="BR61" s="212"/>
      <c r="BS61" s="215"/>
    </row>
  </sheetData>
  <sheetProtection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758" priority="23" operator="containsText" text="Si es Riesgo de Corrupción">
      <formula>NOT(ISERROR(SEARCH("Si es Riesgo de Corrupción",J12)))</formula>
    </cfRule>
    <cfRule type="containsText" dxfId="757" priority="24" operator="containsText" text="No es Riesgo de Corrupción">
      <formula>NOT(ISERROR(SEARCH("No es Riesgo de Corrupción",J12)))</formula>
    </cfRule>
  </conditionalFormatting>
  <conditionalFormatting sqref="L12:M21">
    <cfRule type="containsText" dxfId="756" priority="22" operator="containsText" text="Espacio para describir ">
      <formula>NOT(ISERROR(SEARCH("Espacio para describir ",L12)))</formula>
    </cfRule>
  </conditionalFormatting>
  <conditionalFormatting sqref="N12:N61 Q12:AI61 AQ12:AQ61 AV12:BC61 BG12:BG61 BO12:BO61">
    <cfRule type="containsText" dxfId="755" priority="21" operator="containsText" text="Escoger un dato de la lista desplegable">
      <formula>NOT(ISERROR(SEARCH("Escoger un dato de la lista desplegable",N12)))</formula>
    </cfRule>
  </conditionalFormatting>
  <conditionalFormatting sqref="AO12:AO61">
    <cfRule type="containsText" dxfId="754" priority="20" operator="containsText" text="REDACTAR CONTROL">
      <formula>NOT(ISERROR(SEARCH("REDACTAR CONTROL",AO12)))</formula>
    </cfRule>
  </conditionalFormatting>
  <conditionalFormatting sqref="AL12 BR12">
    <cfRule type="containsText" dxfId="753" priority="17" operator="containsText" text="Extremo">
      <formula>NOT(ISERROR(SEARCH("Extremo",AL12)))</formula>
    </cfRule>
    <cfRule type="containsText" dxfId="752" priority="18" operator="containsText" text="Alto">
      <formula>NOT(ISERROR(SEARCH("Alto",AL12)))</formula>
    </cfRule>
    <cfRule type="containsText" dxfId="751" priority="19" operator="containsText" text="Moderado">
      <formula>NOT(ISERROR(SEARCH("Moderado",AL12)))</formula>
    </cfRule>
  </conditionalFormatting>
  <conditionalFormatting sqref="L22:M31">
    <cfRule type="containsText" dxfId="750" priority="16" operator="containsText" text="Espacio para describir ">
      <formula>NOT(ISERROR(SEARCH("Espacio para describir ",L22)))</formula>
    </cfRule>
  </conditionalFormatting>
  <conditionalFormatting sqref="AL22 BR22">
    <cfRule type="containsText" dxfId="749" priority="13" operator="containsText" text="Extremo">
      <formula>NOT(ISERROR(SEARCH("Extremo",AL22)))</formula>
    </cfRule>
    <cfRule type="containsText" dxfId="748" priority="14" operator="containsText" text="Alto">
      <formula>NOT(ISERROR(SEARCH("Alto",AL22)))</formula>
    </cfRule>
    <cfRule type="containsText" dxfId="747" priority="15" operator="containsText" text="Moderado">
      <formula>NOT(ISERROR(SEARCH("Moderado",AL22)))</formula>
    </cfRule>
  </conditionalFormatting>
  <conditionalFormatting sqref="L32:M41">
    <cfRule type="containsText" dxfId="746" priority="12" operator="containsText" text="Espacio para describir ">
      <formula>NOT(ISERROR(SEARCH("Espacio para describir ",L32)))</formula>
    </cfRule>
  </conditionalFormatting>
  <conditionalFormatting sqref="AL32 BR32">
    <cfRule type="containsText" dxfId="745" priority="9" operator="containsText" text="Extremo">
      <formula>NOT(ISERROR(SEARCH("Extremo",AL32)))</formula>
    </cfRule>
    <cfRule type="containsText" dxfId="744" priority="10" operator="containsText" text="Alto">
      <formula>NOT(ISERROR(SEARCH("Alto",AL32)))</formula>
    </cfRule>
    <cfRule type="containsText" dxfId="743" priority="11" operator="containsText" text="Moderado">
      <formula>NOT(ISERROR(SEARCH("Moderado",AL32)))</formula>
    </cfRule>
  </conditionalFormatting>
  <conditionalFormatting sqref="L42:M51">
    <cfRule type="containsText" dxfId="742" priority="8" operator="containsText" text="Espacio para describir ">
      <formula>NOT(ISERROR(SEARCH("Espacio para describir ",L42)))</formula>
    </cfRule>
  </conditionalFormatting>
  <conditionalFormatting sqref="AL42 BR42">
    <cfRule type="containsText" dxfId="741" priority="5" operator="containsText" text="Extremo">
      <formula>NOT(ISERROR(SEARCH("Extremo",AL42)))</formula>
    </cfRule>
    <cfRule type="containsText" dxfId="740" priority="6" operator="containsText" text="Alto">
      <formula>NOT(ISERROR(SEARCH("Alto",AL42)))</formula>
    </cfRule>
    <cfRule type="containsText" dxfId="739" priority="7" operator="containsText" text="Moderado">
      <formula>NOT(ISERROR(SEARCH("Moderado",AL42)))</formula>
    </cfRule>
  </conditionalFormatting>
  <conditionalFormatting sqref="L52:M61">
    <cfRule type="containsText" dxfId="738" priority="4" operator="containsText" text="Espacio para describir ">
      <formula>NOT(ISERROR(SEARCH("Espacio para describir ",L52)))</formula>
    </cfRule>
  </conditionalFormatting>
  <conditionalFormatting sqref="AL52 BR52">
    <cfRule type="containsText" dxfId="737" priority="1" operator="containsText" text="Extremo">
      <formula>NOT(ISERROR(SEARCH("Extremo",AL52)))</formula>
    </cfRule>
    <cfRule type="containsText" dxfId="736" priority="2" operator="containsText" text="Alto">
      <formula>NOT(ISERROR(SEARCH("Alto",AL52)))</formula>
    </cfRule>
    <cfRule type="containsText" dxfId="735"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E832B9F3-8274-4961-BF4C-1F14F1759DE0}"/>
    <dataValidation allowBlank="1" showInputMessage="1" showErrorMessage="1" prompt="¿Se deja evidencia o rastro de la ejecución del control, que permita a cualquier tercero con la evidencia, llegar a la misma conclusión?." sqref="BC11" xr:uid="{D5B9A127-6B31-4639-9712-0B3635A77CEF}"/>
    <dataValidation allowBlank="1" showInputMessage="1" showErrorMessage="1" prompt="¿Las observaciones, desviaciones o diferencias identificadas como resultados de la ejecución del control son investigadas y resueltas de manera oportuna?" sqref="BB11" xr:uid="{589FDA15-53E6-4D89-8A95-A0B396A3C44E}"/>
    <dataValidation allowBlank="1" showInputMessage="1" showErrorMessage="1" prompt="¿La fuente de información que se utiliza en el desarrollo del control es información confiable que permita mitigar el riesgo?." sqref="BA11" xr:uid="{75E028FD-23BB-4132-AA9D-85E13EF16181}"/>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CDBB3EB-156E-4F46-A7B6-11591F46F232}"/>
    <dataValidation allowBlank="1" showInputMessage="1" showErrorMessage="1" prompt="¿La oportunidad en que se ejecuta el control ayuda a prevenir la mitigación del riesgo o a detectar la materialización del riesgo de manera oportuna?" sqref="AY11" xr:uid="{80E4CB70-1C6A-4E07-A2D1-EDEE0CC7C208}"/>
    <dataValidation allowBlank="1" showInputMessage="1" showErrorMessage="1" prompt="El responsable tiene autoridad y adecuada segregación de funciones en la ejecución del control?" sqref="AX11" xr:uid="{08E1B9C8-5F8F-4011-A2A5-7F29276F8137}"/>
    <dataValidation allowBlank="1" showInputMessage="1" showErrorMessage="1" prompt="¿Existen un responsable asignado a la ejecución del control?" sqref="AW11" xr:uid="{9695EF95-459D-4105-96F4-FA1E8ED74F9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8984145-FA4B-49F2-8C87-2C7E68705701}"/>
    <dataValidation type="list" allowBlank="1" showInputMessage="1" showErrorMessage="1" prompt="¿Genera Impacto ambiental?" sqref="AI12:AI61" xr:uid="{F9A0B892-CA20-43E2-998C-ABF6E3A67ECA}">
      <formula1>"SI,NO,Escoger un dato de la lista desplegable"</formula1>
    </dataValidation>
    <dataValidation allowBlank="1" showInputMessage="1" showErrorMessage="1" prompt="¿Genera Impacto ambiental?" sqref="AI11" xr:uid="{C9D82649-391A-43B6-92E5-5102A0D3E7B3}"/>
    <dataValidation type="list" allowBlank="1" showInputMessage="1" showErrorMessage="1" prompt="¿Afectar la imagen nacional?" sqref="AH12:AH61" xr:uid="{40527F16-C4D5-4101-8F6B-5FDA39E8EE67}">
      <formula1>"SI,NO,Escoger un dato de la lista desplegable"</formula1>
    </dataValidation>
    <dataValidation allowBlank="1" showInputMessage="1" showErrorMessage="1" prompt="¿Afectar la imagen nacional?" sqref="AH11" xr:uid="{833D0415-CBF9-45F2-A458-F9F0F5CF4E81}"/>
    <dataValidation type="list" allowBlank="1" showInputMessage="1" showErrorMessage="1" prompt="¿Afectar la imagen regional?" sqref="AG12:AG61" xr:uid="{1220D0A8-C56E-456D-BF9B-A2D44976E737}">
      <formula1>"SI,NO,Escoger un dato de la lista desplegable"</formula1>
    </dataValidation>
    <dataValidation allowBlank="1" showInputMessage="1" showErrorMessage="1" prompt="¿Afectar la imagen regional?" sqref="AG11" xr:uid="{8C92090C-2209-42B9-A92D-B5B917913775}"/>
    <dataValidation type="list" allowBlank="1" showInputMessage="1" showErrorMessage="1" prompt="¿Ocasionar lesiones físicas o pérdida de vidas humanas?_x000a_NOTA: si esta respuesta es afirmativa, el impacto sera considerado como catastrófico." sqref="AF12:AF61" xr:uid="{5CAE64BF-571E-45BB-9366-63CC1C5C7071}">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303EEF8-D433-4EEF-B5C2-F3EC84615959}"/>
    <dataValidation type="list" allowBlank="1" showInputMessage="1" showErrorMessage="1" prompt="¿Generar pérdida de credibilidad del sector?" sqref="AE12:AE61" xr:uid="{14AD61C1-C4C6-46BE-B210-1EFC3B2D8D74}">
      <formula1>"SI,NO,Escoger un dato de la lista desplegable"</formula1>
    </dataValidation>
    <dataValidation allowBlank="1" showInputMessage="1" showErrorMessage="1" prompt="¿Generar pérdida de credibilidad del sector?" sqref="AE11" xr:uid="{8EB43C44-9627-4A38-9E3C-01A7565167D4}"/>
    <dataValidation type="list" allowBlank="1" showInputMessage="1" showErrorMessage="1" prompt="¿Dar lugar a procesos penales?" sqref="AD12:AD61" xr:uid="{AAC2DB92-B101-49E4-ABA6-0FD863D3A39E}">
      <formula1>"SI,NO,Escoger un dato de la lista desplegable"</formula1>
    </dataValidation>
    <dataValidation allowBlank="1" showInputMessage="1" showErrorMessage="1" prompt="¿Dar lugar a procesos penales?" sqref="AD11" xr:uid="{5F6AFE25-0514-4645-AA09-ECCE63074EB7}"/>
    <dataValidation type="list" allowBlank="1" showInputMessage="1" showErrorMessage="1" prompt="¿Dar lugar a procesos fiscales?" sqref="AC12:AC61" xr:uid="{BCE7DC5C-41B2-4401-8710-4C4FCD5F8E17}">
      <formula1>"SI,NO,Escoger un dato de la lista desplegable"</formula1>
    </dataValidation>
    <dataValidation allowBlank="1" showInputMessage="1" showErrorMessage="1" prompt="¿Dar lugar a procesos fiscales?" sqref="AC11" xr:uid="{123527E3-4628-47DD-9DE2-78BD2FB79EE0}"/>
    <dataValidation type="list" allowBlank="1" showInputMessage="1" showErrorMessage="1" prompt="¿Dar lugar a procesos disciplinarios?" sqref="AB12:AB61" xr:uid="{06C3AD7E-67F6-4A2A-9F14-512654ADB22F}">
      <formula1>"SI,NO,Escoger un dato de la lista desplegable"</formula1>
    </dataValidation>
    <dataValidation allowBlank="1" showInputMessage="1" showErrorMessage="1" prompt="¿Dar lugar a procesos disciplinarios?" sqref="AB11" xr:uid="{6CE179AA-A177-4D4B-B169-DAF3B8C32695}"/>
    <dataValidation type="list" allowBlank="1" showInputMessage="1" showErrorMessage="1" prompt="¿Dar lugar a procesos sancionatorios?" sqref="AA12:AA61" xr:uid="{8FA02C3B-646C-45F5-A531-C52C2C2C80EF}">
      <formula1>"SI,NO,Escoger un dato de la lista desplegable"</formula1>
    </dataValidation>
    <dataValidation allowBlank="1" showInputMessage="1" showErrorMessage="1" prompt="¿Dar lugar a procesos sancionatorios?" sqref="AA11" xr:uid="{431EE1FF-47A7-452D-9053-090C0B4269F8}"/>
    <dataValidation type="list" allowBlank="1" showInputMessage="1" showErrorMessage="1" prompt="¿Generar intervención de los órganos de control, de la Fiscalía, u otro ente?" sqref="Z12:Z61" xr:uid="{85416028-BB00-4EF9-B04A-50C465662321}">
      <formula1>"SI,NO,Escoger un dato de la lista desplegable"</formula1>
    </dataValidation>
    <dataValidation allowBlank="1" showInputMessage="1" showErrorMessage="1" prompt="¿Generar intervención de los órganos de control, de la Fiscalía, u otro ente?" sqref="Z11" xr:uid="{F3B1B815-CECE-425D-816C-F0F4E65DAC8E}"/>
    <dataValidation type="list" allowBlank="1" showInputMessage="1" showErrorMessage="1" prompt="¿Generar pérdida de información de la Entidad?" sqref="Y12:Y61" xr:uid="{6A8C4761-E427-4EB3-BC66-FE2BD09D5048}">
      <formula1>"SI,NO,Escoger un dato de la lista desplegable"</formula1>
    </dataValidation>
    <dataValidation allowBlank="1" showInputMessage="1" showErrorMessage="1" prompt="¿Generar pérdida de información de la Entidad?" sqref="Y11" xr:uid="{241D628D-8223-4F11-8E81-D0268D63DDD0}"/>
    <dataValidation type="list" allowBlank="1" showInputMessage="1" showErrorMessage="1" prompt="¿Dar lugar al detrimento de calidad de vida de la comunidad por la pérdida del bien o servicios o los recursos públicos?" sqref="X12:X61" xr:uid="{A577052E-95C8-4C43-A593-B6C691BD7CD5}">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FD4D618-061E-4C34-8711-E8F53C6262DF}"/>
    <dataValidation type="list" allowBlank="1" showInputMessage="1" showErrorMessage="1" prompt="¿Afectar la generación de los productos o la prestación de servicios?" sqref="W12:W61" xr:uid="{337388A6-611C-49C7-A63B-6D951CE7E116}">
      <formula1>"SI,NO,Escoger un dato de la lista desplegable"</formula1>
    </dataValidation>
    <dataValidation allowBlank="1" showInputMessage="1" showErrorMessage="1" prompt="¿Afectar la generación de los productos o la prestación de servicios?" sqref="W11" xr:uid="{00EC3613-D328-49F3-8BF4-84A9D7697C6E}"/>
    <dataValidation type="list" allowBlank="1" showInputMessage="1" showErrorMessage="1" prompt="¿Generar pérdida de recursos económicos?" sqref="V12:V61" xr:uid="{A0AB13FC-4652-4D64-8291-B7720151E51B}">
      <formula1>"SI,NO,Escoger un dato de la lista desplegable"</formula1>
    </dataValidation>
    <dataValidation allowBlank="1" showInputMessage="1" showErrorMessage="1" prompt="¿Generar pérdida de recursos económicos?" sqref="V11" xr:uid="{C920D82A-0417-464C-B098-1992B873D9DA}"/>
    <dataValidation type="list" allowBlank="1" showInputMessage="1" showErrorMessage="1" prompt="¿Generar pérdida de confianza de la Entidad, afectando su reputación?" sqref="U12:U61" xr:uid="{E8B331E1-8E87-4D32-BE2E-CC19C5C1B5A7}">
      <formula1>"SI,NO,Escoger un dato de la lista desplegable"</formula1>
    </dataValidation>
    <dataValidation allowBlank="1" showInputMessage="1" showErrorMessage="1" prompt="¿Generar pérdida de confianza de la Entidad, afectando su reputación?" sqref="U11" xr:uid="{E20CE72F-A830-425B-80D5-798765B776DB}"/>
    <dataValidation type="list" allowBlank="1" showInputMessage="1" showErrorMessage="1" prompt="¿Afectar el cumplimiento de la misión del sector al que pertenece la Entidad?" sqref="T12:T61" xr:uid="{D3F6A0AB-A950-40D9-B9EC-8E8916C5598E}">
      <formula1>"SI,NO,Escoger un dato de la lista desplegable"</formula1>
    </dataValidation>
    <dataValidation allowBlank="1" showInputMessage="1" showErrorMessage="1" prompt="¿Afectar el cumplimiento de la misión del sector al que pertenece la Entidad?" sqref="T11" xr:uid="{3A0286F4-4863-40DC-9273-B3772028A737}"/>
    <dataValidation type="list" allowBlank="1" showInputMessage="1" showErrorMessage="1" prompt="¿Afectar el cumplimiento de misión de la Entidad?" sqref="S12:S61" xr:uid="{C616129F-2481-461E-AF0D-97BB858F1F84}">
      <formula1>"SI,NO,Escoger un dato de la lista desplegable"</formula1>
    </dataValidation>
    <dataValidation allowBlank="1" showInputMessage="1" showErrorMessage="1" prompt="¿Afectar el cumplimiento de misión de la Entidad?" sqref="S11" xr:uid="{E30655C9-A6FD-44AE-A133-894718E71C18}"/>
    <dataValidation type="list" allowBlank="1" showInputMessage="1" showErrorMessage="1" prompt="¿Afectar el cumplimiento de metas y objetivos de la dependencia?" sqref="R12:R61" xr:uid="{6AD88FA4-8D8D-49CE-AC76-33E3060FBE2D}">
      <formula1>"SI,NO,Escoger un dato de la lista desplegable"</formula1>
    </dataValidation>
    <dataValidation allowBlank="1" showInputMessage="1" showErrorMessage="1" prompt="¿Afectar el cumplimiento de metas y objetivos de la dependencia?" sqref="R11" xr:uid="{76C075F1-7685-4835-97E8-B07179E27E79}"/>
    <dataValidation type="list" allowBlank="1" showInputMessage="1" showErrorMessage="1" prompt="¿Afectar al grupo de funcionarios del proceso?" sqref="Q12:Q61" xr:uid="{C6ACAD60-75EA-4360-B1BC-E3AD353936D8}">
      <formula1>"SI,NO,Escoger un dato de la lista desplegable"</formula1>
    </dataValidation>
    <dataValidation allowBlank="1" showInputMessage="1" showErrorMessage="1" prompt="¿Afectar al grupo de funcionarios del proceso?" sqref="Q11" xr:uid="{83B73378-E200-4072-A46C-4333788563E4}"/>
    <dataValidation allowBlank="1" showInputMessage="1" showErrorMessage="1" prompt="Son los efectos ocasionados por la ocurrencia de un riesgo que afecta los objetivos o procesos de la entidad. Pueden ser una pérdida, un daño, un perjuicio, un detrimento." sqref="M9:M11" xr:uid="{68EAAD6C-8466-41AE-A01F-AA5E35E91352}"/>
    <dataValidation type="list" allowBlank="1" showInputMessage="1" showErrorMessage="1" sqref="BG12:BG61" xr:uid="{E1D0FD64-8B36-4596-BF4C-9664DB7F1C6E}">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60B5ABCB-6672-46E5-96BA-07D0945EB4FB}">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0BC34501-06A6-49ED-B283-D1AF3D692A6F}">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358900A5-6BD7-4ACC-B66D-30D57AF37B5E}">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3E5CB1C1-6395-4472-87AD-CC3E0FE7434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72D9B7C8-314D-45E4-98F9-649415E05774}">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210E7191-B82D-43A5-9C59-EE4FC35F424A}">
      <formula1>"Adecuado,Inadecuado,Escoger un dato de la lista desplegable"</formula1>
    </dataValidation>
    <dataValidation type="list" allowBlank="1" showInputMessage="1" showErrorMessage="1" prompt="¿Existen un responsable asignado a la ejecución del control?" sqref="AW12:AW61" xr:uid="{9D7CF1B2-BE66-4618-A077-4322B1C7ABF0}">
      <formula1>"Asignado,No Asignado,Escoger un dato de la lista desplegable"</formula1>
    </dataValidation>
    <dataValidation type="list" allowBlank="1" showInputMessage="1" showErrorMessage="1" sqref="AV12:AV61" xr:uid="{F5B89E37-80E9-442D-9846-2043CD8DE029}">
      <formula1>"Escoger un dato de la lista desplegable,Preventivo,Detectivo"</formula1>
    </dataValidation>
    <dataValidation type="list" allowBlank="1" showInputMessage="1" showErrorMessage="1" sqref="AQ12:AQ61" xr:uid="{3BDE0C67-2DBD-4843-8AC5-542C749E2DDA}">
      <formula1>"Escoger un dato de la lista desplegable,Por Tramite, Diario, Semanal, Quincenal, Mensual, Bimestral, Trimestral, Semestral,Anual"</formula1>
    </dataValidation>
    <dataValidation type="list" allowBlank="1" showInputMessage="1" showErrorMessage="1" sqref="F12:I61" xr:uid="{D29E5350-5C6E-4214-BBDE-DEB7C33A3DE8}">
      <formula1>"SI,NO,Escoger un dato de la lista desplegable"</formula1>
    </dataValidation>
    <dataValidation type="list" allowBlank="1" showInputMessage="1" showErrorMessage="1" sqref="N12:N61" xr:uid="{16CB0E8C-D502-473B-9857-5168BF891EEF}">
      <formula1>"Escoger un dato de la lista desplegable,5,4,3,2,1"</formula1>
    </dataValidation>
  </dataValidations>
  <pageMargins left="0.7" right="0.7" top="0.75" bottom="0.75" header="0.3" footer="0.3"/>
  <pageSetup scale="1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0D61F-C358-4B21-BD4C-801545403A39}">
  <sheetPr>
    <tabColor rgb="FFB1B1B1"/>
    <pageSetUpPr fitToPage="1"/>
  </sheetPr>
  <dimension ref="B2:BS61"/>
  <sheetViews>
    <sheetView zoomScale="55" zoomScaleNormal="55" workbookViewId="0">
      <selection activeCell="P63" sqref="P63"/>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38">
        <v>45322</v>
      </c>
      <c r="F6" s="439"/>
      <c r="G6" s="439"/>
      <c r="H6" s="439"/>
      <c r="I6" s="439"/>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384"/>
      <c r="AK11" s="384"/>
      <c r="AL11" s="384"/>
      <c r="AM11" s="397"/>
      <c r="AN11" s="447"/>
      <c r="AO11" s="371"/>
      <c r="AP11" s="371"/>
      <c r="AQ11" s="371"/>
      <c r="AR11" s="371"/>
      <c r="AS11" s="371"/>
      <c r="AT11" s="371"/>
      <c r="AU11" s="371"/>
      <c r="AV11" s="371"/>
      <c r="AW11" s="154" t="s">
        <v>101</v>
      </c>
      <c r="AX11" s="154" t="s">
        <v>102</v>
      </c>
      <c r="AY11" s="154">
        <v>2</v>
      </c>
      <c r="AZ11" s="154">
        <v>3</v>
      </c>
      <c r="BA11" s="154">
        <v>4</v>
      </c>
      <c r="BB11" s="154">
        <v>5</v>
      </c>
      <c r="BC11" s="154">
        <v>6</v>
      </c>
      <c r="BD11" s="380"/>
      <c r="BE11" s="381"/>
      <c r="BF11" s="406"/>
      <c r="BG11" s="380"/>
      <c r="BH11" s="381"/>
      <c r="BI11" s="406"/>
      <c r="BJ11" s="380"/>
      <c r="BK11" s="381"/>
      <c r="BL11" s="408"/>
      <c r="BM11" s="409"/>
      <c r="BN11" s="411"/>
      <c r="BO11" s="398" t="s">
        <v>96</v>
      </c>
      <c r="BP11" s="399"/>
      <c r="BQ11" s="153" t="s">
        <v>98</v>
      </c>
      <c r="BR11" s="153" t="s">
        <v>103</v>
      </c>
      <c r="BS11" s="391"/>
    </row>
    <row r="12" spans="2:71" s="89" customFormat="1" ht="175.15" customHeight="1" x14ac:dyDescent="0.25">
      <c r="B12" s="364">
        <v>1</v>
      </c>
      <c r="C12" s="367" t="s">
        <v>24</v>
      </c>
      <c r="D12" s="357" t="s">
        <v>520</v>
      </c>
      <c r="E12" s="357" t="s">
        <v>521</v>
      </c>
      <c r="F12" s="357" t="s">
        <v>153</v>
      </c>
      <c r="G12" s="357" t="s">
        <v>153</v>
      </c>
      <c r="H12" s="357" t="s">
        <v>153</v>
      </c>
      <c r="I12" s="357" t="s">
        <v>153</v>
      </c>
      <c r="J12" s="357" t="str">
        <f>IF(AND((F12="SI"),(G12="SI"),(H12="SI"),(I12="SI")),"Si es Riesgo de Corrupción","No es Riesgo de Corrupción")</f>
        <v>Si es Riesgo de Corrupción</v>
      </c>
      <c r="K12" s="97">
        <v>1</v>
      </c>
      <c r="L12" s="98" t="s">
        <v>522</v>
      </c>
      <c r="M12" s="359" t="s">
        <v>523</v>
      </c>
      <c r="N12" s="361">
        <v>3</v>
      </c>
      <c r="O12" s="351" t="str">
        <f>IF(N12=1,"Rara vez",IF(N12=2,"Improbable",IF(N12=3,"Posible",IF(N12=4,"Probable",IF(N12=5,"Casi seguro","Definir el nivel de probabilidad")))))</f>
        <v>Posible</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350" t="s">
        <v>153</v>
      </c>
      <c r="R12" s="350" t="s">
        <v>153</v>
      </c>
      <c r="S12" s="350" t="s">
        <v>153</v>
      </c>
      <c r="T12" s="350" t="s">
        <v>153</v>
      </c>
      <c r="U12" s="350" t="s">
        <v>153</v>
      </c>
      <c r="V12" s="350" t="s">
        <v>153</v>
      </c>
      <c r="W12" s="350" t="s">
        <v>153</v>
      </c>
      <c r="X12" s="350" t="s">
        <v>153</v>
      </c>
      <c r="Y12" s="350" t="s">
        <v>153</v>
      </c>
      <c r="Z12" s="350" t="s">
        <v>153</v>
      </c>
      <c r="AA12" s="350" t="s">
        <v>153</v>
      </c>
      <c r="AB12" s="350" t="s">
        <v>153</v>
      </c>
      <c r="AC12" s="350" t="s">
        <v>153</v>
      </c>
      <c r="AD12" s="350" t="s">
        <v>153</v>
      </c>
      <c r="AE12" s="350" t="s">
        <v>153</v>
      </c>
      <c r="AF12" s="350" t="s">
        <v>155</v>
      </c>
      <c r="AG12" s="350" t="s">
        <v>153</v>
      </c>
      <c r="AH12" s="350" t="s">
        <v>153</v>
      </c>
      <c r="AI12" s="350" t="s">
        <v>155</v>
      </c>
      <c r="AJ12" s="350">
        <f t="shared" ref="AJ12:AJ22" si="0">IF(AF12="SI","Impacto Catastrófico por lesoines o perdida de vidas humanas",(COUNTIF(Q12:AE21,"SI")+COUNTIF(AG12:AI21,"SI")))</f>
        <v>17</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335" t="s">
        <v>151</v>
      </c>
      <c r="AN12" s="90">
        <v>1</v>
      </c>
      <c r="AO12" s="94" t="s">
        <v>524</v>
      </c>
      <c r="AP12" s="94" t="s">
        <v>525</v>
      </c>
      <c r="AQ12" s="94" t="s">
        <v>453</v>
      </c>
      <c r="AR12" s="94" t="s">
        <v>526</v>
      </c>
      <c r="AS12" s="94" t="s">
        <v>527</v>
      </c>
      <c r="AT12" s="94" t="s">
        <v>528</v>
      </c>
      <c r="AU12" s="94" t="s">
        <v>529</v>
      </c>
      <c r="AV12" s="94" t="s">
        <v>157</v>
      </c>
      <c r="AW12" s="160" t="s">
        <v>158</v>
      </c>
      <c r="AX12" s="160" t="s">
        <v>159</v>
      </c>
      <c r="AY12" s="160" t="s">
        <v>160</v>
      </c>
      <c r="AZ12" s="160" t="s">
        <v>161</v>
      </c>
      <c r="BA12" s="160" t="s">
        <v>162</v>
      </c>
      <c r="BB12" s="160" t="s">
        <v>163</v>
      </c>
      <c r="BC12" s="160" t="s">
        <v>169</v>
      </c>
      <c r="BD12" s="160">
        <f t="shared" ref="BD12:BD61" si="1">IF(AW12="Asignado",15,0)+IF(AX12="Adecuado",15,0)+IF(AY12="Oportuna",15,0)+IF(AZ12="Prevenir",15,IF(AZ12="Detectar",10,0))+IF(BA12="Confiable",15,0)+IF(BB12="Se investigan y resuelven oportunamente",15,0)+IF(BC12="Completa",10,IF(BC12="Incompleta",5,0))</f>
        <v>100</v>
      </c>
      <c r="BE12" s="160" t="str">
        <f t="shared" ref="BE12:BE61" si="2">IF(BD12&lt;=85,"Débil",IF(AND(BD12&gt;=86,BD12&lt;=94),"Moderado","Fuerte"))</f>
        <v>Fuerte</v>
      </c>
      <c r="BF12" s="94"/>
      <c r="BG12" s="99" t="s">
        <v>165</v>
      </c>
      <c r="BH12" s="160" t="str">
        <f t="shared" ref="BH12:BH61" si="3">IF(BG12="Débil","No se ejecuta",IF(BG12="Moderado","Algunas veces se ejecuta",IF(BG12="FUERTE","Siempre se ejecuta","Casilla formulada")))</f>
        <v>Siempre se ejecuta</v>
      </c>
      <c r="BI12" s="94"/>
      <c r="BJ12" s="160"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0">
        <f t="shared" ref="BK12:BK61" si="5">IF(BJ12="DÉBIL",0,IF(BJ12="MODERADO",50,IF(BJ12="FUERTE",100,"")))</f>
        <v>100</v>
      </c>
      <c r="BL12" s="160" t="str">
        <f t="shared" ref="BL12:BL61" si="6">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332" t="s">
        <v>530</v>
      </c>
    </row>
    <row r="13" spans="2:71" s="89" customFormat="1" ht="189" customHeight="1" x14ac:dyDescent="0.25">
      <c r="B13" s="365"/>
      <c r="C13" s="368"/>
      <c r="D13" s="357"/>
      <c r="E13" s="357"/>
      <c r="F13" s="357"/>
      <c r="G13" s="357"/>
      <c r="H13" s="357"/>
      <c r="I13" s="357"/>
      <c r="J13" s="357"/>
      <c r="K13" s="100">
        <v>2</v>
      </c>
      <c r="L13" s="101" t="s">
        <v>531</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532</v>
      </c>
      <c r="AP13" s="103" t="s">
        <v>533</v>
      </c>
      <c r="AQ13" s="103" t="s">
        <v>534</v>
      </c>
      <c r="AR13" s="103" t="s">
        <v>535</v>
      </c>
      <c r="AS13" s="103" t="s">
        <v>536</v>
      </c>
      <c r="AT13" s="103" t="s">
        <v>537</v>
      </c>
      <c r="AU13" s="103" t="s">
        <v>538</v>
      </c>
      <c r="AV13" s="103" t="s">
        <v>157</v>
      </c>
      <c r="AW13" s="104" t="s">
        <v>158</v>
      </c>
      <c r="AX13" s="104" t="s">
        <v>159</v>
      </c>
      <c r="AY13" s="104" t="s">
        <v>160</v>
      </c>
      <c r="AZ13" s="104" t="s">
        <v>161</v>
      </c>
      <c r="BA13" s="104" t="s">
        <v>162</v>
      </c>
      <c r="BB13" s="104" t="s">
        <v>163</v>
      </c>
      <c r="BC13" s="104" t="s">
        <v>169</v>
      </c>
      <c r="BD13" s="104">
        <f t="shared" si="1"/>
        <v>100</v>
      </c>
      <c r="BE13" s="104" t="str">
        <f t="shared" si="2"/>
        <v>Fuerte</v>
      </c>
      <c r="BF13" s="103"/>
      <c r="BG13" s="105" t="s">
        <v>165</v>
      </c>
      <c r="BH13" s="104" t="str">
        <f t="shared" si="3"/>
        <v>Siempre se ejecuta</v>
      </c>
      <c r="BI13" s="103"/>
      <c r="BJ13" s="104" t="str">
        <f t="shared" si="4"/>
        <v>FUERTE</v>
      </c>
      <c r="BK13" s="104">
        <f t="shared" si="5"/>
        <v>100</v>
      </c>
      <c r="BL13" s="104" t="str">
        <f t="shared" si="6"/>
        <v>NO</v>
      </c>
      <c r="BM13" s="339"/>
      <c r="BN13" s="342"/>
      <c r="BO13" s="345"/>
      <c r="BP13" s="348"/>
      <c r="BQ13" s="330"/>
      <c r="BR13" s="330"/>
      <c r="BS13" s="333"/>
    </row>
    <row r="14" spans="2:71" s="89" customFormat="1" ht="211.9" customHeight="1" x14ac:dyDescent="0.25">
      <c r="B14" s="365"/>
      <c r="C14" s="368"/>
      <c r="D14" s="357"/>
      <c r="E14" s="357"/>
      <c r="F14" s="357"/>
      <c r="G14" s="357"/>
      <c r="H14" s="357"/>
      <c r="I14" s="357"/>
      <c r="J14" s="357"/>
      <c r="K14" s="106">
        <v>3</v>
      </c>
      <c r="L14" s="107" t="s">
        <v>539</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540</v>
      </c>
      <c r="AP14" s="109" t="s">
        <v>541</v>
      </c>
      <c r="AQ14" s="109" t="s">
        <v>168</v>
      </c>
      <c r="AR14" s="109" t="s">
        <v>542</v>
      </c>
      <c r="AS14" s="109" t="s">
        <v>543</v>
      </c>
      <c r="AT14" s="109" t="s">
        <v>528</v>
      </c>
      <c r="AU14" s="109" t="s">
        <v>544</v>
      </c>
      <c r="AV14" s="109" t="s">
        <v>157</v>
      </c>
      <c r="AW14" s="161" t="s">
        <v>158</v>
      </c>
      <c r="AX14" s="161" t="s">
        <v>159</v>
      </c>
      <c r="AY14" s="161" t="s">
        <v>160</v>
      </c>
      <c r="AZ14" s="161" t="s">
        <v>161</v>
      </c>
      <c r="BA14" s="161" t="s">
        <v>162</v>
      </c>
      <c r="BB14" s="161" t="s">
        <v>163</v>
      </c>
      <c r="BC14" s="161" t="s">
        <v>169</v>
      </c>
      <c r="BD14" s="161">
        <f t="shared" si="1"/>
        <v>100</v>
      </c>
      <c r="BE14" s="161" t="str">
        <f t="shared" si="2"/>
        <v>Fuerte</v>
      </c>
      <c r="BF14" s="109"/>
      <c r="BG14" s="111" t="s">
        <v>165</v>
      </c>
      <c r="BH14" s="161" t="str">
        <f t="shared" si="3"/>
        <v>Siempre se ejecuta</v>
      </c>
      <c r="BI14" s="109"/>
      <c r="BJ14" s="161" t="str">
        <f t="shared" si="4"/>
        <v>FUERTE</v>
      </c>
      <c r="BK14" s="161">
        <f t="shared" si="5"/>
        <v>100</v>
      </c>
      <c r="BL14" s="161" t="str">
        <f t="shared" si="6"/>
        <v>NO</v>
      </c>
      <c r="BM14" s="339"/>
      <c r="BN14" s="342"/>
      <c r="BO14" s="345"/>
      <c r="BP14" s="348"/>
      <c r="BQ14" s="330"/>
      <c r="BR14" s="330"/>
      <c r="BS14" s="333"/>
    </row>
    <row r="15" spans="2:71" s="89" customFormat="1" ht="6" customHeight="1" x14ac:dyDescent="0.25">
      <c r="B15" s="365"/>
      <c r="C15" s="368"/>
      <c r="D15" s="357"/>
      <c r="E15" s="357"/>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1"/>
        <v>0</v>
      </c>
      <c r="BE15" s="104" t="str">
        <f t="shared" si="2"/>
        <v>Débil</v>
      </c>
      <c r="BF15" s="103"/>
      <c r="BG15" s="105" t="s">
        <v>106</v>
      </c>
      <c r="BH15" s="104" t="str">
        <f t="shared" si="3"/>
        <v>Casilla formulada</v>
      </c>
      <c r="BI15" s="103"/>
      <c r="BJ15" s="104" t="str">
        <f t="shared" si="4"/>
        <v/>
      </c>
      <c r="BK15" s="104" t="str">
        <f t="shared" si="5"/>
        <v/>
      </c>
      <c r="BL15" s="104" t="str">
        <f t="shared" si="6"/>
        <v>SI</v>
      </c>
      <c r="BM15" s="339"/>
      <c r="BN15" s="342"/>
      <c r="BO15" s="345"/>
      <c r="BP15" s="348"/>
      <c r="BQ15" s="330"/>
      <c r="BR15" s="330"/>
      <c r="BS15" s="333"/>
    </row>
    <row r="16" spans="2:71" s="89" customFormat="1" ht="6" customHeight="1" x14ac:dyDescent="0.25">
      <c r="B16" s="365"/>
      <c r="C16" s="368"/>
      <c r="D16" s="357"/>
      <c r="E16" s="357"/>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61" t="s">
        <v>106</v>
      </c>
      <c r="AX16" s="161" t="s">
        <v>106</v>
      </c>
      <c r="AY16" s="161" t="s">
        <v>106</v>
      </c>
      <c r="AZ16" s="161" t="s">
        <v>106</v>
      </c>
      <c r="BA16" s="161" t="s">
        <v>106</v>
      </c>
      <c r="BB16" s="161" t="s">
        <v>106</v>
      </c>
      <c r="BC16" s="161" t="s">
        <v>106</v>
      </c>
      <c r="BD16" s="161">
        <f t="shared" si="1"/>
        <v>0</v>
      </c>
      <c r="BE16" s="161" t="str">
        <f t="shared" si="2"/>
        <v>Débil</v>
      </c>
      <c r="BF16" s="109"/>
      <c r="BG16" s="111" t="s">
        <v>106</v>
      </c>
      <c r="BH16" s="161" t="str">
        <f t="shared" si="3"/>
        <v>Casilla formulada</v>
      </c>
      <c r="BI16" s="109"/>
      <c r="BJ16" s="161" t="str">
        <f t="shared" si="4"/>
        <v/>
      </c>
      <c r="BK16" s="161" t="str">
        <f t="shared" si="5"/>
        <v/>
      </c>
      <c r="BL16" s="161" t="str">
        <f t="shared" si="6"/>
        <v>SI</v>
      </c>
      <c r="BM16" s="339"/>
      <c r="BN16" s="342"/>
      <c r="BO16" s="345"/>
      <c r="BP16" s="348"/>
      <c r="BQ16" s="330"/>
      <c r="BR16" s="330"/>
      <c r="BS16" s="333"/>
    </row>
    <row r="17" spans="2:71" s="89" customFormat="1" ht="6" customHeight="1" x14ac:dyDescent="0.25">
      <c r="B17" s="365"/>
      <c r="C17" s="368"/>
      <c r="D17" s="357"/>
      <c r="E17" s="357"/>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1"/>
        <v>0</v>
      </c>
      <c r="BE17" s="104" t="str">
        <f t="shared" si="2"/>
        <v>Débil</v>
      </c>
      <c r="BF17" s="103"/>
      <c r="BG17" s="105" t="s">
        <v>106</v>
      </c>
      <c r="BH17" s="104" t="str">
        <f t="shared" si="3"/>
        <v>Casilla formulada</v>
      </c>
      <c r="BI17" s="103"/>
      <c r="BJ17" s="104" t="str">
        <f t="shared" si="4"/>
        <v/>
      </c>
      <c r="BK17" s="104" t="str">
        <f t="shared" si="5"/>
        <v/>
      </c>
      <c r="BL17" s="104" t="str">
        <f t="shared" si="6"/>
        <v>SI</v>
      </c>
      <c r="BM17" s="339"/>
      <c r="BN17" s="342"/>
      <c r="BO17" s="345"/>
      <c r="BP17" s="348"/>
      <c r="BQ17" s="330"/>
      <c r="BR17" s="330"/>
      <c r="BS17" s="333"/>
    </row>
    <row r="18" spans="2:71" s="89" customFormat="1" ht="6" customHeight="1" x14ac:dyDescent="0.25">
      <c r="B18" s="365"/>
      <c r="C18" s="368"/>
      <c r="D18" s="357"/>
      <c r="E18" s="357"/>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61" t="s">
        <v>106</v>
      </c>
      <c r="AX18" s="161" t="s">
        <v>106</v>
      </c>
      <c r="AY18" s="161" t="s">
        <v>106</v>
      </c>
      <c r="AZ18" s="161" t="s">
        <v>106</v>
      </c>
      <c r="BA18" s="161" t="s">
        <v>106</v>
      </c>
      <c r="BB18" s="161" t="s">
        <v>106</v>
      </c>
      <c r="BC18" s="161" t="s">
        <v>106</v>
      </c>
      <c r="BD18" s="161">
        <f t="shared" si="1"/>
        <v>0</v>
      </c>
      <c r="BE18" s="161" t="str">
        <f t="shared" si="2"/>
        <v>Débil</v>
      </c>
      <c r="BF18" s="109"/>
      <c r="BG18" s="111" t="s">
        <v>106</v>
      </c>
      <c r="BH18" s="161" t="str">
        <f t="shared" si="3"/>
        <v>Casilla formulada</v>
      </c>
      <c r="BI18" s="109"/>
      <c r="BJ18" s="161" t="str">
        <f t="shared" si="4"/>
        <v/>
      </c>
      <c r="BK18" s="161" t="str">
        <f t="shared" si="5"/>
        <v/>
      </c>
      <c r="BL18" s="161" t="str">
        <f t="shared" si="6"/>
        <v>SI</v>
      </c>
      <c r="BM18" s="339"/>
      <c r="BN18" s="342"/>
      <c r="BO18" s="345"/>
      <c r="BP18" s="348"/>
      <c r="BQ18" s="330"/>
      <c r="BR18" s="330"/>
      <c r="BS18" s="333"/>
    </row>
    <row r="19" spans="2:71" s="89" customFormat="1" ht="6" customHeight="1" x14ac:dyDescent="0.25">
      <c r="B19" s="365"/>
      <c r="C19" s="368"/>
      <c r="D19" s="357"/>
      <c r="E19" s="357"/>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1"/>
        <v>0</v>
      </c>
      <c r="BE19" s="104" t="str">
        <f t="shared" si="2"/>
        <v>Débil</v>
      </c>
      <c r="BF19" s="103"/>
      <c r="BG19" s="105" t="s">
        <v>106</v>
      </c>
      <c r="BH19" s="104" t="str">
        <f t="shared" si="3"/>
        <v>Casilla formulada</v>
      </c>
      <c r="BI19" s="103"/>
      <c r="BJ19" s="104" t="str">
        <f t="shared" si="4"/>
        <v/>
      </c>
      <c r="BK19" s="104" t="str">
        <f t="shared" si="5"/>
        <v/>
      </c>
      <c r="BL19" s="104" t="str">
        <f t="shared" si="6"/>
        <v>SI</v>
      </c>
      <c r="BM19" s="339"/>
      <c r="BN19" s="342"/>
      <c r="BO19" s="345"/>
      <c r="BP19" s="348"/>
      <c r="BQ19" s="330"/>
      <c r="BR19" s="330"/>
      <c r="BS19" s="333"/>
    </row>
    <row r="20" spans="2:71" s="89" customFormat="1" ht="6" customHeight="1" x14ac:dyDescent="0.25">
      <c r="B20" s="365"/>
      <c r="C20" s="368"/>
      <c r="D20" s="357"/>
      <c r="E20" s="357"/>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61" t="s">
        <v>106</v>
      </c>
      <c r="AX20" s="161" t="s">
        <v>106</v>
      </c>
      <c r="AY20" s="161" t="s">
        <v>106</v>
      </c>
      <c r="AZ20" s="161" t="s">
        <v>106</v>
      </c>
      <c r="BA20" s="161" t="s">
        <v>106</v>
      </c>
      <c r="BB20" s="161" t="s">
        <v>106</v>
      </c>
      <c r="BC20" s="161" t="s">
        <v>106</v>
      </c>
      <c r="BD20" s="161">
        <f t="shared" si="1"/>
        <v>0</v>
      </c>
      <c r="BE20" s="161" t="str">
        <f t="shared" si="2"/>
        <v>Débil</v>
      </c>
      <c r="BF20" s="109"/>
      <c r="BG20" s="111" t="s">
        <v>106</v>
      </c>
      <c r="BH20" s="161" t="str">
        <f t="shared" si="3"/>
        <v>Casilla formulada</v>
      </c>
      <c r="BI20" s="109"/>
      <c r="BJ20" s="161" t="str">
        <f t="shared" si="4"/>
        <v/>
      </c>
      <c r="BK20" s="161" t="str">
        <f t="shared" si="5"/>
        <v/>
      </c>
      <c r="BL20" s="161" t="str">
        <f t="shared" si="6"/>
        <v>SI</v>
      </c>
      <c r="BM20" s="339"/>
      <c r="BN20" s="342"/>
      <c r="BO20" s="345"/>
      <c r="BP20" s="348"/>
      <c r="BQ20" s="330"/>
      <c r="BR20" s="330"/>
      <c r="BS20" s="333"/>
    </row>
    <row r="21" spans="2:71" s="89" customFormat="1" ht="6" customHeight="1" thickBot="1" x14ac:dyDescent="0.3">
      <c r="B21" s="366"/>
      <c r="C21" s="369"/>
      <c r="D21" s="358"/>
      <c r="E21" s="358"/>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1"/>
        <v>0</v>
      </c>
      <c r="BE21" s="117" t="str">
        <f t="shared" si="2"/>
        <v>Débil</v>
      </c>
      <c r="BF21" s="116"/>
      <c r="BG21" s="118" t="s">
        <v>106</v>
      </c>
      <c r="BH21" s="117" t="str">
        <f t="shared" si="3"/>
        <v>Casilla formulada</v>
      </c>
      <c r="BI21" s="116"/>
      <c r="BJ21" s="117" t="str">
        <f t="shared" si="4"/>
        <v/>
      </c>
      <c r="BK21" s="117" t="str">
        <f t="shared" si="5"/>
        <v/>
      </c>
      <c r="BL21" s="117" t="str">
        <f t="shared" si="6"/>
        <v>SI</v>
      </c>
      <c r="BM21" s="340"/>
      <c r="BN21" s="343"/>
      <c r="BO21" s="346"/>
      <c r="BP21" s="349"/>
      <c r="BQ21" s="331"/>
      <c r="BR21" s="331"/>
      <c r="BS21" s="334"/>
    </row>
    <row r="22" spans="2:71" s="89" customFormat="1" ht="96" hidden="1" customHeight="1" x14ac:dyDescent="0.25">
      <c r="B22" s="364">
        <v>2</v>
      </c>
      <c r="C22" s="367" t="s">
        <v>104</v>
      </c>
      <c r="D22" s="357" t="s">
        <v>105</v>
      </c>
      <c r="E22" s="357"/>
      <c r="F22" s="357" t="s">
        <v>106</v>
      </c>
      <c r="G22" s="357" t="s">
        <v>106</v>
      </c>
      <c r="H22" s="357" t="s">
        <v>106</v>
      </c>
      <c r="I22" s="357" t="s">
        <v>106</v>
      </c>
      <c r="J22" s="357" t="str">
        <f>IF(AND((F22="SI"),(G22="SI"),(H22="SI"),(I22="SI")),"Si es Riesgo de Corrupción","No es Riesgo de Corrupción")</f>
        <v>No es Riesgo de Corrupción</v>
      </c>
      <c r="K22" s="97">
        <v>1</v>
      </c>
      <c r="L22" s="98" t="s">
        <v>107</v>
      </c>
      <c r="M22" s="359" t="s">
        <v>166</v>
      </c>
      <c r="N22" s="361"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350" t="s">
        <v>106</v>
      </c>
      <c r="R22" s="350" t="s">
        <v>106</v>
      </c>
      <c r="S22" s="350" t="s">
        <v>106</v>
      </c>
      <c r="T22" s="350" t="s">
        <v>106</v>
      </c>
      <c r="U22" s="350" t="s">
        <v>106</v>
      </c>
      <c r="V22" s="350" t="s">
        <v>106</v>
      </c>
      <c r="W22" s="350" t="s">
        <v>106</v>
      </c>
      <c r="X22" s="350" t="s">
        <v>106</v>
      </c>
      <c r="Y22" s="350" t="s">
        <v>106</v>
      </c>
      <c r="Z22" s="350" t="s">
        <v>106</v>
      </c>
      <c r="AA22" s="350" t="s">
        <v>106</v>
      </c>
      <c r="AB22" s="350" t="s">
        <v>106</v>
      </c>
      <c r="AC22" s="350" t="s">
        <v>106</v>
      </c>
      <c r="AD22" s="350" t="s">
        <v>106</v>
      </c>
      <c r="AE22" s="350" t="s">
        <v>106</v>
      </c>
      <c r="AF22" s="350" t="s">
        <v>106</v>
      </c>
      <c r="AG22" s="350" t="s">
        <v>106</v>
      </c>
      <c r="AH22" s="350" t="s">
        <v>106</v>
      </c>
      <c r="AI22" s="350" t="s">
        <v>106</v>
      </c>
      <c r="AJ22" s="350">
        <f t="shared" si="0"/>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335" t="s">
        <v>108</v>
      </c>
      <c r="AN22" s="90">
        <v>1</v>
      </c>
      <c r="AO22" s="94" t="s">
        <v>109</v>
      </c>
      <c r="AP22" s="94"/>
      <c r="AQ22" s="94" t="s">
        <v>106</v>
      </c>
      <c r="AR22" s="94"/>
      <c r="AS22" s="94"/>
      <c r="AT22" s="94"/>
      <c r="AU22" s="94"/>
      <c r="AV22" s="94" t="s">
        <v>106</v>
      </c>
      <c r="AW22" s="160" t="s">
        <v>106</v>
      </c>
      <c r="AX22" s="160" t="s">
        <v>106</v>
      </c>
      <c r="AY22" s="160" t="s">
        <v>106</v>
      </c>
      <c r="AZ22" s="160" t="s">
        <v>106</v>
      </c>
      <c r="BA22" s="160" t="s">
        <v>106</v>
      </c>
      <c r="BB22" s="160" t="s">
        <v>106</v>
      </c>
      <c r="BC22" s="160" t="s">
        <v>106</v>
      </c>
      <c r="BD22" s="160">
        <f t="shared" si="1"/>
        <v>0</v>
      </c>
      <c r="BE22" s="160" t="str">
        <f t="shared" si="2"/>
        <v>Débil</v>
      </c>
      <c r="BF22" s="94"/>
      <c r="BG22" s="99" t="s">
        <v>106</v>
      </c>
      <c r="BH22" s="160" t="str">
        <f t="shared" si="3"/>
        <v>Casilla formulada</v>
      </c>
      <c r="BI22" s="94"/>
      <c r="BJ22" s="160" t="str">
        <f t="shared" si="4"/>
        <v/>
      </c>
      <c r="BK22" s="160" t="str">
        <f t="shared" si="5"/>
        <v/>
      </c>
      <c r="BL22" s="160" t="str">
        <f t="shared" si="6"/>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344"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332"/>
    </row>
    <row r="23" spans="2:71" s="89" customFormat="1" ht="96" hidden="1" customHeight="1" x14ac:dyDescent="0.25">
      <c r="B23" s="365"/>
      <c r="C23" s="368"/>
      <c r="D23" s="357"/>
      <c r="E23" s="357"/>
      <c r="F23" s="357"/>
      <c r="G23" s="357"/>
      <c r="H23" s="357"/>
      <c r="I23" s="357"/>
      <c r="J23" s="357"/>
      <c r="K23" s="100">
        <v>2</v>
      </c>
      <c r="L23" s="101" t="s">
        <v>107</v>
      </c>
      <c r="M23" s="359"/>
      <c r="N23" s="362"/>
      <c r="O23" s="352"/>
      <c r="P23" s="348"/>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6"/>
      <c r="AN23" s="102">
        <v>2</v>
      </c>
      <c r="AO23" s="103" t="s">
        <v>109</v>
      </c>
      <c r="AP23" s="103"/>
      <c r="AQ23" s="103" t="s">
        <v>106</v>
      </c>
      <c r="AR23" s="103"/>
      <c r="AS23" s="103"/>
      <c r="AT23" s="103"/>
      <c r="AU23" s="103"/>
      <c r="AV23" s="103" t="s">
        <v>106</v>
      </c>
      <c r="AW23" s="104" t="s">
        <v>106</v>
      </c>
      <c r="AX23" s="104" t="s">
        <v>106</v>
      </c>
      <c r="AY23" s="104" t="s">
        <v>106</v>
      </c>
      <c r="AZ23" s="104" t="s">
        <v>106</v>
      </c>
      <c r="BA23" s="104" t="s">
        <v>106</v>
      </c>
      <c r="BB23" s="104" t="s">
        <v>106</v>
      </c>
      <c r="BC23" s="104" t="s">
        <v>106</v>
      </c>
      <c r="BD23" s="104">
        <f t="shared" si="1"/>
        <v>0</v>
      </c>
      <c r="BE23" s="104" t="str">
        <f t="shared" si="2"/>
        <v>Débil</v>
      </c>
      <c r="BF23" s="103"/>
      <c r="BG23" s="105" t="s">
        <v>106</v>
      </c>
      <c r="BH23" s="104" t="str">
        <f t="shared" si="3"/>
        <v>Casilla formulada</v>
      </c>
      <c r="BI23" s="103"/>
      <c r="BJ23" s="104" t="str">
        <f t="shared" si="4"/>
        <v/>
      </c>
      <c r="BK23" s="104" t="str">
        <f t="shared" si="5"/>
        <v/>
      </c>
      <c r="BL23" s="104" t="str">
        <f t="shared" si="6"/>
        <v>SI</v>
      </c>
      <c r="BM23" s="339"/>
      <c r="BN23" s="342"/>
      <c r="BO23" s="345"/>
      <c r="BP23" s="348"/>
      <c r="BQ23" s="330"/>
      <c r="BR23" s="330"/>
      <c r="BS23" s="333"/>
    </row>
    <row r="24" spans="2:71" s="89" customFormat="1" ht="96" hidden="1" customHeight="1" x14ac:dyDescent="0.25">
      <c r="B24" s="365"/>
      <c r="C24" s="368"/>
      <c r="D24" s="357"/>
      <c r="E24" s="357"/>
      <c r="F24" s="357"/>
      <c r="G24" s="357"/>
      <c r="H24" s="357"/>
      <c r="I24" s="357"/>
      <c r="J24" s="357"/>
      <c r="K24" s="106">
        <v>3</v>
      </c>
      <c r="L24" s="107" t="s">
        <v>107</v>
      </c>
      <c r="M24" s="359"/>
      <c r="N24" s="362"/>
      <c r="O24" s="352"/>
      <c r="P24" s="348"/>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6"/>
      <c r="AN24" s="108">
        <v>3</v>
      </c>
      <c r="AO24" s="109" t="s">
        <v>109</v>
      </c>
      <c r="AP24" s="109"/>
      <c r="AQ24" s="109" t="s">
        <v>106</v>
      </c>
      <c r="AR24" s="109"/>
      <c r="AS24" s="109"/>
      <c r="AT24" s="109"/>
      <c r="AU24" s="109"/>
      <c r="AV24" s="109" t="s">
        <v>106</v>
      </c>
      <c r="AW24" s="161" t="s">
        <v>106</v>
      </c>
      <c r="AX24" s="161" t="s">
        <v>106</v>
      </c>
      <c r="AY24" s="161" t="s">
        <v>106</v>
      </c>
      <c r="AZ24" s="161" t="s">
        <v>106</v>
      </c>
      <c r="BA24" s="161" t="s">
        <v>106</v>
      </c>
      <c r="BB24" s="161" t="s">
        <v>106</v>
      </c>
      <c r="BC24" s="161" t="s">
        <v>106</v>
      </c>
      <c r="BD24" s="161">
        <f t="shared" si="1"/>
        <v>0</v>
      </c>
      <c r="BE24" s="161" t="str">
        <f t="shared" si="2"/>
        <v>Débil</v>
      </c>
      <c r="BF24" s="109"/>
      <c r="BG24" s="111" t="s">
        <v>106</v>
      </c>
      <c r="BH24" s="161" t="str">
        <f t="shared" si="3"/>
        <v>Casilla formulada</v>
      </c>
      <c r="BI24" s="109"/>
      <c r="BJ24" s="161" t="str">
        <f t="shared" si="4"/>
        <v/>
      </c>
      <c r="BK24" s="161" t="str">
        <f t="shared" si="5"/>
        <v/>
      </c>
      <c r="BL24" s="161" t="str">
        <f t="shared" si="6"/>
        <v>SI</v>
      </c>
      <c r="BM24" s="339"/>
      <c r="BN24" s="342"/>
      <c r="BO24" s="345"/>
      <c r="BP24" s="348"/>
      <c r="BQ24" s="330"/>
      <c r="BR24" s="330"/>
      <c r="BS24" s="333"/>
    </row>
    <row r="25" spans="2:71" s="89" customFormat="1" ht="96" hidden="1" customHeight="1" x14ac:dyDescent="0.25">
      <c r="B25" s="365"/>
      <c r="C25" s="368"/>
      <c r="D25" s="357"/>
      <c r="E25" s="357"/>
      <c r="F25" s="357"/>
      <c r="G25" s="357"/>
      <c r="H25" s="357"/>
      <c r="I25" s="357"/>
      <c r="J25" s="357"/>
      <c r="K25" s="100">
        <v>4</v>
      </c>
      <c r="L25" s="101" t="s">
        <v>107</v>
      </c>
      <c r="M25" s="359"/>
      <c r="N25" s="362"/>
      <c r="O25" s="352"/>
      <c r="P25" s="348"/>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1"/>
        <v>0</v>
      </c>
      <c r="BE25" s="104" t="str">
        <f t="shared" si="2"/>
        <v>Débil</v>
      </c>
      <c r="BF25" s="103"/>
      <c r="BG25" s="105" t="s">
        <v>106</v>
      </c>
      <c r="BH25" s="104" t="str">
        <f t="shared" si="3"/>
        <v>Casilla formulada</v>
      </c>
      <c r="BI25" s="103"/>
      <c r="BJ25" s="104" t="str">
        <f t="shared" si="4"/>
        <v/>
      </c>
      <c r="BK25" s="104" t="str">
        <f t="shared" si="5"/>
        <v/>
      </c>
      <c r="BL25" s="104" t="str">
        <f t="shared" si="6"/>
        <v>SI</v>
      </c>
      <c r="BM25" s="339"/>
      <c r="BN25" s="342"/>
      <c r="BO25" s="345"/>
      <c r="BP25" s="348"/>
      <c r="BQ25" s="330"/>
      <c r="BR25" s="330"/>
      <c r="BS25" s="333"/>
    </row>
    <row r="26" spans="2:71" s="89" customFormat="1" ht="96" hidden="1" customHeight="1" x14ac:dyDescent="0.25">
      <c r="B26" s="365"/>
      <c r="C26" s="368"/>
      <c r="D26" s="357"/>
      <c r="E26" s="357"/>
      <c r="F26" s="357"/>
      <c r="G26" s="357"/>
      <c r="H26" s="357"/>
      <c r="I26" s="357"/>
      <c r="J26" s="357"/>
      <c r="K26" s="106">
        <v>5</v>
      </c>
      <c r="L26" s="107" t="s">
        <v>107</v>
      </c>
      <c r="M26" s="359"/>
      <c r="N26" s="362"/>
      <c r="O26" s="352"/>
      <c r="P26" s="348"/>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6"/>
      <c r="AN26" s="108">
        <v>5</v>
      </c>
      <c r="AO26" s="109" t="s">
        <v>109</v>
      </c>
      <c r="AP26" s="109"/>
      <c r="AQ26" s="109" t="s">
        <v>106</v>
      </c>
      <c r="AR26" s="109"/>
      <c r="AS26" s="109"/>
      <c r="AT26" s="109"/>
      <c r="AU26" s="109"/>
      <c r="AV26" s="109" t="s">
        <v>106</v>
      </c>
      <c r="AW26" s="161" t="s">
        <v>106</v>
      </c>
      <c r="AX26" s="161" t="s">
        <v>106</v>
      </c>
      <c r="AY26" s="161" t="s">
        <v>106</v>
      </c>
      <c r="AZ26" s="161" t="s">
        <v>106</v>
      </c>
      <c r="BA26" s="161" t="s">
        <v>106</v>
      </c>
      <c r="BB26" s="161" t="s">
        <v>106</v>
      </c>
      <c r="BC26" s="161" t="s">
        <v>106</v>
      </c>
      <c r="BD26" s="161">
        <f t="shared" si="1"/>
        <v>0</v>
      </c>
      <c r="BE26" s="161" t="str">
        <f t="shared" si="2"/>
        <v>Débil</v>
      </c>
      <c r="BF26" s="109"/>
      <c r="BG26" s="111" t="s">
        <v>106</v>
      </c>
      <c r="BH26" s="161" t="str">
        <f t="shared" si="3"/>
        <v>Casilla formulada</v>
      </c>
      <c r="BI26" s="109"/>
      <c r="BJ26" s="161" t="str">
        <f t="shared" si="4"/>
        <v/>
      </c>
      <c r="BK26" s="161" t="str">
        <f t="shared" si="5"/>
        <v/>
      </c>
      <c r="BL26" s="161" t="str">
        <f t="shared" si="6"/>
        <v>SI</v>
      </c>
      <c r="BM26" s="339"/>
      <c r="BN26" s="342"/>
      <c r="BO26" s="345"/>
      <c r="BP26" s="348"/>
      <c r="BQ26" s="330"/>
      <c r="BR26" s="330"/>
      <c r="BS26" s="333"/>
    </row>
    <row r="27" spans="2:71" s="89" customFormat="1" ht="96" hidden="1" customHeight="1" x14ac:dyDescent="0.25">
      <c r="B27" s="365"/>
      <c r="C27" s="368"/>
      <c r="D27" s="357"/>
      <c r="E27" s="357"/>
      <c r="F27" s="357"/>
      <c r="G27" s="357"/>
      <c r="H27" s="357"/>
      <c r="I27" s="357"/>
      <c r="J27" s="357"/>
      <c r="K27" s="100">
        <v>6</v>
      </c>
      <c r="L27" s="101" t="s">
        <v>107</v>
      </c>
      <c r="M27" s="359"/>
      <c r="N27" s="362"/>
      <c r="O27" s="352"/>
      <c r="P27" s="348"/>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1"/>
        <v>0</v>
      </c>
      <c r="BE27" s="104" t="str">
        <f t="shared" si="2"/>
        <v>Débil</v>
      </c>
      <c r="BF27" s="103"/>
      <c r="BG27" s="105" t="s">
        <v>106</v>
      </c>
      <c r="BH27" s="104" t="str">
        <f t="shared" si="3"/>
        <v>Casilla formulada</v>
      </c>
      <c r="BI27" s="103"/>
      <c r="BJ27" s="104" t="str">
        <f t="shared" si="4"/>
        <v/>
      </c>
      <c r="BK27" s="104" t="str">
        <f t="shared" si="5"/>
        <v/>
      </c>
      <c r="BL27" s="104" t="str">
        <f t="shared" si="6"/>
        <v>SI</v>
      </c>
      <c r="BM27" s="339"/>
      <c r="BN27" s="342"/>
      <c r="BO27" s="345"/>
      <c r="BP27" s="348"/>
      <c r="BQ27" s="330"/>
      <c r="BR27" s="330"/>
      <c r="BS27" s="333"/>
    </row>
    <row r="28" spans="2:71" s="89" customFormat="1" ht="96" hidden="1" customHeight="1" x14ac:dyDescent="0.25">
      <c r="B28" s="365"/>
      <c r="C28" s="368"/>
      <c r="D28" s="357"/>
      <c r="E28" s="357"/>
      <c r="F28" s="357"/>
      <c r="G28" s="357"/>
      <c r="H28" s="357"/>
      <c r="I28" s="357"/>
      <c r="J28" s="357"/>
      <c r="K28" s="106">
        <v>7</v>
      </c>
      <c r="L28" s="107" t="s">
        <v>107</v>
      </c>
      <c r="M28" s="359"/>
      <c r="N28" s="362"/>
      <c r="O28" s="352"/>
      <c r="P28" s="348"/>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6"/>
      <c r="AN28" s="108">
        <v>7</v>
      </c>
      <c r="AO28" s="109" t="s">
        <v>109</v>
      </c>
      <c r="AP28" s="109"/>
      <c r="AQ28" s="109" t="s">
        <v>106</v>
      </c>
      <c r="AR28" s="109"/>
      <c r="AS28" s="109"/>
      <c r="AT28" s="109"/>
      <c r="AU28" s="109"/>
      <c r="AV28" s="109" t="s">
        <v>106</v>
      </c>
      <c r="AW28" s="161" t="s">
        <v>106</v>
      </c>
      <c r="AX28" s="161" t="s">
        <v>106</v>
      </c>
      <c r="AY28" s="161" t="s">
        <v>106</v>
      </c>
      <c r="AZ28" s="161" t="s">
        <v>106</v>
      </c>
      <c r="BA28" s="161" t="s">
        <v>106</v>
      </c>
      <c r="BB28" s="161" t="s">
        <v>106</v>
      </c>
      <c r="BC28" s="161" t="s">
        <v>106</v>
      </c>
      <c r="BD28" s="161">
        <f t="shared" si="1"/>
        <v>0</v>
      </c>
      <c r="BE28" s="161" t="str">
        <f t="shared" si="2"/>
        <v>Débil</v>
      </c>
      <c r="BF28" s="109"/>
      <c r="BG28" s="111" t="s">
        <v>106</v>
      </c>
      <c r="BH28" s="161" t="str">
        <f t="shared" si="3"/>
        <v>Casilla formulada</v>
      </c>
      <c r="BI28" s="109"/>
      <c r="BJ28" s="161" t="str">
        <f t="shared" si="4"/>
        <v/>
      </c>
      <c r="BK28" s="161" t="str">
        <f t="shared" si="5"/>
        <v/>
      </c>
      <c r="BL28" s="161" t="str">
        <f t="shared" si="6"/>
        <v>SI</v>
      </c>
      <c r="BM28" s="339"/>
      <c r="BN28" s="342"/>
      <c r="BO28" s="345"/>
      <c r="BP28" s="348"/>
      <c r="BQ28" s="330"/>
      <c r="BR28" s="330"/>
      <c r="BS28" s="333"/>
    </row>
    <row r="29" spans="2:71" s="89" customFormat="1" ht="96" hidden="1" customHeight="1" x14ac:dyDescent="0.25">
      <c r="B29" s="365"/>
      <c r="C29" s="368"/>
      <c r="D29" s="357"/>
      <c r="E29" s="357"/>
      <c r="F29" s="357"/>
      <c r="G29" s="357"/>
      <c r="H29" s="357"/>
      <c r="I29" s="357"/>
      <c r="J29" s="357"/>
      <c r="K29" s="100">
        <v>8</v>
      </c>
      <c r="L29" s="101" t="s">
        <v>107</v>
      </c>
      <c r="M29" s="359"/>
      <c r="N29" s="362"/>
      <c r="O29" s="352"/>
      <c r="P29" s="348"/>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1"/>
        <v>0</v>
      </c>
      <c r="BE29" s="104" t="str">
        <f t="shared" si="2"/>
        <v>Débil</v>
      </c>
      <c r="BF29" s="103"/>
      <c r="BG29" s="105" t="s">
        <v>106</v>
      </c>
      <c r="BH29" s="104" t="str">
        <f t="shared" si="3"/>
        <v>Casilla formulada</v>
      </c>
      <c r="BI29" s="103"/>
      <c r="BJ29" s="104" t="str">
        <f t="shared" si="4"/>
        <v/>
      </c>
      <c r="BK29" s="104" t="str">
        <f t="shared" si="5"/>
        <v/>
      </c>
      <c r="BL29" s="104" t="str">
        <f t="shared" si="6"/>
        <v>SI</v>
      </c>
      <c r="BM29" s="339"/>
      <c r="BN29" s="342"/>
      <c r="BO29" s="345"/>
      <c r="BP29" s="348"/>
      <c r="BQ29" s="330"/>
      <c r="BR29" s="330"/>
      <c r="BS29" s="333"/>
    </row>
    <row r="30" spans="2:71" s="89" customFormat="1" ht="96" hidden="1" customHeight="1" x14ac:dyDescent="0.25">
      <c r="B30" s="365"/>
      <c r="C30" s="368"/>
      <c r="D30" s="357"/>
      <c r="E30" s="357"/>
      <c r="F30" s="357"/>
      <c r="G30" s="357"/>
      <c r="H30" s="357"/>
      <c r="I30" s="357"/>
      <c r="J30" s="357"/>
      <c r="K30" s="106">
        <v>9</v>
      </c>
      <c r="L30" s="112" t="s">
        <v>107</v>
      </c>
      <c r="M30" s="359"/>
      <c r="N30" s="362"/>
      <c r="O30" s="352"/>
      <c r="P30" s="348"/>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6"/>
      <c r="AN30" s="108">
        <v>9</v>
      </c>
      <c r="AO30" s="109" t="s">
        <v>109</v>
      </c>
      <c r="AP30" s="109"/>
      <c r="AQ30" s="109" t="s">
        <v>106</v>
      </c>
      <c r="AR30" s="109"/>
      <c r="AS30" s="109"/>
      <c r="AT30" s="109"/>
      <c r="AU30" s="109"/>
      <c r="AV30" s="109" t="s">
        <v>106</v>
      </c>
      <c r="AW30" s="161" t="s">
        <v>106</v>
      </c>
      <c r="AX30" s="161" t="s">
        <v>106</v>
      </c>
      <c r="AY30" s="161" t="s">
        <v>106</v>
      </c>
      <c r="AZ30" s="161" t="s">
        <v>106</v>
      </c>
      <c r="BA30" s="161" t="s">
        <v>106</v>
      </c>
      <c r="BB30" s="161" t="s">
        <v>106</v>
      </c>
      <c r="BC30" s="161" t="s">
        <v>106</v>
      </c>
      <c r="BD30" s="161">
        <f t="shared" si="1"/>
        <v>0</v>
      </c>
      <c r="BE30" s="161" t="str">
        <f t="shared" si="2"/>
        <v>Débil</v>
      </c>
      <c r="BF30" s="109"/>
      <c r="BG30" s="111" t="s">
        <v>106</v>
      </c>
      <c r="BH30" s="161" t="str">
        <f t="shared" si="3"/>
        <v>Casilla formulada</v>
      </c>
      <c r="BI30" s="109"/>
      <c r="BJ30" s="161" t="str">
        <f t="shared" si="4"/>
        <v/>
      </c>
      <c r="BK30" s="161" t="str">
        <f t="shared" si="5"/>
        <v/>
      </c>
      <c r="BL30" s="161" t="str">
        <f t="shared" si="6"/>
        <v>SI</v>
      </c>
      <c r="BM30" s="339"/>
      <c r="BN30" s="342"/>
      <c r="BO30" s="345"/>
      <c r="BP30" s="348"/>
      <c r="BQ30" s="330"/>
      <c r="BR30" s="330"/>
      <c r="BS30" s="333"/>
    </row>
    <row r="31" spans="2:71" s="89" customFormat="1" ht="96" hidden="1" customHeight="1" x14ac:dyDescent="0.25">
      <c r="B31" s="366"/>
      <c r="C31" s="369"/>
      <c r="D31" s="358"/>
      <c r="E31" s="358"/>
      <c r="F31" s="358"/>
      <c r="G31" s="358"/>
      <c r="H31" s="358"/>
      <c r="I31" s="358"/>
      <c r="J31" s="358"/>
      <c r="K31" s="113">
        <v>10</v>
      </c>
      <c r="L31" s="114" t="s">
        <v>107</v>
      </c>
      <c r="M31" s="360"/>
      <c r="N31" s="363"/>
      <c r="O31" s="353"/>
      <c r="P31" s="349"/>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1"/>
        <v>0</v>
      </c>
      <c r="BE31" s="117" t="str">
        <f t="shared" si="2"/>
        <v>Débil</v>
      </c>
      <c r="BF31" s="116"/>
      <c r="BG31" s="118" t="s">
        <v>106</v>
      </c>
      <c r="BH31" s="117" t="str">
        <f t="shared" si="3"/>
        <v>Casilla formulada</v>
      </c>
      <c r="BI31" s="116"/>
      <c r="BJ31" s="117" t="str">
        <f t="shared" si="4"/>
        <v/>
      </c>
      <c r="BK31" s="117" t="str">
        <f t="shared" si="5"/>
        <v/>
      </c>
      <c r="BL31" s="117" t="str">
        <f t="shared" si="6"/>
        <v>SI</v>
      </c>
      <c r="BM31" s="340"/>
      <c r="BN31" s="343"/>
      <c r="BO31" s="346"/>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160" t="s">
        <v>106</v>
      </c>
      <c r="AX32" s="160" t="s">
        <v>106</v>
      </c>
      <c r="AY32" s="160" t="s">
        <v>106</v>
      </c>
      <c r="AZ32" s="160" t="s">
        <v>106</v>
      </c>
      <c r="BA32" s="160" t="s">
        <v>106</v>
      </c>
      <c r="BB32" s="160" t="s">
        <v>106</v>
      </c>
      <c r="BC32" s="160" t="s">
        <v>106</v>
      </c>
      <c r="BD32" s="160">
        <f t="shared" si="1"/>
        <v>0</v>
      </c>
      <c r="BE32" s="160" t="str">
        <f t="shared" si="2"/>
        <v>Débil</v>
      </c>
      <c r="BF32" s="94"/>
      <c r="BG32" s="99" t="s">
        <v>106</v>
      </c>
      <c r="BH32" s="160" t="str">
        <f t="shared" si="3"/>
        <v>Casilla formulada</v>
      </c>
      <c r="BI32" s="94"/>
      <c r="BJ32" s="160" t="str">
        <f t="shared" si="4"/>
        <v/>
      </c>
      <c r="BK32" s="160" t="str">
        <f t="shared" si="5"/>
        <v/>
      </c>
      <c r="BL32" s="160" t="str">
        <f t="shared" si="6"/>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1"/>
        <v>0</v>
      </c>
      <c r="BE33" s="104" t="str">
        <f t="shared" si="2"/>
        <v>Débil</v>
      </c>
      <c r="BF33" s="103"/>
      <c r="BG33" s="105" t="s">
        <v>106</v>
      </c>
      <c r="BH33" s="104" t="str">
        <f t="shared" si="3"/>
        <v>Casilla formulada</v>
      </c>
      <c r="BI33" s="103"/>
      <c r="BJ33" s="104" t="str">
        <f t="shared" si="4"/>
        <v/>
      </c>
      <c r="BK33" s="104" t="str">
        <f t="shared" si="5"/>
        <v/>
      </c>
      <c r="BL33" s="104" t="str">
        <f t="shared" si="6"/>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61" t="s">
        <v>106</v>
      </c>
      <c r="AX34" s="161" t="s">
        <v>106</v>
      </c>
      <c r="AY34" s="161" t="s">
        <v>106</v>
      </c>
      <c r="AZ34" s="161" t="s">
        <v>106</v>
      </c>
      <c r="BA34" s="161" t="s">
        <v>106</v>
      </c>
      <c r="BB34" s="161" t="s">
        <v>106</v>
      </c>
      <c r="BC34" s="161" t="s">
        <v>106</v>
      </c>
      <c r="BD34" s="161">
        <f t="shared" si="1"/>
        <v>0</v>
      </c>
      <c r="BE34" s="161" t="str">
        <f t="shared" si="2"/>
        <v>Débil</v>
      </c>
      <c r="BF34" s="109"/>
      <c r="BG34" s="111" t="s">
        <v>106</v>
      </c>
      <c r="BH34" s="161" t="str">
        <f t="shared" si="3"/>
        <v>Casilla formulada</v>
      </c>
      <c r="BI34" s="109"/>
      <c r="BJ34" s="161" t="str">
        <f t="shared" si="4"/>
        <v/>
      </c>
      <c r="BK34" s="161" t="str">
        <f t="shared" si="5"/>
        <v/>
      </c>
      <c r="BL34" s="161" t="str">
        <f t="shared" si="6"/>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1"/>
        <v>0</v>
      </c>
      <c r="BE35" s="104" t="str">
        <f t="shared" si="2"/>
        <v>Débil</v>
      </c>
      <c r="BF35" s="103"/>
      <c r="BG35" s="105" t="s">
        <v>106</v>
      </c>
      <c r="BH35" s="104" t="str">
        <f t="shared" si="3"/>
        <v>Casilla formulada</v>
      </c>
      <c r="BI35" s="103"/>
      <c r="BJ35" s="104" t="str">
        <f t="shared" si="4"/>
        <v/>
      </c>
      <c r="BK35" s="104" t="str">
        <f t="shared" si="5"/>
        <v/>
      </c>
      <c r="BL35" s="104" t="str">
        <f t="shared" si="6"/>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61" t="s">
        <v>106</v>
      </c>
      <c r="AX36" s="161" t="s">
        <v>106</v>
      </c>
      <c r="AY36" s="161" t="s">
        <v>106</v>
      </c>
      <c r="AZ36" s="161" t="s">
        <v>106</v>
      </c>
      <c r="BA36" s="161" t="s">
        <v>106</v>
      </c>
      <c r="BB36" s="161" t="s">
        <v>106</v>
      </c>
      <c r="BC36" s="161" t="s">
        <v>106</v>
      </c>
      <c r="BD36" s="161">
        <f t="shared" si="1"/>
        <v>0</v>
      </c>
      <c r="BE36" s="161" t="str">
        <f t="shared" si="2"/>
        <v>Débil</v>
      </c>
      <c r="BF36" s="109"/>
      <c r="BG36" s="111" t="s">
        <v>106</v>
      </c>
      <c r="BH36" s="161" t="str">
        <f t="shared" si="3"/>
        <v>Casilla formulada</v>
      </c>
      <c r="BI36" s="109"/>
      <c r="BJ36" s="161" t="str">
        <f t="shared" si="4"/>
        <v/>
      </c>
      <c r="BK36" s="161" t="str">
        <f t="shared" si="5"/>
        <v/>
      </c>
      <c r="BL36" s="161" t="str">
        <f t="shared" si="6"/>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1"/>
        <v>0</v>
      </c>
      <c r="BE37" s="104" t="str">
        <f t="shared" si="2"/>
        <v>Débil</v>
      </c>
      <c r="BF37" s="103"/>
      <c r="BG37" s="105" t="s">
        <v>106</v>
      </c>
      <c r="BH37" s="104" t="str">
        <f t="shared" si="3"/>
        <v>Casilla formulada</v>
      </c>
      <c r="BI37" s="103"/>
      <c r="BJ37" s="104" t="str">
        <f t="shared" si="4"/>
        <v/>
      </c>
      <c r="BK37" s="104" t="str">
        <f t="shared" si="5"/>
        <v/>
      </c>
      <c r="BL37" s="104" t="str">
        <f t="shared" si="6"/>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61" t="s">
        <v>106</v>
      </c>
      <c r="AX38" s="161" t="s">
        <v>106</v>
      </c>
      <c r="AY38" s="161" t="s">
        <v>106</v>
      </c>
      <c r="AZ38" s="161" t="s">
        <v>106</v>
      </c>
      <c r="BA38" s="161" t="s">
        <v>106</v>
      </c>
      <c r="BB38" s="161" t="s">
        <v>106</v>
      </c>
      <c r="BC38" s="161" t="s">
        <v>106</v>
      </c>
      <c r="BD38" s="161">
        <f t="shared" si="1"/>
        <v>0</v>
      </c>
      <c r="BE38" s="161" t="str">
        <f t="shared" si="2"/>
        <v>Débil</v>
      </c>
      <c r="BF38" s="109"/>
      <c r="BG38" s="111" t="s">
        <v>106</v>
      </c>
      <c r="BH38" s="161" t="str">
        <f t="shared" si="3"/>
        <v>Casilla formulada</v>
      </c>
      <c r="BI38" s="109"/>
      <c r="BJ38" s="161" t="str">
        <f t="shared" si="4"/>
        <v/>
      </c>
      <c r="BK38" s="161" t="str">
        <f t="shared" si="5"/>
        <v/>
      </c>
      <c r="BL38" s="161" t="str">
        <f t="shared" si="6"/>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1"/>
        <v>0</v>
      </c>
      <c r="BE39" s="104" t="str">
        <f t="shared" si="2"/>
        <v>Débil</v>
      </c>
      <c r="BF39" s="103"/>
      <c r="BG39" s="105" t="s">
        <v>106</v>
      </c>
      <c r="BH39" s="104" t="str">
        <f t="shared" si="3"/>
        <v>Casilla formulada</v>
      </c>
      <c r="BI39" s="103"/>
      <c r="BJ39" s="104" t="str">
        <f t="shared" si="4"/>
        <v/>
      </c>
      <c r="BK39" s="104" t="str">
        <f t="shared" si="5"/>
        <v/>
      </c>
      <c r="BL39" s="104" t="str">
        <f t="shared" si="6"/>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61" t="s">
        <v>106</v>
      </c>
      <c r="AX40" s="161" t="s">
        <v>106</v>
      </c>
      <c r="AY40" s="161" t="s">
        <v>106</v>
      </c>
      <c r="AZ40" s="161" t="s">
        <v>106</v>
      </c>
      <c r="BA40" s="161" t="s">
        <v>106</v>
      </c>
      <c r="BB40" s="161" t="s">
        <v>106</v>
      </c>
      <c r="BC40" s="161" t="s">
        <v>106</v>
      </c>
      <c r="BD40" s="161">
        <f t="shared" si="1"/>
        <v>0</v>
      </c>
      <c r="BE40" s="161" t="str">
        <f t="shared" si="2"/>
        <v>Débil</v>
      </c>
      <c r="BF40" s="109"/>
      <c r="BG40" s="111" t="s">
        <v>106</v>
      </c>
      <c r="BH40" s="161" t="str">
        <f t="shared" si="3"/>
        <v>Casilla formulada</v>
      </c>
      <c r="BI40" s="109"/>
      <c r="BJ40" s="161" t="str">
        <f t="shared" si="4"/>
        <v/>
      </c>
      <c r="BK40" s="161" t="str">
        <f t="shared" si="5"/>
        <v/>
      </c>
      <c r="BL40" s="161" t="str">
        <f t="shared" si="6"/>
        <v>SI</v>
      </c>
      <c r="BM40" s="339"/>
      <c r="BN40" s="342"/>
      <c r="BO40" s="449"/>
      <c r="BP40" s="348"/>
      <c r="BQ40" s="330"/>
      <c r="BR40" s="330"/>
      <c r="BS40" s="333"/>
    </row>
    <row r="41" spans="2:71" s="89" customFormat="1" ht="96" hidden="1" customHeight="1" x14ac:dyDescent="0.25">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1"/>
        <v>0</v>
      </c>
      <c r="BE41" s="117" t="str">
        <f t="shared" si="2"/>
        <v>Débil</v>
      </c>
      <c r="BF41" s="116"/>
      <c r="BG41" s="118" t="s">
        <v>106</v>
      </c>
      <c r="BH41" s="117" t="str">
        <f t="shared" si="3"/>
        <v>Casilla formulada</v>
      </c>
      <c r="BI41" s="116"/>
      <c r="BJ41" s="117" t="str">
        <f t="shared" si="4"/>
        <v/>
      </c>
      <c r="BK41" s="117" t="str">
        <f t="shared" si="5"/>
        <v/>
      </c>
      <c r="BL41" s="117" t="str">
        <f t="shared" si="6"/>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160" t="s">
        <v>106</v>
      </c>
      <c r="AX42" s="160" t="s">
        <v>106</v>
      </c>
      <c r="AY42" s="160" t="s">
        <v>106</v>
      </c>
      <c r="AZ42" s="160" t="s">
        <v>106</v>
      </c>
      <c r="BA42" s="160" t="s">
        <v>106</v>
      </c>
      <c r="BB42" s="160" t="s">
        <v>106</v>
      </c>
      <c r="BC42" s="160" t="s">
        <v>106</v>
      </c>
      <c r="BD42" s="160">
        <f t="shared" si="1"/>
        <v>0</v>
      </c>
      <c r="BE42" s="160" t="str">
        <f t="shared" si="2"/>
        <v>Débil</v>
      </c>
      <c r="BF42" s="94"/>
      <c r="BG42" s="99" t="s">
        <v>106</v>
      </c>
      <c r="BH42" s="160" t="str">
        <f t="shared" si="3"/>
        <v>Casilla formulada</v>
      </c>
      <c r="BI42" s="94"/>
      <c r="BJ42" s="160" t="str">
        <f t="shared" si="4"/>
        <v/>
      </c>
      <c r="BK42" s="160" t="str">
        <f t="shared" si="5"/>
        <v/>
      </c>
      <c r="BL42" s="160" t="str">
        <f t="shared" si="6"/>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1"/>
        <v>0</v>
      </c>
      <c r="BE43" s="104" t="str">
        <f t="shared" si="2"/>
        <v>Débil</v>
      </c>
      <c r="BF43" s="103"/>
      <c r="BG43" s="105" t="s">
        <v>106</v>
      </c>
      <c r="BH43" s="104" t="str">
        <f t="shared" si="3"/>
        <v>Casilla formulada</v>
      </c>
      <c r="BI43" s="103"/>
      <c r="BJ43" s="104" t="str">
        <f t="shared" si="4"/>
        <v/>
      </c>
      <c r="BK43" s="104" t="str">
        <f t="shared" si="5"/>
        <v/>
      </c>
      <c r="BL43" s="104" t="str">
        <f t="shared" si="6"/>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61" t="s">
        <v>106</v>
      </c>
      <c r="AX44" s="161" t="s">
        <v>106</v>
      </c>
      <c r="AY44" s="161" t="s">
        <v>106</v>
      </c>
      <c r="AZ44" s="161" t="s">
        <v>106</v>
      </c>
      <c r="BA44" s="161" t="s">
        <v>106</v>
      </c>
      <c r="BB44" s="161" t="s">
        <v>106</v>
      </c>
      <c r="BC44" s="161" t="s">
        <v>106</v>
      </c>
      <c r="BD44" s="161">
        <f t="shared" si="1"/>
        <v>0</v>
      </c>
      <c r="BE44" s="161" t="str">
        <f t="shared" si="2"/>
        <v>Débil</v>
      </c>
      <c r="BF44" s="109"/>
      <c r="BG44" s="111" t="s">
        <v>106</v>
      </c>
      <c r="BH44" s="161" t="str">
        <f t="shared" si="3"/>
        <v>Casilla formulada</v>
      </c>
      <c r="BI44" s="109"/>
      <c r="BJ44" s="161" t="str">
        <f t="shared" si="4"/>
        <v/>
      </c>
      <c r="BK44" s="161" t="str">
        <f t="shared" si="5"/>
        <v/>
      </c>
      <c r="BL44" s="161" t="str">
        <f t="shared" si="6"/>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1"/>
        <v>0</v>
      </c>
      <c r="BE45" s="104" t="str">
        <f t="shared" si="2"/>
        <v>Débil</v>
      </c>
      <c r="BF45" s="103"/>
      <c r="BG45" s="105" t="s">
        <v>106</v>
      </c>
      <c r="BH45" s="104" t="str">
        <f t="shared" si="3"/>
        <v>Casilla formulada</v>
      </c>
      <c r="BI45" s="103"/>
      <c r="BJ45" s="104" t="str">
        <f t="shared" si="4"/>
        <v/>
      </c>
      <c r="BK45" s="104" t="str">
        <f t="shared" si="5"/>
        <v/>
      </c>
      <c r="BL45" s="104" t="str">
        <f t="shared" si="6"/>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61" t="s">
        <v>106</v>
      </c>
      <c r="AX46" s="161" t="s">
        <v>106</v>
      </c>
      <c r="AY46" s="161" t="s">
        <v>106</v>
      </c>
      <c r="AZ46" s="161" t="s">
        <v>106</v>
      </c>
      <c r="BA46" s="161" t="s">
        <v>106</v>
      </c>
      <c r="BB46" s="161" t="s">
        <v>106</v>
      </c>
      <c r="BC46" s="161" t="s">
        <v>106</v>
      </c>
      <c r="BD46" s="161">
        <f t="shared" si="1"/>
        <v>0</v>
      </c>
      <c r="BE46" s="161" t="str">
        <f t="shared" si="2"/>
        <v>Débil</v>
      </c>
      <c r="BF46" s="109"/>
      <c r="BG46" s="111" t="s">
        <v>106</v>
      </c>
      <c r="BH46" s="161" t="str">
        <f t="shared" si="3"/>
        <v>Casilla formulada</v>
      </c>
      <c r="BI46" s="109"/>
      <c r="BJ46" s="161" t="str">
        <f t="shared" si="4"/>
        <v/>
      </c>
      <c r="BK46" s="161" t="str">
        <f t="shared" si="5"/>
        <v/>
      </c>
      <c r="BL46" s="161" t="str">
        <f t="shared" si="6"/>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1"/>
        <v>0</v>
      </c>
      <c r="BE47" s="104" t="str">
        <f t="shared" si="2"/>
        <v>Débil</v>
      </c>
      <c r="BF47" s="103"/>
      <c r="BG47" s="105" t="s">
        <v>106</v>
      </c>
      <c r="BH47" s="104" t="str">
        <f t="shared" si="3"/>
        <v>Casilla formulada</v>
      </c>
      <c r="BI47" s="103"/>
      <c r="BJ47" s="104" t="str">
        <f t="shared" si="4"/>
        <v/>
      </c>
      <c r="BK47" s="104" t="str">
        <f t="shared" si="5"/>
        <v/>
      </c>
      <c r="BL47" s="104" t="str">
        <f t="shared" si="6"/>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61" t="s">
        <v>106</v>
      </c>
      <c r="AX48" s="161" t="s">
        <v>106</v>
      </c>
      <c r="AY48" s="161" t="s">
        <v>106</v>
      </c>
      <c r="AZ48" s="161" t="s">
        <v>106</v>
      </c>
      <c r="BA48" s="161" t="s">
        <v>106</v>
      </c>
      <c r="BB48" s="161" t="s">
        <v>106</v>
      </c>
      <c r="BC48" s="161" t="s">
        <v>106</v>
      </c>
      <c r="BD48" s="161">
        <f t="shared" si="1"/>
        <v>0</v>
      </c>
      <c r="BE48" s="161" t="str">
        <f t="shared" si="2"/>
        <v>Débil</v>
      </c>
      <c r="BF48" s="109"/>
      <c r="BG48" s="111" t="s">
        <v>106</v>
      </c>
      <c r="BH48" s="161" t="str">
        <f t="shared" si="3"/>
        <v>Casilla formulada</v>
      </c>
      <c r="BI48" s="109"/>
      <c r="BJ48" s="161" t="str">
        <f t="shared" si="4"/>
        <v/>
      </c>
      <c r="BK48" s="161" t="str">
        <f t="shared" si="5"/>
        <v/>
      </c>
      <c r="BL48" s="161" t="str">
        <f t="shared" si="6"/>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1"/>
        <v>0</v>
      </c>
      <c r="BE49" s="104" t="str">
        <f t="shared" si="2"/>
        <v>Débil</v>
      </c>
      <c r="BF49" s="103"/>
      <c r="BG49" s="105" t="s">
        <v>106</v>
      </c>
      <c r="BH49" s="104" t="str">
        <f t="shared" si="3"/>
        <v>Casilla formulada</v>
      </c>
      <c r="BI49" s="103"/>
      <c r="BJ49" s="104" t="str">
        <f t="shared" si="4"/>
        <v/>
      </c>
      <c r="BK49" s="104" t="str">
        <f t="shared" si="5"/>
        <v/>
      </c>
      <c r="BL49" s="104" t="str">
        <f t="shared" si="6"/>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61" t="s">
        <v>106</v>
      </c>
      <c r="AX50" s="161" t="s">
        <v>106</v>
      </c>
      <c r="AY50" s="161" t="s">
        <v>106</v>
      </c>
      <c r="AZ50" s="161" t="s">
        <v>106</v>
      </c>
      <c r="BA50" s="161" t="s">
        <v>106</v>
      </c>
      <c r="BB50" s="161" t="s">
        <v>106</v>
      </c>
      <c r="BC50" s="161" t="s">
        <v>106</v>
      </c>
      <c r="BD50" s="161">
        <f t="shared" si="1"/>
        <v>0</v>
      </c>
      <c r="BE50" s="161" t="str">
        <f t="shared" si="2"/>
        <v>Débil</v>
      </c>
      <c r="BF50" s="109"/>
      <c r="BG50" s="111" t="s">
        <v>106</v>
      </c>
      <c r="BH50" s="161" t="str">
        <f t="shared" si="3"/>
        <v>Casilla formulada</v>
      </c>
      <c r="BI50" s="109"/>
      <c r="BJ50" s="161" t="str">
        <f t="shared" si="4"/>
        <v/>
      </c>
      <c r="BK50" s="161" t="str">
        <f t="shared" si="5"/>
        <v/>
      </c>
      <c r="BL50" s="161" t="str">
        <f t="shared" si="6"/>
        <v>SI</v>
      </c>
      <c r="BM50" s="339"/>
      <c r="BN50" s="342"/>
      <c r="BO50" s="449"/>
      <c r="BP50" s="348"/>
      <c r="BQ50" s="330"/>
      <c r="BR50" s="330"/>
      <c r="BS50" s="333"/>
    </row>
    <row r="51" spans="2:71" s="89" customFormat="1" ht="96" hidden="1" customHeight="1" x14ac:dyDescent="0.25">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1"/>
        <v>0</v>
      </c>
      <c r="BE51" s="117" t="str">
        <f t="shared" si="2"/>
        <v>Débil</v>
      </c>
      <c r="BF51" s="116"/>
      <c r="BG51" s="118" t="s">
        <v>106</v>
      </c>
      <c r="BH51" s="117" t="str">
        <f t="shared" si="3"/>
        <v>Casilla formulada</v>
      </c>
      <c r="BI51" s="116"/>
      <c r="BJ51" s="117" t="str">
        <f t="shared" si="4"/>
        <v/>
      </c>
      <c r="BK51" s="117" t="str">
        <f t="shared" si="5"/>
        <v/>
      </c>
      <c r="BL51" s="117" t="str">
        <f t="shared" si="6"/>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160" t="s">
        <v>106</v>
      </c>
      <c r="AX52" s="160" t="s">
        <v>106</v>
      </c>
      <c r="AY52" s="160" t="s">
        <v>106</v>
      </c>
      <c r="AZ52" s="160" t="s">
        <v>106</v>
      </c>
      <c r="BA52" s="160" t="s">
        <v>106</v>
      </c>
      <c r="BB52" s="160" t="s">
        <v>106</v>
      </c>
      <c r="BC52" s="160" t="s">
        <v>106</v>
      </c>
      <c r="BD52" s="160">
        <f t="shared" si="1"/>
        <v>0</v>
      </c>
      <c r="BE52" s="160" t="str">
        <f t="shared" si="2"/>
        <v>Débil</v>
      </c>
      <c r="BF52" s="94"/>
      <c r="BG52" s="99" t="s">
        <v>106</v>
      </c>
      <c r="BH52" s="160" t="str">
        <f t="shared" si="3"/>
        <v>Casilla formulada</v>
      </c>
      <c r="BI52" s="94"/>
      <c r="BJ52" s="160" t="str">
        <f t="shared" si="4"/>
        <v/>
      </c>
      <c r="BK52" s="160" t="str">
        <f t="shared" si="5"/>
        <v/>
      </c>
      <c r="BL52" s="160" t="str">
        <f t="shared" si="6"/>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1"/>
        <v>0</v>
      </c>
      <c r="BE53" s="104" t="str">
        <f t="shared" si="2"/>
        <v>Débil</v>
      </c>
      <c r="BF53" s="103"/>
      <c r="BG53" s="105" t="s">
        <v>106</v>
      </c>
      <c r="BH53" s="104" t="str">
        <f t="shared" si="3"/>
        <v>Casilla formulada</v>
      </c>
      <c r="BI53" s="103"/>
      <c r="BJ53" s="104" t="str">
        <f t="shared" si="4"/>
        <v/>
      </c>
      <c r="BK53" s="104" t="str">
        <f t="shared" si="5"/>
        <v/>
      </c>
      <c r="BL53" s="104" t="str">
        <f t="shared" si="6"/>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61" t="s">
        <v>106</v>
      </c>
      <c r="AX54" s="161" t="s">
        <v>106</v>
      </c>
      <c r="AY54" s="161" t="s">
        <v>106</v>
      </c>
      <c r="AZ54" s="161" t="s">
        <v>106</v>
      </c>
      <c r="BA54" s="161" t="s">
        <v>106</v>
      </c>
      <c r="BB54" s="161" t="s">
        <v>106</v>
      </c>
      <c r="BC54" s="161" t="s">
        <v>106</v>
      </c>
      <c r="BD54" s="161">
        <f t="shared" si="1"/>
        <v>0</v>
      </c>
      <c r="BE54" s="161" t="str">
        <f t="shared" si="2"/>
        <v>Débil</v>
      </c>
      <c r="BF54" s="109"/>
      <c r="BG54" s="111" t="s">
        <v>106</v>
      </c>
      <c r="BH54" s="161" t="str">
        <f t="shared" si="3"/>
        <v>Casilla formulada</v>
      </c>
      <c r="BI54" s="109"/>
      <c r="BJ54" s="161" t="str">
        <f t="shared" si="4"/>
        <v/>
      </c>
      <c r="BK54" s="161" t="str">
        <f t="shared" si="5"/>
        <v/>
      </c>
      <c r="BL54" s="161" t="str">
        <f t="shared" si="6"/>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1"/>
        <v>0</v>
      </c>
      <c r="BE55" s="104" t="str">
        <f t="shared" si="2"/>
        <v>Débil</v>
      </c>
      <c r="BF55" s="103"/>
      <c r="BG55" s="105" t="s">
        <v>106</v>
      </c>
      <c r="BH55" s="104" t="str">
        <f t="shared" si="3"/>
        <v>Casilla formulada</v>
      </c>
      <c r="BI55" s="103"/>
      <c r="BJ55" s="104" t="str">
        <f t="shared" si="4"/>
        <v/>
      </c>
      <c r="BK55" s="104" t="str">
        <f t="shared" si="5"/>
        <v/>
      </c>
      <c r="BL55" s="104" t="str">
        <f t="shared" si="6"/>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61" t="s">
        <v>106</v>
      </c>
      <c r="AX56" s="161" t="s">
        <v>106</v>
      </c>
      <c r="AY56" s="161" t="s">
        <v>106</v>
      </c>
      <c r="AZ56" s="161" t="s">
        <v>106</v>
      </c>
      <c r="BA56" s="161" t="s">
        <v>106</v>
      </c>
      <c r="BB56" s="161" t="s">
        <v>106</v>
      </c>
      <c r="BC56" s="161" t="s">
        <v>106</v>
      </c>
      <c r="BD56" s="161">
        <f t="shared" si="1"/>
        <v>0</v>
      </c>
      <c r="BE56" s="161" t="str">
        <f t="shared" si="2"/>
        <v>Débil</v>
      </c>
      <c r="BF56" s="109"/>
      <c r="BG56" s="111" t="s">
        <v>106</v>
      </c>
      <c r="BH56" s="161" t="str">
        <f t="shared" si="3"/>
        <v>Casilla formulada</v>
      </c>
      <c r="BI56" s="109"/>
      <c r="BJ56" s="161" t="str">
        <f t="shared" si="4"/>
        <v/>
      </c>
      <c r="BK56" s="161" t="str">
        <f t="shared" si="5"/>
        <v/>
      </c>
      <c r="BL56" s="161" t="str">
        <f t="shared" si="6"/>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1"/>
        <v>0</v>
      </c>
      <c r="BE57" s="104" t="str">
        <f t="shared" si="2"/>
        <v>Débil</v>
      </c>
      <c r="BF57" s="103"/>
      <c r="BG57" s="105" t="s">
        <v>106</v>
      </c>
      <c r="BH57" s="104" t="str">
        <f t="shared" si="3"/>
        <v>Casilla formulada</v>
      </c>
      <c r="BI57" s="103"/>
      <c r="BJ57" s="104" t="str">
        <f t="shared" si="4"/>
        <v/>
      </c>
      <c r="BK57" s="104" t="str">
        <f t="shared" si="5"/>
        <v/>
      </c>
      <c r="BL57" s="104" t="str">
        <f t="shared" si="6"/>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61" t="s">
        <v>106</v>
      </c>
      <c r="AX58" s="161" t="s">
        <v>106</v>
      </c>
      <c r="AY58" s="161" t="s">
        <v>106</v>
      </c>
      <c r="AZ58" s="161" t="s">
        <v>106</v>
      </c>
      <c r="BA58" s="161" t="s">
        <v>106</v>
      </c>
      <c r="BB58" s="161" t="s">
        <v>106</v>
      </c>
      <c r="BC58" s="161" t="s">
        <v>106</v>
      </c>
      <c r="BD58" s="161">
        <f t="shared" si="1"/>
        <v>0</v>
      </c>
      <c r="BE58" s="161" t="str">
        <f t="shared" si="2"/>
        <v>Débil</v>
      </c>
      <c r="BF58" s="109"/>
      <c r="BG58" s="111" t="s">
        <v>106</v>
      </c>
      <c r="BH58" s="161" t="str">
        <f t="shared" si="3"/>
        <v>Casilla formulada</v>
      </c>
      <c r="BI58" s="109"/>
      <c r="BJ58" s="161" t="str">
        <f t="shared" si="4"/>
        <v/>
      </c>
      <c r="BK58" s="161" t="str">
        <f t="shared" si="5"/>
        <v/>
      </c>
      <c r="BL58" s="161" t="str">
        <f t="shared" si="6"/>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1"/>
        <v>0</v>
      </c>
      <c r="BE59" s="104" t="str">
        <f t="shared" si="2"/>
        <v>Débil</v>
      </c>
      <c r="BF59" s="103"/>
      <c r="BG59" s="105" t="s">
        <v>106</v>
      </c>
      <c r="BH59" s="104" t="str">
        <f t="shared" si="3"/>
        <v>Casilla formulada</v>
      </c>
      <c r="BI59" s="103"/>
      <c r="BJ59" s="104" t="str">
        <f t="shared" si="4"/>
        <v/>
      </c>
      <c r="BK59" s="104" t="str">
        <f t="shared" si="5"/>
        <v/>
      </c>
      <c r="BL59" s="104" t="str">
        <f t="shared" si="6"/>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61" t="s">
        <v>106</v>
      </c>
      <c r="AX60" s="161" t="s">
        <v>106</v>
      </c>
      <c r="AY60" s="161" t="s">
        <v>106</v>
      </c>
      <c r="AZ60" s="161" t="s">
        <v>106</v>
      </c>
      <c r="BA60" s="161" t="s">
        <v>106</v>
      </c>
      <c r="BB60" s="161" t="s">
        <v>106</v>
      </c>
      <c r="BC60" s="161" t="s">
        <v>106</v>
      </c>
      <c r="BD60" s="161">
        <f t="shared" si="1"/>
        <v>0</v>
      </c>
      <c r="BE60" s="161" t="str">
        <f t="shared" si="2"/>
        <v>Débil</v>
      </c>
      <c r="BF60" s="109"/>
      <c r="BG60" s="111" t="s">
        <v>106</v>
      </c>
      <c r="BH60" s="161" t="str">
        <f t="shared" si="3"/>
        <v>Casilla formulada</v>
      </c>
      <c r="BI60" s="109"/>
      <c r="BJ60" s="161" t="str">
        <f t="shared" si="4"/>
        <v/>
      </c>
      <c r="BK60" s="161" t="str">
        <f t="shared" si="5"/>
        <v/>
      </c>
      <c r="BL60" s="161" t="str">
        <f t="shared" si="6"/>
        <v>SI</v>
      </c>
      <c r="BM60" s="339"/>
      <c r="BN60" s="342"/>
      <c r="BO60" s="449"/>
      <c r="BP60" s="348"/>
      <c r="BQ60" s="330"/>
      <c r="BR60" s="330"/>
      <c r="BS60" s="333"/>
    </row>
    <row r="61" spans="2:71" s="89" customFormat="1" ht="96" hidden="1" customHeight="1" x14ac:dyDescent="0.25">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1"/>
        <v>0</v>
      </c>
      <c r="BE61" s="117" t="str">
        <f t="shared" si="2"/>
        <v>Débil</v>
      </c>
      <c r="BF61" s="116"/>
      <c r="BG61" s="118" t="s">
        <v>106</v>
      </c>
      <c r="BH61" s="117" t="str">
        <f t="shared" si="3"/>
        <v>Casilla formulada</v>
      </c>
      <c r="BI61" s="116"/>
      <c r="BJ61" s="117" t="str">
        <f t="shared" si="4"/>
        <v/>
      </c>
      <c r="BK61" s="117" t="str">
        <f t="shared" si="5"/>
        <v/>
      </c>
      <c r="BL61" s="117" t="str">
        <f t="shared" si="6"/>
        <v>SI</v>
      </c>
      <c r="BM61" s="340"/>
      <c r="BN61" s="343"/>
      <c r="BO61" s="450"/>
      <c r="BP61" s="349"/>
      <c r="BQ61" s="331"/>
      <c r="BR61" s="331"/>
      <c r="BS61" s="334"/>
    </row>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378" priority="23" operator="containsText" text="Si es Riesgo de Corrupción">
      <formula>NOT(ISERROR(SEARCH("Si es Riesgo de Corrupción",J12)))</formula>
    </cfRule>
    <cfRule type="containsText" dxfId="377" priority="24" operator="containsText" text="No es Riesgo de Corrupción">
      <formula>NOT(ISERROR(SEARCH("No es Riesgo de Corrupción",J12)))</formula>
    </cfRule>
  </conditionalFormatting>
  <conditionalFormatting sqref="L12:M21">
    <cfRule type="containsText" dxfId="376" priority="22" operator="containsText" text="Espacio para describir ">
      <formula>NOT(ISERROR(SEARCH("Espacio para describir ",L12)))</formula>
    </cfRule>
  </conditionalFormatting>
  <conditionalFormatting sqref="Q12:AI61 AQ12:AQ61 AV12:BC61 BG12:BG61 BO12:BO61 N12:N61">
    <cfRule type="containsText" dxfId="375" priority="21" operator="containsText" text="Escoger un dato de la lista desplegable">
      <formula>NOT(ISERROR(SEARCH("Escoger un dato de la lista desplegable",N12)))</formula>
    </cfRule>
  </conditionalFormatting>
  <conditionalFormatting sqref="AO12:AO61">
    <cfRule type="containsText" dxfId="374" priority="20" operator="containsText" text="REDACTAR CONTROL">
      <formula>NOT(ISERROR(SEARCH("REDACTAR CONTROL",AO12)))</formula>
    </cfRule>
  </conditionalFormatting>
  <conditionalFormatting sqref="AL12 BR12">
    <cfRule type="containsText" dxfId="373" priority="17" operator="containsText" text="Extremo">
      <formula>NOT(ISERROR(SEARCH("Extremo",AL12)))</formula>
    </cfRule>
    <cfRule type="containsText" dxfId="372" priority="18" operator="containsText" text="Alto">
      <formula>NOT(ISERROR(SEARCH("Alto",AL12)))</formula>
    </cfRule>
    <cfRule type="containsText" dxfId="371" priority="19" operator="containsText" text="Moderado">
      <formula>NOT(ISERROR(SEARCH("Moderado",AL12)))</formula>
    </cfRule>
  </conditionalFormatting>
  <conditionalFormatting sqref="L22:M31">
    <cfRule type="containsText" dxfId="370" priority="16" operator="containsText" text="Espacio para describir ">
      <formula>NOT(ISERROR(SEARCH("Espacio para describir ",L22)))</formula>
    </cfRule>
  </conditionalFormatting>
  <conditionalFormatting sqref="AL22 BR22">
    <cfRule type="containsText" dxfId="369" priority="13" operator="containsText" text="Extremo">
      <formula>NOT(ISERROR(SEARCH("Extremo",AL22)))</formula>
    </cfRule>
    <cfRule type="containsText" dxfId="368" priority="14" operator="containsText" text="Alto">
      <formula>NOT(ISERROR(SEARCH("Alto",AL22)))</formula>
    </cfRule>
    <cfRule type="containsText" dxfId="367" priority="15" operator="containsText" text="Moderado">
      <formula>NOT(ISERROR(SEARCH("Moderado",AL22)))</formula>
    </cfRule>
  </conditionalFormatting>
  <conditionalFormatting sqref="L32:M41">
    <cfRule type="containsText" dxfId="366" priority="12" operator="containsText" text="Espacio para describir ">
      <formula>NOT(ISERROR(SEARCH("Espacio para describir ",L32)))</formula>
    </cfRule>
  </conditionalFormatting>
  <conditionalFormatting sqref="AL32 BR32">
    <cfRule type="containsText" dxfId="365" priority="9" operator="containsText" text="Extremo">
      <formula>NOT(ISERROR(SEARCH("Extremo",AL32)))</formula>
    </cfRule>
    <cfRule type="containsText" dxfId="364" priority="10" operator="containsText" text="Alto">
      <formula>NOT(ISERROR(SEARCH("Alto",AL32)))</formula>
    </cfRule>
    <cfRule type="containsText" dxfId="363" priority="11" operator="containsText" text="Moderado">
      <formula>NOT(ISERROR(SEARCH("Moderado",AL32)))</formula>
    </cfRule>
  </conditionalFormatting>
  <conditionalFormatting sqref="L42:M51">
    <cfRule type="containsText" dxfId="362" priority="8" operator="containsText" text="Espacio para describir ">
      <formula>NOT(ISERROR(SEARCH("Espacio para describir ",L42)))</formula>
    </cfRule>
  </conditionalFormatting>
  <conditionalFormatting sqref="AL42 BR42">
    <cfRule type="containsText" dxfId="361" priority="5" operator="containsText" text="Extremo">
      <formula>NOT(ISERROR(SEARCH("Extremo",AL42)))</formula>
    </cfRule>
    <cfRule type="containsText" dxfId="360" priority="6" operator="containsText" text="Alto">
      <formula>NOT(ISERROR(SEARCH("Alto",AL42)))</formula>
    </cfRule>
    <cfRule type="containsText" dxfId="359" priority="7" operator="containsText" text="Moderado">
      <formula>NOT(ISERROR(SEARCH("Moderado",AL42)))</formula>
    </cfRule>
  </conditionalFormatting>
  <conditionalFormatting sqref="L52:M61">
    <cfRule type="containsText" dxfId="358" priority="4" operator="containsText" text="Espacio para describir ">
      <formula>NOT(ISERROR(SEARCH("Espacio para describir ",L52)))</formula>
    </cfRule>
  </conditionalFormatting>
  <conditionalFormatting sqref="AL52 BR52">
    <cfRule type="containsText" dxfId="357" priority="1" operator="containsText" text="Extremo">
      <formula>NOT(ISERROR(SEARCH("Extremo",AL52)))</formula>
    </cfRule>
    <cfRule type="containsText" dxfId="356" priority="2" operator="containsText" text="Alto">
      <formula>NOT(ISERROR(SEARCH("Alto",AL52)))</formula>
    </cfRule>
    <cfRule type="containsText" dxfId="355" priority="3" operator="containsText" text="Moderado">
      <formula>NOT(ISERROR(SEARCH("Moderado",AL52)))</formula>
    </cfRule>
  </conditionalFormatting>
  <dataValidations disablePrompts="1" count="61">
    <dataValidation type="list" allowBlank="1" showInputMessage="1" showErrorMessage="1" sqref="AM12:AM61" xr:uid="{19E743BB-1977-4A4D-A80F-D5AD42DF8103}">
      <formula1>#REF!</formula1>
    </dataValidation>
    <dataValidation type="list" allowBlank="1" showInputMessage="1" showErrorMessage="1" sqref="N12:N61" xr:uid="{EB511A61-A18D-4DB7-9F14-13767D03976C}">
      <formula1>"Escoger un dato de la lista desplegable,5,4,3,2,1"</formula1>
    </dataValidation>
    <dataValidation type="list" allowBlank="1" showInputMessage="1" showErrorMessage="1" sqref="F12:I61" xr:uid="{ED9D0923-6E62-4189-BA38-ED19BB4DB646}">
      <formula1>"SI,NO,Escoger un dato de la lista desplegable"</formula1>
    </dataValidation>
    <dataValidation type="list" allowBlank="1" showInputMessage="1" showErrorMessage="1" sqref="AQ12:AQ61" xr:uid="{67354B3C-7514-48B6-A559-4C733A6CA935}">
      <formula1>"Escoger un dato de la lista desplegable,Por Tramite, Diario, Semanal, Quincenal, Mensual, Bimestral, Trimestral, Semestral,Anual"</formula1>
    </dataValidation>
    <dataValidation type="list" allowBlank="1" showInputMessage="1" showErrorMessage="1" sqref="AV12:AV61" xr:uid="{E23C54B4-2309-4D84-AB00-24B0BD463819}">
      <formula1>"Escoger un dato de la lista desplegable,Preventivo,Detectivo"</formula1>
    </dataValidation>
    <dataValidation type="list" allowBlank="1" showInputMessage="1" showErrorMessage="1" prompt="¿Existen un responsable asignado a la ejecución del control?" sqref="AW12:AW61" xr:uid="{577FA52A-F5EA-40F0-A0A3-1710A0D0DA48}">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D126FB6B-4EFA-4DCD-BC84-747246F91687}">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8EEE502-551B-445C-9447-35120C6ED5F9}">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B6A6308E-3AE9-4E4C-8D7C-700D3EA60A9A}">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08F2F585-4B30-40D4-B9FA-4B42AA03BD4B}">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38456EF9-3895-480C-B568-C7CE6C069149}">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947F885D-DD4D-4F61-96FB-28B4B18AA510}">
      <formula1>"Escoger un dato de la lista desplegable,Completa,Incompleta,No existe"</formula1>
    </dataValidation>
    <dataValidation type="list" allowBlank="1" showInputMessage="1" showErrorMessage="1" sqref="BG12:BG61" xr:uid="{562251F6-663C-4914-8784-1312E5FFC114}">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D75D909F-DC6B-448B-9CAC-23C0C41E56B3}"/>
    <dataValidation allowBlank="1" showInputMessage="1" showErrorMessage="1" prompt="¿Afectar al grupo de funcionarios del proceso?" sqref="Q11" xr:uid="{C273D5F6-2C00-4CB1-B47B-8F0D0ED89A7E}"/>
    <dataValidation type="list" allowBlank="1" showInputMessage="1" showErrorMessage="1" prompt="¿Afectar al grupo de funcionarios del proceso?" sqref="Q12:Q61" xr:uid="{B28AD137-4FA8-4499-97D8-18EF52627852}">
      <formula1>"SI,NO,Escoger un dato de la lista desplegable"</formula1>
    </dataValidation>
    <dataValidation allowBlank="1" showInputMessage="1" showErrorMessage="1" prompt="¿Afectar el cumplimiento de metas y objetivos de la dependencia?" sqref="R11" xr:uid="{FDC8AE57-4E0D-4BE2-8A73-E7983C32F6BB}"/>
    <dataValidation type="list" allowBlank="1" showInputMessage="1" showErrorMessage="1" prompt="¿Afectar el cumplimiento de metas y objetivos de la dependencia?" sqref="R12:R61" xr:uid="{89F5475C-8BC9-4B8D-BBE0-010BF1CB098D}">
      <formula1>"SI,NO,Escoger un dato de la lista desplegable"</formula1>
    </dataValidation>
    <dataValidation allowBlank="1" showInputMessage="1" showErrorMessage="1" prompt="¿Afectar el cumplimiento de misión de la Entidad?" sqref="S11" xr:uid="{2AFAE224-D864-409D-86DD-7465369B8D76}"/>
    <dataValidation type="list" allowBlank="1" showInputMessage="1" showErrorMessage="1" prompt="¿Afectar el cumplimiento de misión de la Entidad?" sqref="S12:S61" xr:uid="{497CD756-5FED-4FA1-A831-A3D395177BFC}">
      <formula1>"SI,NO,Escoger un dato de la lista desplegable"</formula1>
    </dataValidation>
    <dataValidation allowBlank="1" showInputMessage="1" showErrorMessage="1" prompt="¿Afectar el cumplimiento de la misión del sector al que pertenece la Entidad?" sqref="T11" xr:uid="{BAF74B8A-F074-4870-A137-8DAC733D5B74}"/>
    <dataValidation type="list" allowBlank="1" showInputMessage="1" showErrorMessage="1" prompt="¿Afectar el cumplimiento de la misión del sector al que pertenece la Entidad?" sqref="T12:T61" xr:uid="{EEA5376F-E145-438C-9851-08A91D9D503E}">
      <formula1>"SI,NO,Escoger un dato de la lista desplegable"</formula1>
    </dataValidation>
    <dataValidation allowBlank="1" showInputMessage="1" showErrorMessage="1" prompt="¿Generar pérdida de confianza de la Entidad, afectando su reputación?" sqref="U11" xr:uid="{CAED0736-6D42-423A-855E-F2143E79FDE0}"/>
    <dataValidation type="list" allowBlank="1" showInputMessage="1" showErrorMessage="1" prompt="¿Generar pérdida de confianza de la Entidad, afectando su reputación?" sqref="U12:U61" xr:uid="{1A3A57B8-82A1-40E0-BE0F-B1ED903DE381}">
      <formula1>"SI,NO,Escoger un dato de la lista desplegable"</formula1>
    </dataValidation>
    <dataValidation allowBlank="1" showInputMessage="1" showErrorMessage="1" prompt="¿Generar pérdida de recursos económicos?" sqref="V11" xr:uid="{87354FCB-86AB-42E0-9803-B9D6E5F31B67}"/>
    <dataValidation type="list" allowBlank="1" showInputMessage="1" showErrorMessage="1" prompt="¿Generar pérdida de recursos económicos?" sqref="V12:V61" xr:uid="{382D3564-5221-4C96-B06F-5F7EA6DCF77D}">
      <formula1>"SI,NO,Escoger un dato de la lista desplegable"</formula1>
    </dataValidation>
    <dataValidation allowBlank="1" showInputMessage="1" showErrorMessage="1" prompt="¿Afectar la generación de los productos o la prestación de servicios?" sqref="W11" xr:uid="{8D4AD539-C0A5-4DB6-AA25-903D5CA00E6D}"/>
    <dataValidation type="list" allowBlank="1" showInputMessage="1" showErrorMessage="1" prompt="¿Afectar la generación de los productos o la prestación de servicios?" sqref="W12:W61" xr:uid="{2BFE5382-88F1-49CF-8769-F226B7FBF87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4BA6408-9605-4733-8FB3-2C608795B533}"/>
    <dataValidation type="list" allowBlank="1" showInputMessage="1" showErrorMessage="1" prompt="¿Dar lugar al detrimento de calidad de vida de la comunidad por la pérdida del bien o servicios o los recursos públicos?" sqref="X12:X61" xr:uid="{09EE46DA-8EDB-4BC6-A886-51FCE94FB110}">
      <formula1>"SI,NO,Escoger un dato de la lista desplegable"</formula1>
    </dataValidation>
    <dataValidation allowBlank="1" showInputMessage="1" showErrorMessage="1" prompt="¿Generar pérdida de información de la Entidad?" sqref="Y11" xr:uid="{2838ABE1-625C-4D91-98ED-CF053C5DDA77}"/>
    <dataValidation type="list" allowBlank="1" showInputMessage="1" showErrorMessage="1" prompt="¿Generar pérdida de información de la Entidad?" sqref="Y12:Y61" xr:uid="{C4D97E29-98D1-4C56-8DF3-94F66FE642E0}">
      <formula1>"SI,NO,Escoger un dato de la lista desplegable"</formula1>
    </dataValidation>
    <dataValidation allowBlank="1" showInputMessage="1" showErrorMessage="1" prompt="¿Generar intervención de los órganos de control, de la Fiscalía, u otro ente?" sqref="Z11" xr:uid="{5B86EBD5-A211-4C9D-85B7-C76EB0ED6B73}"/>
    <dataValidation type="list" allowBlank="1" showInputMessage="1" showErrorMessage="1" prompt="¿Generar intervención de los órganos de control, de la Fiscalía, u otro ente?" sqref="Z12:Z61" xr:uid="{ABEFC260-6EA9-4218-9DA9-4E345EA35BAE}">
      <formula1>"SI,NO,Escoger un dato de la lista desplegable"</formula1>
    </dataValidation>
    <dataValidation allowBlank="1" showInputMessage="1" showErrorMessage="1" prompt="¿Dar lugar a procesos sancionatorios?" sqref="AA11" xr:uid="{37CE73BA-3ECE-4B71-BBD2-B5F7A8587C9F}"/>
    <dataValidation type="list" allowBlank="1" showInputMessage="1" showErrorMessage="1" prompt="¿Dar lugar a procesos sancionatorios?" sqref="AA12:AA61" xr:uid="{F516EE29-9330-4BB0-A5A7-87BEBE023152}">
      <formula1>"SI,NO,Escoger un dato de la lista desplegable"</formula1>
    </dataValidation>
    <dataValidation allowBlank="1" showInputMessage="1" showErrorMessage="1" prompt="¿Dar lugar a procesos disciplinarios?" sqref="AB11" xr:uid="{A5961DDB-A1DE-494E-AD6C-55154370766C}"/>
    <dataValidation type="list" allowBlank="1" showInputMessage="1" showErrorMessage="1" prompt="¿Dar lugar a procesos disciplinarios?" sqref="AB12:AB61" xr:uid="{2B69D486-0B0C-4603-904F-8E77D081CD35}">
      <formula1>"SI,NO,Escoger un dato de la lista desplegable"</formula1>
    </dataValidation>
    <dataValidation allowBlank="1" showInputMessage="1" showErrorMessage="1" prompt="¿Dar lugar a procesos fiscales?" sqref="AC11" xr:uid="{DF6F1ED2-B45F-41E3-8432-5881C84BE347}"/>
    <dataValidation type="list" allowBlank="1" showInputMessage="1" showErrorMessage="1" prompt="¿Dar lugar a procesos fiscales?" sqref="AC12:AC61" xr:uid="{311FF143-05D6-44FB-86A3-FB76180D6B2F}">
      <formula1>"SI,NO,Escoger un dato de la lista desplegable"</formula1>
    </dataValidation>
    <dataValidation allowBlank="1" showInputMessage="1" showErrorMessage="1" prompt="¿Dar lugar a procesos penales?" sqref="AD11" xr:uid="{88A86E67-1417-4F8F-8BB8-20DF689D68A9}"/>
    <dataValidation type="list" allowBlank="1" showInputMessage="1" showErrorMessage="1" prompt="¿Dar lugar a procesos penales?" sqref="AD12:AD61" xr:uid="{777FF7BF-F35A-4FB6-BDEB-9493F1D482B8}">
      <formula1>"SI,NO,Escoger un dato de la lista desplegable"</formula1>
    </dataValidation>
    <dataValidation allowBlank="1" showInputMessage="1" showErrorMessage="1" prompt="¿Generar pérdida de credibilidad del sector?" sqref="AE11" xr:uid="{ECAFA67D-F003-4042-9A22-8523BA7F1B3F}"/>
    <dataValidation type="list" allowBlank="1" showInputMessage="1" showErrorMessage="1" prompt="¿Generar pérdida de credibilidad del sector?" sqref="AE12:AE61" xr:uid="{79BE11C7-7D9A-48C6-B859-61D33B525125}">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52B6CA6-6B07-40D2-8075-D292A6C9CCD9}"/>
    <dataValidation type="list" allowBlank="1" showInputMessage="1" showErrorMessage="1" prompt="¿Ocasionar lesiones físicas o pérdida de vidas humanas?_x000a_NOTA: si esta respuesta es afirmativa, el impacto sera considerado como catastrófico." sqref="AF12:AF61" xr:uid="{4E2ADAC7-00D9-4940-A9A4-6652BF809BC1}">
      <formula1>"SI,NO,Escoger un dato de la lista desplegable"</formula1>
    </dataValidation>
    <dataValidation allowBlank="1" showInputMessage="1" showErrorMessage="1" prompt="¿Afectar la imagen regional?" sqref="AG11" xr:uid="{3344FC10-15C6-4CDD-9DC5-AE88C8FB2A07}"/>
    <dataValidation type="list" allowBlank="1" showInputMessage="1" showErrorMessage="1" prompt="¿Afectar la imagen regional?" sqref="AG12:AG61" xr:uid="{2E6BCD20-BC9E-4705-B1D6-3E86AA4C262D}">
      <formula1>"SI,NO,Escoger un dato de la lista desplegable"</formula1>
    </dataValidation>
    <dataValidation allowBlank="1" showInputMessage="1" showErrorMessage="1" prompt="¿Afectar la imagen nacional?" sqref="AH11" xr:uid="{CFE38ED5-C532-4F66-81E0-6F104A06FE61}"/>
    <dataValidation type="list" allowBlank="1" showInputMessage="1" showErrorMessage="1" prompt="¿Afectar la imagen nacional?" sqref="AH12:AH61" xr:uid="{498B470B-7534-4A20-9647-F405A6ADEC1C}">
      <formula1>"SI,NO,Escoger un dato de la lista desplegable"</formula1>
    </dataValidation>
    <dataValidation allowBlank="1" showInputMessage="1" showErrorMessage="1" prompt="¿Genera Impacto ambiental?" sqref="AI11" xr:uid="{D061AE0E-A3BF-491D-8479-FB593A23B276}"/>
    <dataValidation type="list" allowBlank="1" showInputMessage="1" showErrorMessage="1" prompt="¿Genera Impacto ambiental?" sqref="AI12:AI61" xr:uid="{FDA2B37C-BE38-47C8-9CFF-B27778E53FFF}">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F7ED12F1-E321-4EFC-A74A-F29A277A3D73}"/>
    <dataValidation allowBlank="1" showInputMessage="1" showErrorMessage="1" prompt="¿Existen un responsable asignado a la ejecución del control?" sqref="AW11" xr:uid="{54B176AC-8358-4061-A5C2-B297D9E57178}"/>
    <dataValidation allowBlank="1" showInputMessage="1" showErrorMessage="1" prompt="El responsable tiene autoridad y adecuada segregación de funciones en la ejecución del control?" sqref="AX11" xr:uid="{578BFD73-9769-4AD1-875B-066FB25908BD}"/>
    <dataValidation allowBlank="1" showInputMessage="1" showErrorMessage="1" prompt="¿La oportunidad en que se ejecuta el control ayuda a prevenir la mitigación del riesgo o a detectar la materialización del riesgo de manera oportuna?" sqref="AY11" xr:uid="{B4FB373E-5C24-41D4-806B-023445AA617D}"/>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9F125CF-5E02-4609-A0CE-3F6EFF6EEE46}"/>
    <dataValidation allowBlank="1" showInputMessage="1" showErrorMessage="1" prompt="¿La fuente de información que se utiliza en el desarrollo del control es información confiable que permita mitigar el riesgo?." sqref="BA11" xr:uid="{3F8A92A2-612F-49AF-868B-3475F7B4FC57}"/>
    <dataValidation allowBlank="1" showInputMessage="1" showErrorMessage="1" prompt="¿Las observaciones, desviaciones o diferencias identificadas como resultados de la ejecución del control son investigadas y resueltas de manera oportuna?" sqref="BB11" xr:uid="{167C5480-1636-48E4-BE3E-4A8057962B07}"/>
    <dataValidation allowBlank="1" showInputMessage="1" showErrorMessage="1" prompt="¿Se deja evidencia o rastro de la ejecución del control, que permita a cualquier tercero con la evidencia, llegar a la misma conclusión?." sqref="BC11" xr:uid="{AEDEDD20-1AC8-458B-B9E7-FC9B0D141249}"/>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ED201BF6-8317-432A-880D-581F99D2CDEF}"/>
  </dataValidations>
  <pageMargins left="0.7" right="0.7" top="0.75" bottom="0.75" header="0.3" footer="0.3"/>
  <pageSetup paperSize="119" scale="12" fitToHeight="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1CF18-7C7B-4C4D-B573-D4E672B041B8}">
  <sheetPr>
    <tabColor rgb="FFB1B1B1"/>
    <pageSetUpPr fitToPage="1"/>
  </sheetPr>
  <dimension ref="B2:BS64"/>
  <sheetViews>
    <sheetView zoomScale="55" zoomScaleNormal="55" workbookViewId="0">
      <selection activeCell="M12" sqref="M12:M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104.2851562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38">
        <v>45322</v>
      </c>
      <c r="F6" s="439"/>
      <c r="G6" s="439"/>
      <c r="H6" s="439"/>
      <c r="I6" s="439"/>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129">
        <v>1</v>
      </c>
      <c r="R11" s="129">
        <v>2</v>
      </c>
      <c r="S11" s="129">
        <v>3</v>
      </c>
      <c r="T11" s="129">
        <v>4</v>
      </c>
      <c r="U11" s="129">
        <v>5</v>
      </c>
      <c r="V11" s="129">
        <v>6</v>
      </c>
      <c r="W11" s="129">
        <v>7</v>
      </c>
      <c r="X11" s="129">
        <v>8</v>
      </c>
      <c r="Y11" s="129">
        <v>9</v>
      </c>
      <c r="Z11" s="129">
        <v>10</v>
      </c>
      <c r="AA11" s="129">
        <v>11</v>
      </c>
      <c r="AB11" s="129">
        <v>12</v>
      </c>
      <c r="AC11" s="129">
        <v>13</v>
      </c>
      <c r="AD11" s="129">
        <v>14</v>
      </c>
      <c r="AE11" s="129">
        <v>15</v>
      </c>
      <c r="AF11" s="129">
        <v>16</v>
      </c>
      <c r="AG11" s="129">
        <v>17</v>
      </c>
      <c r="AH11" s="129">
        <v>18</v>
      </c>
      <c r="AI11" s="129">
        <v>19</v>
      </c>
      <c r="AJ11" s="384"/>
      <c r="AK11" s="384"/>
      <c r="AL11" s="384"/>
      <c r="AM11" s="397"/>
      <c r="AN11" s="447"/>
      <c r="AO11" s="371"/>
      <c r="AP11" s="371"/>
      <c r="AQ11" s="371"/>
      <c r="AR11" s="371"/>
      <c r="AS11" s="371"/>
      <c r="AT11" s="371"/>
      <c r="AU11" s="371"/>
      <c r="AV11" s="371"/>
      <c r="AW11" s="127" t="s">
        <v>101</v>
      </c>
      <c r="AX11" s="127" t="s">
        <v>102</v>
      </c>
      <c r="AY11" s="127">
        <v>2</v>
      </c>
      <c r="AZ11" s="127">
        <v>3</v>
      </c>
      <c r="BA11" s="127">
        <v>4</v>
      </c>
      <c r="BB11" s="127">
        <v>5</v>
      </c>
      <c r="BC11" s="127">
        <v>6</v>
      </c>
      <c r="BD11" s="380"/>
      <c r="BE11" s="381"/>
      <c r="BF11" s="406"/>
      <c r="BG11" s="380"/>
      <c r="BH11" s="381"/>
      <c r="BI11" s="406"/>
      <c r="BJ11" s="380"/>
      <c r="BK11" s="381"/>
      <c r="BL11" s="408"/>
      <c r="BM11" s="409"/>
      <c r="BN11" s="411"/>
      <c r="BO11" s="398" t="s">
        <v>96</v>
      </c>
      <c r="BP11" s="399"/>
      <c r="BQ11" s="128" t="s">
        <v>98</v>
      </c>
      <c r="BR11" s="128" t="s">
        <v>103</v>
      </c>
      <c r="BS11" s="391"/>
    </row>
    <row r="12" spans="2:71" s="89" customFormat="1" ht="344.25" x14ac:dyDescent="0.25">
      <c r="B12" s="364">
        <v>1</v>
      </c>
      <c r="C12" s="367" t="s">
        <v>41</v>
      </c>
      <c r="D12" s="357" t="s">
        <v>417</v>
      </c>
      <c r="E12" s="485" t="s">
        <v>418</v>
      </c>
      <c r="F12" s="357" t="s">
        <v>153</v>
      </c>
      <c r="G12" s="357" t="s">
        <v>153</v>
      </c>
      <c r="H12" s="357" t="s">
        <v>153</v>
      </c>
      <c r="I12" s="357" t="s">
        <v>153</v>
      </c>
      <c r="J12" s="357" t="str">
        <f>IF(AND((F12="SI"),(G12="SI"),(H12="SI"),(I12="SI")),"Si es Riesgo de Corrupción","No es Riesgo de Corrupción")</f>
        <v>Si es Riesgo de Corrupción</v>
      </c>
      <c r="K12" s="97">
        <v>1</v>
      </c>
      <c r="L12" s="98" t="s">
        <v>419</v>
      </c>
      <c r="M12" s="359" t="s">
        <v>420</v>
      </c>
      <c r="N12" s="361">
        <v>1</v>
      </c>
      <c r="O12" s="351" t="str">
        <f>IF(N12=1,"Rara vez",IF(N12=2,"Improbable",IF(N12=3,"Posible",IF(N12=4,"Probable",IF(N12=5,"Casi seguro","Definir el nivel de probabilidad")))))</f>
        <v>Rara vez</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350" t="s">
        <v>153</v>
      </c>
      <c r="R12" s="350" t="s">
        <v>153</v>
      </c>
      <c r="S12" s="350" t="s">
        <v>155</v>
      </c>
      <c r="T12" s="350" t="s">
        <v>155</v>
      </c>
      <c r="U12" s="350" t="s">
        <v>153</v>
      </c>
      <c r="V12" s="350" t="s">
        <v>153</v>
      </c>
      <c r="W12" s="350" t="s">
        <v>155</v>
      </c>
      <c r="X12" s="350" t="s">
        <v>155</v>
      </c>
      <c r="Y12" s="350" t="s">
        <v>153</v>
      </c>
      <c r="Z12" s="350" t="s">
        <v>153</v>
      </c>
      <c r="AA12" s="350" t="s">
        <v>153</v>
      </c>
      <c r="AB12" s="350" t="s">
        <v>153</v>
      </c>
      <c r="AC12" s="350" t="s">
        <v>153</v>
      </c>
      <c r="AD12" s="350" t="s">
        <v>153</v>
      </c>
      <c r="AE12" s="350" t="s">
        <v>153</v>
      </c>
      <c r="AF12" s="350" t="s">
        <v>155</v>
      </c>
      <c r="AG12" s="350" t="s">
        <v>153</v>
      </c>
      <c r="AH12" s="350" t="s">
        <v>153</v>
      </c>
      <c r="AI12" s="350" t="s">
        <v>155</v>
      </c>
      <c r="AJ12" s="350">
        <f>IF(AF12="SI","Impacto Catastrófico por lesoines o perdida de vidas humanas",(COUNTIF(Q12:AE21,"SI")+COUNTIF(AG12:AI21,"SI")))</f>
        <v>13</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335" t="s">
        <v>151</v>
      </c>
      <c r="AN12" s="90">
        <v>1</v>
      </c>
      <c r="AO12" s="94" t="s">
        <v>421</v>
      </c>
      <c r="AP12" s="94" t="s">
        <v>422</v>
      </c>
      <c r="AQ12" s="94" t="s">
        <v>168</v>
      </c>
      <c r="AR12" s="94" t="s">
        <v>423</v>
      </c>
      <c r="AS12" s="94" t="s">
        <v>424</v>
      </c>
      <c r="AT12" s="94" t="s">
        <v>425</v>
      </c>
      <c r="AU12" s="94" t="s">
        <v>426</v>
      </c>
      <c r="AV12" s="94" t="s">
        <v>157</v>
      </c>
      <c r="AW12" s="130" t="s">
        <v>158</v>
      </c>
      <c r="AX12" s="130" t="s">
        <v>159</v>
      </c>
      <c r="AY12" s="130" t="s">
        <v>160</v>
      </c>
      <c r="AZ12" s="130" t="s">
        <v>161</v>
      </c>
      <c r="BA12" s="130" t="s">
        <v>162</v>
      </c>
      <c r="BB12" s="130" t="s">
        <v>163</v>
      </c>
      <c r="BC12" s="130" t="s">
        <v>169</v>
      </c>
      <c r="BD12" s="130">
        <f t="shared" ref="BD12:BD61" si="0">IF(AW12="Asignado",15,0)+IF(AX12="Adecuado",15,0)+IF(AY12="Oportuna",15,0)+IF(AZ12="Prevenir",15,IF(AZ12="Detectar",10,0))+IF(BA12="Confiable",15,0)+IF(BB12="Se investigan y resuelven oportunamente",15,0)+IF(BC12="Completa",10,IF(BC12="Incompleta",5,0))</f>
        <v>100</v>
      </c>
      <c r="BE12" s="130" t="str">
        <f t="shared" ref="BE12:BE61" si="1">IF(BD12&lt;=85,"Débil",IF(AND(BD12&gt;=86,BD12&lt;=94),"Moderado","Fuerte"))</f>
        <v>Fuerte</v>
      </c>
      <c r="BF12" s="94"/>
      <c r="BG12" s="99" t="s">
        <v>165</v>
      </c>
      <c r="BH12" s="130" t="str">
        <f t="shared" ref="BH12:BH61" si="2">IF(BG12="Débil","No se ejecuta",IF(BG12="Moderado","Algunas veces se ejecuta",IF(BG12="FUERTE","Siempre se ejecuta","Casilla formulada")))</f>
        <v>Siempre se ejecuta</v>
      </c>
      <c r="BI12" s="94"/>
      <c r="BJ12" s="130"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30">
        <f t="shared" ref="BK12:BK61" si="4">IF(BJ12="DÉBIL",0,IF(BJ12="MODERADO",50,IF(BJ12="FUERTE",100,"")))</f>
        <v>100</v>
      </c>
      <c r="BL12" s="130" t="str">
        <f t="shared" ref="BL12:BL61" si="5">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332" t="s">
        <v>427</v>
      </c>
    </row>
    <row r="13" spans="2:71" s="89" customFormat="1" ht="6" customHeight="1" x14ac:dyDescent="0.25">
      <c r="B13" s="365"/>
      <c r="C13" s="368"/>
      <c r="D13" s="357"/>
      <c r="E13" s="485"/>
      <c r="F13" s="357"/>
      <c r="G13" s="357"/>
      <c r="H13" s="357"/>
      <c r="I13" s="357"/>
      <c r="J13" s="357"/>
      <c r="K13" s="100">
        <v>2</v>
      </c>
      <c r="L13" s="101" t="s">
        <v>107</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109</v>
      </c>
      <c r="AP13" s="103"/>
      <c r="AQ13" s="103" t="s">
        <v>106</v>
      </c>
      <c r="AR13" s="103"/>
      <c r="AS13" s="103"/>
      <c r="AT13" s="103"/>
      <c r="AU13" s="103"/>
      <c r="AV13" s="103" t="s">
        <v>106</v>
      </c>
      <c r="AW13" s="104" t="s">
        <v>106</v>
      </c>
      <c r="AX13" s="104" t="s">
        <v>106</v>
      </c>
      <c r="AY13" s="104" t="s">
        <v>106</v>
      </c>
      <c r="AZ13" s="104" t="s">
        <v>106</v>
      </c>
      <c r="BA13" s="104" t="s">
        <v>106</v>
      </c>
      <c r="BB13" s="104" t="s">
        <v>106</v>
      </c>
      <c r="BC13" s="104" t="s">
        <v>106</v>
      </c>
      <c r="BD13" s="104">
        <f t="shared" si="0"/>
        <v>0</v>
      </c>
      <c r="BE13" s="104" t="str">
        <f t="shared" si="1"/>
        <v>Débil</v>
      </c>
      <c r="BF13" s="103"/>
      <c r="BG13" s="105" t="s">
        <v>106</v>
      </c>
      <c r="BH13" s="104" t="str">
        <f t="shared" si="2"/>
        <v>Casilla formulada</v>
      </c>
      <c r="BI13" s="103"/>
      <c r="BJ13" s="104" t="str">
        <f t="shared" si="3"/>
        <v/>
      </c>
      <c r="BK13" s="104" t="str">
        <f t="shared" si="4"/>
        <v/>
      </c>
      <c r="BL13" s="104" t="str">
        <f t="shared" si="5"/>
        <v>SI</v>
      </c>
      <c r="BM13" s="339"/>
      <c r="BN13" s="342"/>
      <c r="BO13" s="345"/>
      <c r="BP13" s="348"/>
      <c r="BQ13" s="330"/>
      <c r="BR13" s="330"/>
      <c r="BS13" s="333"/>
    </row>
    <row r="14" spans="2:71" s="89" customFormat="1" ht="6" customHeight="1" x14ac:dyDescent="0.25">
      <c r="B14" s="365"/>
      <c r="C14" s="368"/>
      <c r="D14" s="357"/>
      <c r="E14" s="485"/>
      <c r="F14" s="357"/>
      <c r="G14" s="357"/>
      <c r="H14" s="357"/>
      <c r="I14" s="357"/>
      <c r="J14" s="357"/>
      <c r="K14" s="106">
        <v>3</v>
      </c>
      <c r="L14" s="107" t="s">
        <v>107</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109</v>
      </c>
      <c r="AP14" s="109"/>
      <c r="AQ14" s="109" t="s">
        <v>106</v>
      </c>
      <c r="AR14" s="109"/>
      <c r="AS14" s="109"/>
      <c r="AT14" s="109"/>
      <c r="AU14" s="109"/>
      <c r="AV14" s="109" t="s">
        <v>106</v>
      </c>
      <c r="AW14" s="131" t="s">
        <v>106</v>
      </c>
      <c r="AX14" s="131" t="s">
        <v>106</v>
      </c>
      <c r="AY14" s="131" t="s">
        <v>106</v>
      </c>
      <c r="AZ14" s="131" t="s">
        <v>106</v>
      </c>
      <c r="BA14" s="131" t="s">
        <v>106</v>
      </c>
      <c r="BB14" s="131" t="s">
        <v>106</v>
      </c>
      <c r="BC14" s="131" t="s">
        <v>106</v>
      </c>
      <c r="BD14" s="131">
        <f t="shared" si="0"/>
        <v>0</v>
      </c>
      <c r="BE14" s="131" t="str">
        <f t="shared" si="1"/>
        <v>Débil</v>
      </c>
      <c r="BF14" s="109"/>
      <c r="BG14" s="111" t="s">
        <v>106</v>
      </c>
      <c r="BH14" s="131" t="str">
        <f t="shared" si="2"/>
        <v>Casilla formulada</v>
      </c>
      <c r="BI14" s="109"/>
      <c r="BJ14" s="131" t="str">
        <f t="shared" si="3"/>
        <v/>
      </c>
      <c r="BK14" s="131" t="str">
        <f t="shared" si="4"/>
        <v/>
      </c>
      <c r="BL14" s="131" t="str">
        <f t="shared" si="5"/>
        <v>SI</v>
      </c>
      <c r="BM14" s="339"/>
      <c r="BN14" s="342"/>
      <c r="BO14" s="345"/>
      <c r="BP14" s="348"/>
      <c r="BQ14" s="330"/>
      <c r="BR14" s="330"/>
      <c r="BS14" s="333"/>
    </row>
    <row r="15" spans="2:71" s="89" customFormat="1" ht="6" customHeight="1" x14ac:dyDescent="0.25">
      <c r="B15" s="365"/>
      <c r="C15" s="368"/>
      <c r="D15" s="357"/>
      <c r="E15" s="485"/>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0"/>
        <v>0</v>
      </c>
      <c r="BE15" s="104" t="str">
        <f t="shared" si="1"/>
        <v>Débil</v>
      </c>
      <c r="BF15" s="103"/>
      <c r="BG15" s="105" t="s">
        <v>106</v>
      </c>
      <c r="BH15" s="104" t="str">
        <f t="shared" si="2"/>
        <v>Casilla formulada</v>
      </c>
      <c r="BI15" s="103"/>
      <c r="BJ15" s="104" t="str">
        <f t="shared" si="3"/>
        <v/>
      </c>
      <c r="BK15" s="104" t="str">
        <f t="shared" si="4"/>
        <v/>
      </c>
      <c r="BL15" s="104" t="str">
        <f t="shared" si="5"/>
        <v>SI</v>
      </c>
      <c r="BM15" s="339"/>
      <c r="BN15" s="342"/>
      <c r="BO15" s="345"/>
      <c r="BP15" s="348"/>
      <c r="BQ15" s="330"/>
      <c r="BR15" s="330"/>
      <c r="BS15" s="333"/>
    </row>
    <row r="16" spans="2:71" s="89" customFormat="1" ht="6" customHeight="1" x14ac:dyDescent="0.25">
      <c r="B16" s="365"/>
      <c r="C16" s="368"/>
      <c r="D16" s="357"/>
      <c r="E16" s="485"/>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31" t="s">
        <v>106</v>
      </c>
      <c r="AX16" s="131" t="s">
        <v>106</v>
      </c>
      <c r="AY16" s="131" t="s">
        <v>106</v>
      </c>
      <c r="AZ16" s="131" t="s">
        <v>106</v>
      </c>
      <c r="BA16" s="131" t="s">
        <v>106</v>
      </c>
      <c r="BB16" s="131" t="s">
        <v>106</v>
      </c>
      <c r="BC16" s="131" t="s">
        <v>106</v>
      </c>
      <c r="BD16" s="131">
        <f t="shared" si="0"/>
        <v>0</v>
      </c>
      <c r="BE16" s="131" t="str">
        <f t="shared" si="1"/>
        <v>Débil</v>
      </c>
      <c r="BF16" s="109"/>
      <c r="BG16" s="111" t="s">
        <v>106</v>
      </c>
      <c r="BH16" s="131" t="str">
        <f t="shared" si="2"/>
        <v>Casilla formulada</v>
      </c>
      <c r="BI16" s="109"/>
      <c r="BJ16" s="131" t="str">
        <f t="shared" si="3"/>
        <v/>
      </c>
      <c r="BK16" s="131" t="str">
        <f t="shared" si="4"/>
        <v/>
      </c>
      <c r="BL16" s="131" t="str">
        <f t="shared" si="5"/>
        <v>SI</v>
      </c>
      <c r="BM16" s="339"/>
      <c r="BN16" s="342"/>
      <c r="BO16" s="345"/>
      <c r="BP16" s="348"/>
      <c r="BQ16" s="330"/>
      <c r="BR16" s="330"/>
      <c r="BS16" s="333"/>
    </row>
    <row r="17" spans="2:71" s="89" customFormat="1" ht="6" customHeight="1" x14ac:dyDescent="0.25">
      <c r="B17" s="365"/>
      <c r="C17" s="368"/>
      <c r="D17" s="357"/>
      <c r="E17" s="485"/>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0"/>
        <v>0</v>
      </c>
      <c r="BE17" s="104" t="str">
        <f t="shared" si="1"/>
        <v>Débil</v>
      </c>
      <c r="BF17" s="103"/>
      <c r="BG17" s="105" t="s">
        <v>106</v>
      </c>
      <c r="BH17" s="104" t="str">
        <f t="shared" si="2"/>
        <v>Casilla formulada</v>
      </c>
      <c r="BI17" s="103"/>
      <c r="BJ17" s="104" t="str">
        <f t="shared" si="3"/>
        <v/>
      </c>
      <c r="BK17" s="104" t="str">
        <f t="shared" si="4"/>
        <v/>
      </c>
      <c r="BL17" s="104" t="str">
        <f t="shared" si="5"/>
        <v>SI</v>
      </c>
      <c r="BM17" s="339"/>
      <c r="BN17" s="342"/>
      <c r="BO17" s="345"/>
      <c r="BP17" s="348"/>
      <c r="BQ17" s="330"/>
      <c r="BR17" s="330"/>
      <c r="BS17" s="333"/>
    </row>
    <row r="18" spans="2:71" s="89" customFormat="1" ht="6" customHeight="1" x14ac:dyDescent="0.25">
      <c r="B18" s="365"/>
      <c r="C18" s="368"/>
      <c r="D18" s="357"/>
      <c r="E18" s="485"/>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31" t="s">
        <v>106</v>
      </c>
      <c r="AX18" s="131" t="s">
        <v>106</v>
      </c>
      <c r="AY18" s="131" t="s">
        <v>106</v>
      </c>
      <c r="AZ18" s="131" t="s">
        <v>106</v>
      </c>
      <c r="BA18" s="131" t="s">
        <v>106</v>
      </c>
      <c r="BB18" s="131" t="s">
        <v>106</v>
      </c>
      <c r="BC18" s="131" t="s">
        <v>106</v>
      </c>
      <c r="BD18" s="131">
        <f t="shared" si="0"/>
        <v>0</v>
      </c>
      <c r="BE18" s="131" t="str">
        <f t="shared" si="1"/>
        <v>Débil</v>
      </c>
      <c r="BF18" s="109"/>
      <c r="BG18" s="111" t="s">
        <v>106</v>
      </c>
      <c r="BH18" s="131" t="str">
        <f t="shared" si="2"/>
        <v>Casilla formulada</v>
      </c>
      <c r="BI18" s="109"/>
      <c r="BJ18" s="131" t="str">
        <f t="shared" si="3"/>
        <v/>
      </c>
      <c r="BK18" s="131" t="str">
        <f t="shared" si="4"/>
        <v/>
      </c>
      <c r="BL18" s="131" t="str">
        <f t="shared" si="5"/>
        <v>SI</v>
      </c>
      <c r="BM18" s="339"/>
      <c r="BN18" s="342"/>
      <c r="BO18" s="345"/>
      <c r="BP18" s="348"/>
      <c r="BQ18" s="330"/>
      <c r="BR18" s="330"/>
      <c r="BS18" s="333"/>
    </row>
    <row r="19" spans="2:71" s="89" customFormat="1" ht="6" customHeight="1" x14ac:dyDescent="0.25">
      <c r="B19" s="365"/>
      <c r="C19" s="368"/>
      <c r="D19" s="357"/>
      <c r="E19" s="485"/>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0"/>
        <v>0</v>
      </c>
      <c r="BE19" s="104" t="str">
        <f t="shared" si="1"/>
        <v>Débil</v>
      </c>
      <c r="BF19" s="103"/>
      <c r="BG19" s="105" t="s">
        <v>106</v>
      </c>
      <c r="BH19" s="104" t="str">
        <f t="shared" si="2"/>
        <v>Casilla formulada</v>
      </c>
      <c r="BI19" s="103"/>
      <c r="BJ19" s="104" t="str">
        <f t="shared" si="3"/>
        <v/>
      </c>
      <c r="BK19" s="104" t="str">
        <f t="shared" si="4"/>
        <v/>
      </c>
      <c r="BL19" s="104" t="str">
        <f t="shared" si="5"/>
        <v>SI</v>
      </c>
      <c r="BM19" s="339"/>
      <c r="BN19" s="342"/>
      <c r="BO19" s="345"/>
      <c r="BP19" s="348"/>
      <c r="BQ19" s="330"/>
      <c r="BR19" s="330"/>
      <c r="BS19" s="333"/>
    </row>
    <row r="20" spans="2:71" s="89" customFormat="1" ht="6" customHeight="1" x14ac:dyDescent="0.25">
      <c r="B20" s="365"/>
      <c r="C20" s="368"/>
      <c r="D20" s="357"/>
      <c r="E20" s="485"/>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31" t="s">
        <v>106</v>
      </c>
      <c r="AX20" s="131" t="s">
        <v>106</v>
      </c>
      <c r="AY20" s="131" t="s">
        <v>106</v>
      </c>
      <c r="AZ20" s="131" t="s">
        <v>106</v>
      </c>
      <c r="BA20" s="131" t="s">
        <v>106</v>
      </c>
      <c r="BB20" s="131" t="s">
        <v>106</v>
      </c>
      <c r="BC20" s="131" t="s">
        <v>106</v>
      </c>
      <c r="BD20" s="131">
        <f t="shared" si="0"/>
        <v>0</v>
      </c>
      <c r="BE20" s="131" t="str">
        <f t="shared" si="1"/>
        <v>Débil</v>
      </c>
      <c r="BF20" s="109"/>
      <c r="BG20" s="111" t="s">
        <v>106</v>
      </c>
      <c r="BH20" s="131" t="str">
        <f t="shared" si="2"/>
        <v>Casilla formulada</v>
      </c>
      <c r="BI20" s="109"/>
      <c r="BJ20" s="131" t="str">
        <f t="shared" si="3"/>
        <v/>
      </c>
      <c r="BK20" s="131" t="str">
        <f t="shared" si="4"/>
        <v/>
      </c>
      <c r="BL20" s="131" t="str">
        <f t="shared" si="5"/>
        <v>SI</v>
      </c>
      <c r="BM20" s="339"/>
      <c r="BN20" s="342"/>
      <c r="BO20" s="345"/>
      <c r="BP20" s="348"/>
      <c r="BQ20" s="330"/>
      <c r="BR20" s="330"/>
      <c r="BS20" s="333"/>
    </row>
    <row r="21" spans="2:71" s="89" customFormat="1" ht="6" customHeight="1" thickBot="1" x14ac:dyDescent="0.3">
      <c r="B21" s="366"/>
      <c r="C21" s="369"/>
      <c r="D21" s="358"/>
      <c r="E21" s="486"/>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0"/>
        <v>0</v>
      </c>
      <c r="BE21" s="117" t="str">
        <f t="shared" si="1"/>
        <v>Débil</v>
      </c>
      <c r="BF21" s="116"/>
      <c r="BG21" s="118" t="s">
        <v>106</v>
      </c>
      <c r="BH21" s="117" t="str">
        <f t="shared" si="2"/>
        <v>Casilla formulada</v>
      </c>
      <c r="BI21" s="116"/>
      <c r="BJ21" s="117" t="str">
        <f t="shared" si="3"/>
        <v/>
      </c>
      <c r="BK21" s="117" t="str">
        <f t="shared" si="4"/>
        <v/>
      </c>
      <c r="BL21" s="117" t="str">
        <f t="shared" si="5"/>
        <v>SI</v>
      </c>
      <c r="BM21" s="340"/>
      <c r="BN21" s="343"/>
      <c r="BO21" s="346"/>
      <c r="BP21" s="349"/>
      <c r="BQ21" s="331"/>
      <c r="BR21" s="331"/>
      <c r="BS21" s="334"/>
    </row>
    <row r="22" spans="2:71" s="89" customFormat="1" ht="154.5" customHeight="1" x14ac:dyDescent="0.25">
      <c r="B22" s="364">
        <v>2</v>
      </c>
      <c r="C22" s="367" t="s">
        <v>41</v>
      </c>
      <c r="D22" s="357" t="s">
        <v>417</v>
      </c>
      <c r="E22" s="485" t="s">
        <v>428</v>
      </c>
      <c r="F22" s="357" t="s">
        <v>153</v>
      </c>
      <c r="G22" s="357" t="s">
        <v>153</v>
      </c>
      <c r="H22" s="357" t="s">
        <v>153</v>
      </c>
      <c r="I22" s="357" t="s">
        <v>153</v>
      </c>
      <c r="J22" s="357" t="str">
        <f>IF(AND((F22="SI"),(G22="SI"),(H22="SI"),(I22="SI")),"Si es Riesgo de Corrupción","No es Riesgo de Corrupción")</f>
        <v>Si es Riesgo de Corrupción</v>
      </c>
      <c r="K22" s="97">
        <v>1</v>
      </c>
      <c r="L22" s="98" t="s">
        <v>429</v>
      </c>
      <c r="M22" s="359" t="s">
        <v>430</v>
      </c>
      <c r="N22" s="361">
        <v>3</v>
      </c>
      <c r="O22" s="351" t="str">
        <f>IF(N22=1,"Rara vez",IF(N22=2,"Improbable",IF(N22=3,"Posible",IF(N22=4,"Probable",IF(N22=5,"Casi seguro","Definir el nivel de probabilidad")))))</f>
        <v>Posible</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350" t="s">
        <v>153</v>
      </c>
      <c r="R22" s="350" t="s">
        <v>153</v>
      </c>
      <c r="S22" s="350" t="s">
        <v>155</v>
      </c>
      <c r="T22" s="350" t="s">
        <v>155</v>
      </c>
      <c r="U22" s="350" t="s">
        <v>153</v>
      </c>
      <c r="V22" s="350" t="s">
        <v>153</v>
      </c>
      <c r="W22" s="350" t="s">
        <v>155</v>
      </c>
      <c r="X22" s="350" t="s">
        <v>155</v>
      </c>
      <c r="Y22" s="350" t="s">
        <v>153</v>
      </c>
      <c r="Z22" s="350" t="s">
        <v>153</v>
      </c>
      <c r="AA22" s="350" t="s">
        <v>153</v>
      </c>
      <c r="AB22" s="350" t="s">
        <v>153</v>
      </c>
      <c r="AC22" s="350" t="s">
        <v>153</v>
      </c>
      <c r="AD22" s="350" t="s">
        <v>153</v>
      </c>
      <c r="AE22" s="350" t="s">
        <v>153</v>
      </c>
      <c r="AF22" s="350" t="s">
        <v>155</v>
      </c>
      <c r="AG22" s="350" t="s">
        <v>153</v>
      </c>
      <c r="AH22" s="350" t="s">
        <v>153</v>
      </c>
      <c r="AI22" s="350" t="s">
        <v>155</v>
      </c>
      <c r="AJ22" s="350">
        <f>IF(AF22="SI","Impacto Catastrófico por lesoines o perdida de vidas humanas",(COUNTIF(Q22:AE31,"SI")+COUNTIF(AG22:AI31,"SI")))</f>
        <v>13</v>
      </c>
      <c r="AK22" s="350" t="str">
        <f>IF(AJ22=0,"",IF(AND(AJ22&gt;0,AJ22&lt;=5),"Moderado",IF(AND(AJ22&gt;5,AJ22&lt;=11),"Mayor","Catastrófico")))</f>
        <v>Catastrófico</v>
      </c>
      <c r="AL22" s="350" t="str">
        <f>IF(AND(O22="Rara Vez",AK22="Moderado"),"Moderado",IF(AND(O22="Rara Vez",AK22="Mayor"),"Alto",IF(AND(O22="Improbable",AK22="Moderado"),"Moderado",IF(AND(O22="Improbable",AK22="Mayor"),"Alto",IF(AND(O22="Posible",AK22="Moderado"),"Alto",IF(AND(O22="Probable",AK22="Moderado"),"Alto","Extremo"))))))</f>
        <v>Extremo</v>
      </c>
      <c r="AM22" s="335" t="s">
        <v>151</v>
      </c>
      <c r="AN22" s="90">
        <v>1</v>
      </c>
      <c r="AO22" s="94" t="s">
        <v>431</v>
      </c>
      <c r="AP22" s="94" t="s">
        <v>432</v>
      </c>
      <c r="AQ22" s="94" t="s">
        <v>433</v>
      </c>
      <c r="AR22" s="94" t="s">
        <v>434</v>
      </c>
      <c r="AS22" s="94" t="s">
        <v>435</v>
      </c>
      <c r="AT22" s="94" t="s">
        <v>436</v>
      </c>
      <c r="AU22" s="94" t="s">
        <v>437</v>
      </c>
      <c r="AV22" s="94" t="s">
        <v>157</v>
      </c>
      <c r="AW22" s="130" t="s">
        <v>158</v>
      </c>
      <c r="AX22" s="130" t="s">
        <v>159</v>
      </c>
      <c r="AY22" s="130" t="s">
        <v>160</v>
      </c>
      <c r="AZ22" s="130" t="s">
        <v>161</v>
      </c>
      <c r="BA22" s="130" t="s">
        <v>162</v>
      </c>
      <c r="BB22" s="130" t="s">
        <v>163</v>
      </c>
      <c r="BC22" s="130" t="s">
        <v>169</v>
      </c>
      <c r="BD22" s="130">
        <f t="shared" si="0"/>
        <v>100</v>
      </c>
      <c r="BE22" s="130" t="str">
        <f t="shared" si="1"/>
        <v>Fuerte</v>
      </c>
      <c r="BF22" s="94"/>
      <c r="BG22" s="99" t="s">
        <v>165</v>
      </c>
      <c r="BH22" s="130" t="str">
        <f t="shared" si="2"/>
        <v>Siempre se ejecuta</v>
      </c>
      <c r="BI22" s="94"/>
      <c r="BJ22" s="130" t="str">
        <f t="shared" si="3"/>
        <v>FUERTE</v>
      </c>
      <c r="BK22" s="130">
        <f t="shared" si="4"/>
        <v>100</v>
      </c>
      <c r="BL22" s="130" t="str">
        <f t="shared" si="5"/>
        <v>NO</v>
      </c>
      <c r="BM22" s="338" t="str">
        <f>IF(AVERAGE(BK22:BK31)=100,"FUERTE",IF(AND(AVERAGE(BK22:BK31)&lt;=99,AVERAGE(BK22:BK31)&gt;=50),"MODERADA",IF(AVERAGE(BK22:BK31)&lt;50,"DÉBIL",0)))</f>
        <v>FUERTE</v>
      </c>
      <c r="BN22" s="341" t="str">
        <f>IFERROR(IF(BM22="DÉBIL","NO DISMINUYE",IF(AVERAGEIF(AV22:AV31,"Preventivo",BK22:BK31)&gt;=50,"DIRECTAMENTE","NO DISMINUYE")),"NO DISMINUYE")</f>
        <v>DIRECTAMENTE</v>
      </c>
      <c r="BO22" s="344">
        <f>IF(N22=1,1,IF(AND(N22=2,BM22="FUERTE",BN22="DIRECTAMENTE"),N22-1,IF(AND(N22&gt;2,BM22="FUERTE",BN22="DIRECTAMENTE"),N22-2,IF(AND(N22&gt;=2,BM22="MODERADA",BN22="DIRECTAMENTE"),N22-1,N22))))</f>
        <v>1</v>
      </c>
      <c r="BP22" s="347" t="str">
        <f>IF(BO22=1,"Rara vez",IF(BO22=2,"Improbable",IF(BO22=3,"Posible",IF(BO22=4,"Probable",IF(BO22=5,"Casi Seguro",0)))))</f>
        <v>Rara vez</v>
      </c>
      <c r="BQ22" s="329" t="str">
        <f>AK22</f>
        <v>Catastrófico</v>
      </c>
      <c r="BR22" s="329" t="str">
        <f>IF(AND(BP22="Rara Vez",BQ22="Moderado"),"Moderado",IF(AND(BP22="Rara Vez",BQ22="Mayor"),"Alto",IF(AND(BP22="Improbable",BQ22="Moderado"),"Moderado",IF(AND(BP22="Improbable",BQ22="Mayor"),"Alto",IF(AND(BP22="Posible",BQ22="Moderado"),"Alto",IF(AND(BP22="Probable",BQ22="Moderado"),"Alto","Extremo"))))))</f>
        <v>Extremo</v>
      </c>
      <c r="BS22" s="332" t="s">
        <v>438</v>
      </c>
    </row>
    <row r="23" spans="2:71" s="89" customFormat="1" ht="344.25" x14ac:dyDescent="0.25">
      <c r="B23" s="365"/>
      <c r="C23" s="368"/>
      <c r="D23" s="357"/>
      <c r="E23" s="485"/>
      <c r="F23" s="357"/>
      <c r="G23" s="357"/>
      <c r="H23" s="357"/>
      <c r="I23" s="357"/>
      <c r="J23" s="357"/>
      <c r="K23" s="100">
        <v>2</v>
      </c>
      <c r="L23" s="101" t="s">
        <v>439</v>
      </c>
      <c r="M23" s="359"/>
      <c r="N23" s="362"/>
      <c r="O23" s="352"/>
      <c r="P23" s="348"/>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6"/>
      <c r="AN23" s="102">
        <v>2</v>
      </c>
      <c r="AO23" s="103" t="s">
        <v>421</v>
      </c>
      <c r="AP23" s="103" t="s">
        <v>422</v>
      </c>
      <c r="AQ23" s="103" t="s">
        <v>168</v>
      </c>
      <c r="AR23" s="103" t="s">
        <v>423</v>
      </c>
      <c r="AS23" s="103" t="s">
        <v>424</v>
      </c>
      <c r="AT23" s="103" t="s">
        <v>425</v>
      </c>
      <c r="AU23" s="103" t="s">
        <v>426</v>
      </c>
      <c r="AV23" s="103" t="s">
        <v>157</v>
      </c>
      <c r="AW23" s="104" t="s">
        <v>158</v>
      </c>
      <c r="AX23" s="104" t="s">
        <v>159</v>
      </c>
      <c r="AY23" s="104" t="s">
        <v>160</v>
      </c>
      <c r="AZ23" s="104" t="s">
        <v>161</v>
      </c>
      <c r="BA23" s="104" t="s">
        <v>162</v>
      </c>
      <c r="BB23" s="104" t="s">
        <v>163</v>
      </c>
      <c r="BC23" s="104" t="s">
        <v>169</v>
      </c>
      <c r="BD23" s="104">
        <f t="shared" si="0"/>
        <v>100</v>
      </c>
      <c r="BE23" s="104" t="str">
        <f t="shared" si="1"/>
        <v>Fuerte</v>
      </c>
      <c r="BF23" s="103"/>
      <c r="BG23" s="105" t="s">
        <v>165</v>
      </c>
      <c r="BH23" s="104" t="str">
        <f t="shared" si="2"/>
        <v>Siempre se ejecuta</v>
      </c>
      <c r="BI23" s="103"/>
      <c r="BJ23" s="104" t="str">
        <f t="shared" si="3"/>
        <v>FUERTE</v>
      </c>
      <c r="BK23" s="104">
        <f t="shared" si="4"/>
        <v>100</v>
      </c>
      <c r="BL23" s="104" t="str">
        <f t="shared" si="5"/>
        <v>NO</v>
      </c>
      <c r="BM23" s="339"/>
      <c r="BN23" s="342"/>
      <c r="BO23" s="345"/>
      <c r="BP23" s="348"/>
      <c r="BQ23" s="330"/>
      <c r="BR23" s="330"/>
      <c r="BS23" s="333"/>
    </row>
    <row r="24" spans="2:71" s="89" customFormat="1" ht="127.5" x14ac:dyDescent="0.25">
      <c r="B24" s="365"/>
      <c r="C24" s="368"/>
      <c r="D24" s="357"/>
      <c r="E24" s="485"/>
      <c r="F24" s="357"/>
      <c r="G24" s="357"/>
      <c r="H24" s="357"/>
      <c r="I24" s="357"/>
      <c r="J24" s="357"/>
      <c r="K24" s="106">
        <v>3</v>
      </c>
      <c r="L24" s="107" t="s">
        <v>440</v>
      </c>
      <c r="M24" s="359"/>
      <c r="N24" s="362"/>
      <c r="O24" s="352"/>
      <c r="P24" s="348"/>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6"/>
      <c r="AN24" s="108">
        <v>3</v>
      </c>
      <c r="AO24" s="109" t="s">
        <v>441</v>
      </c>
      <c r="AP24" s="109" t="s">
        <v>442</v>
      </c>
      <c r="AQ24" s="109" t="s">
        <v>433</v>
      </c>
      <c r="AR24" s="109" t="s">
        <v>443</v>
      </c>
      <c r="AS24" s="109" t="s">
        <v>444</v>
      </c>
      <c r="AT24" s="109" t="s">
        <v>445</v>
      </c>
      <c r="AU24" s="109" t="s">
        <v>446</v>
      </c>
      <c r="AV24" s="109" t="s">
        <v>157</v>
      </c>
      <c r="AW24" s="131" t="s">
        <v>158</v>
      </c>
      <c r="AX24" s="131" t="s">
        <v>159</v>
      </c>
      <c r="AY24" s="131" t="s">
        <v>160</v>
      </c>
      <c r="AZ24" s="131" t="s">
        <v>161</v>
      </c>
      <c r="BA24" s="131" t="s">
        <v>162</v>
      </c>
      <c r="BB24" s="131" t="s">
        <v>163</v>
      </c>
      <c r="BC24" s="131" t="s">
        <v>169</v>
      </c>
      <c r="BD24" s="131">
        <f t="shared" si="0"/>
        <v>100</v>
      </c>
      <c r="BE24" s="131" t="str">
        <f t="shared" si="1"/>
        <v>Fuerte</v>
      </c>
      <c r="BF24" s="109"/>
      <c r="BG24" s="111" t="s">
        <v>165</v>
      </c>
      <c r="BH24" s="131" t="str">
        <f t="shared" si="2"/>
        <v>Siempre se ejecuta</v>
      </c>
      <c r="BI24" s="109"/>
      <c r="BJ24" s="131" t="str">
        <f t="shared" si="3"/>
        <v>FUERTE</v>
      </c>
      <c r="BK24" s="131">
        <f t="shared" si="4"/>
        <v>100</v>
      </c>
      <c r="BL24" s="131" t="str">
        <f t="shared" si="5"/>
        <v>NO</v>
      </c>
      <c r="BM24" s="339"/>
      <c r="BN24" s="342"/>
      <c r="BO24" s="345"/>
      <c r="BP24" s="348"/>
      <c r="BQ24" s="330"/>
      <c r="BR24" s="330"/>
      <c r="BS24" s="333"/>
    </row>
    <row r="25" spans="2:71" s="89" customFormat="1" ht="6" customHeight="1" x14ac:dyDescent="0.25">
      <c r="B25" s="365"/>
      <c r="C25" s="368"/>
      <c r="D25" s="357"/>
      <c r="E25" s="485"/>
      <c r="F25" s="357"/>
      <c r="G25" s="357"/>
      <c r="H25" s="357"/>
      <c r="I25" s="357"/>
      <c r="J25" s="357"/>
      <c r="K25" s="100">
        <v>4</v>
      </c>
      <c r="L25" s="101" t="s">
        <v>107</v>
      </c>
      <c r="M25" s="359"/>
      <c r="N25" s="362"/>
      <c r="O25" s="352"/>
      <c r="P25" s="348"/>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0"/>
        <v>0</v>
      </c>
      <c r="BE25" s="104" t="str">
        <f t="shared" si="1"/>
        <v>Débil</v>
      </c>
      <c r="BF25" s="103"/>
      <c r="BG25" s="105" t="s">
        <v>106</v>
      </c>
      <c r="BH25" s="104" t="str">
        <f t="shared" si="2"/>
        <v>Casilla formulada</v>
      </c>
      <c r="BI25" s="103"/>
      <c r="BJ25" s="104" t="str">
        <f t="shared" si="3"/>
        <v/>
      </c>
      <c r="BK25" s="104" t="str">
        <f t="shared" si="4"/>
        <v/>
      </c>
      <c r="BL25" s="104" t="str">
        <f t="shared" si="5"/>
        <v>SI</v>
      </c>
      <c r="BM25" s="339"/>
      <c r="BN25" s="342"/>
      <c r="BO25" s="345"/>
      <c r="BP25" s="348"/>
      <c r="BQ25" s="330"/>
      <c r="BR25" s="330"/>
      <c r="BS25" s="333"/>
    </row>
    <row r="26" spans="2:71" s="89" customFormat="1" ht="6" customHeight="1" x14ac:dyDescent="0.25">
      <c r="B26" s="365"/>
      <c r="C26" s="368"/>
      <c r="D26" s="357"/>
      <c r="E26" s="485"/>
      <c r="F26" s="357"/>
      <c r="G26" s="357"/>
      <c r="H26" s="357"/>
      <c r="I26" s="357"/>
      <c r="J26" s="357"/>
      <c r="K26" s="106">
        <v>5</v>
      </c>
      <c r="L26" s="107" t="s">
        <v>107</v>
      </c>
      <c r="M26" s="359"/>
      <c r="N26" s="362"/>
      <c r="O26" s="352"/>
      <c r="P26" s="348"/>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6"/>
      <c r="AN26" s="108">
        <v>5</v>
      </c>
      <c r="AO26" s="109" t="s">
        <v>109</v>
      </c>
      <c r="AP26" s="109"/>
      <c r="AQ26" s="109" t="s">
        <v>106</v>
      </c>
      <c r="AR26" s="109"/>
      <c r="AS26" s="109"/>
      <c r="AT26" s="109"/>
      <c r="AU26" s="109"/>
      <c r="AV26" s="109" t="s">
        <v>106</v>
      </c>
      <c r="AW26" s="131" t="s">
        <v>106</v>
      </c>
      <c r="AX26" s="131" t="s">
        <v>106</v>
      </c>
      <c r="AY26" s="131" t="s">
        <v>106</v>
      </c>
      <c r="AZ26" s="131" t="s">
        <v>106</v>
      </c>
      <c r="BA26" s="131" t="s">
        <v>106</v>
      </c>
      <c r="BB26" s="131" t="s">
        <v>106</v>
      </c>
      <c r="BC26" s="131" t="s">
        <v>106</v>
      </c>
      <c r="BD26" s="131">
        <f t="shared" si="0"/>
        <v>0</v>
      </c>
      <c r="BE26" s="131" t="str">
        <f t="shared" si="1"/>
        <v>Débil</v>
      </c>
      <c r="BF26" s="109"/>
      <c r="BG26" s="111" t="s">
        <v>106</v>
      </c>
      <c r="BH26" s="131" t="str">
        <f t="shared" si="2"/>
        <v>Casilla formulada</v>
      </c>
      <c r="BI26" s="109"/>
      <c r="BJ26" s="131" t="str">
        <f t="shared" si="3"/>
        <v/>
      </c>
      <c r="BK26" s="131" t="str">
        <f t="shared" si="4"/>
        <v/>
      </c>
      <c r="BL26" s="131" t="str">
        <f t="shared" si="5"/>
        <v>SI</v>
      </c>
      <c r="BM26" s="339"/>
      <c r="BN26" s="342"/>
      <c r="BO26" s="345"/>
      <c r="BP26" s="348"/>
      <c r="BQ26" s="330"/>
      <c r="BR26" s="330"/>
      <c r="BS26" s="333"/>
    </row>
    <row r="27" spans="2:71" s="89" customFormat="1" ht="6" customHeight="1" x14ac:dyDescent="0.25">
      <c r="B27" s="365"/>
      <c r="C27" s="368"/>
      <c r="D27" s="357"/>
      <c r="E27" s="485"/>
      <c r="F27" s="357"/>
      <c r="G27" s="357"/>
      <c r="H27" s="357"/>
      <c r="I27" s="357"/>
      <c r="J27" s="357"/>
      <c r="K27" s="100">
        <v>6</v>
      </c>
      <c r="L27" s="101" t="s">
        <v>107</v>
      </c>
      <c r="M27" s="359"/>
      <c r="N27" s="362"/>
      <c r="O27" s="352"/>
      <c r="P27" s="348"/>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0"/>
        <v>0</v>
      </c>
      <c r="BE27" s="104" t="str">
        <f t="shared" si="1"/>
        <v>Débil</v>
      </c>
      <c r="BF27" s="103"/>
      <c r="BG27" s="105" t="s">
        <v>106</v>
      </c>
      <c r="BH27" s="104" t="str">
        <f t="shared" si="2"/>
        <v>Casilla formulada</v>
      </c>
      <c r="BI27" s="103"/>
      <c r="BJ27" s="104" t="str">
        <f t="shared" si="3"/>
        <v/>
      </c>
      <c r="BK27" s="104" t="str">
        <f t="shared" si="4"/>
        <v/>
      </c>
      <c r="BL27" s="104" t="str">
        <f t="shared" si="5"/>
        <v>SI</v>
      </c>
      <c r="BM27" s="339"/>
      <c r="BN27" s="342"/>
      <c r="BO27" s="345"/>
      <c r="BP27" s="348"/>
      <c r="BQ27" s="330"/>
      <c r="BR27" s="330"/>
      <c r="BS27" s="333"/>
    </row>
    <row r="28" spans="2:71" s="89" customFormat="1" ht="6" customHeight="1" x14ac:dyDescent="0.25">
      <c r="B28" s="365"/>
      <c r="C28" s="368"/>
      <c r="D28" s="357"/>
      <c r="E28" s="485"/>
      <c r="F28" s="357"/>
      <c r="G28" s="357"/>
      <c r="H28" s="357"/>
      <c r="I28" s="357"/>
      <c r="J28" s="357"/>
      <c r="K28" s="106">
        <v>7</v>
      </c>
      <c r="L28" s="107" t="s">
        <v>107</v>
      </c>
      <c r="M28" s="359"/>
      <c r="N28" s="362"/>
      <c r="O28" s="352"/>
      <c r="P28" s="348"/>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6"/>
      <c r="AN28" s="108">
        <v>7</v>
      </c>
      <c r="AO28" s="109" t="s">
        <v>109</v>
      </c>
      <c r="AP28" s="109"/>
      <c r="AQ28" s="109" t="s">
        <v>106</v>
      </c>
      <c r="AR28" s="109"/>
      <c r="AS28" s="109"/>
      <c r="AT28" s="109"/>
      <c r="AU28" s="109"/>
      <c r="AV28" s="109" t="s">
        <v>106</v>
      </c>
      <c r="AW28" s="131" t="s">
        <v>106</v>
      </c>
      <c r="AX28" s="131" t="s">
        <v>106</v>
      </c>
      <c r="AY28" s="131" t="s">
        <v>106</v>
      </c>
      <c r="AZ28" s="131" t="s">
        <v>106</v>
      </c>
      <c r="BA28" s="131" t="s">
        <v>106</v>
      </c>
      <c r="BB28" s="131" t="s">
        <v>106</v>
      </c>
      <c r="BC28" s="131" t="s">
        <v>106</v>
      </c>
      <c r="BD28" s="131">
        <f t="shared" si="0"/>
        <v>0</v>
      </c>
      <c r="BE28" s="131" t="str">
        <f t="shared" si="1"/>
        <v>Débil</v>
      </c>
      <c r="BF28" s="109"/>
      <c r="BG28" s="111" t="s">
        <v>106</v>
      </c>
      <c r="BH28" s="131" t="str">
        <f t="shared" si="2"/>
        <v>Casilla formulada</v>
      </c>
      <c r="BI28" s="109"/>
      <c r="BJ28" s="131" t="str">
        <f t="shared" si="3"/>
        <v/>
      </c>
      <c r="BK28" s="131" t="str">
        <f t="shared" si="4"/>
        <v/>
      </c>
      <c r="BL28" s="131" t="str">
        <f t="shared" si="5"/>
        <v>SI</v>
      </c>
      <c r="BM28" s="339"/>
      <c r="BN28" s="342"/>
      <c r="BO28" s="345"/>
      <c r="BP28" s="348"/>
      <c r="BQ28" s="330"/>
      <c r="BR28" s="330"/>
      <c r="BS28" s="333"/>
    </row>
    <row r="29" spans="2:71" s="89" customFormat="1" ht="6" customHeight="1" x14ac:dyDescent="0.25">
      <c r="B29" s="365"/>
      <c r="C29" s="368"/>
      <c r="D29" s="357"/>
      <c r="E29" s="485"/>
      <c r="F29" s="357"/>
      <c r="G29" s="357"/>
      <c r="H29" s="357"/>
      <c r="I29" s="357"/>
      <c r="J29" s="357"/>
      <c r="K29" s="100">
        <v>8</v>
      </c>
      <c r="L29" s="101" t="s">
        <v>107</v>
      </c>
      <c r="M29" s="359"/>
      <c r="N29" s="362"/>
      <c r="O29" s="352"/>
      <c r="P29" s="348"/>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0"/>
        <v>0</v>
      </c>
      <c r="BE29" s="104" t="str">
        <f t="shared" si="1"/>
        <v>Débil</v>
      </c>
      <c r="BF29" s="103"/>
      <c r="BG29" s="105" t="s">
        <v>106</v>
      </c>
      <c r="BH29" s="104" t="str">
        <f t="shared" si="2"/>
        <v>Casilla formulada</v>
      </c>
      <c r="BI29" s="103"/>
      <c r="BJ29" s="104" t="str">
        <f t="shared" si="3"/>
        <v/>
      </c>
      <c r="BK29" s="104" t="str">
        <f t="shared" si="4"/>
        <v/>
      </c>
      <c r="BL29" s="104" t="str">
        <f t="shared" si="5"/>
        <v>SI</v>
      </c>
      <c r="BM29" s="339"/>
      <c r="BN29" s="342"/>
      <c r="BO29" s="345"/>
      <c r="BP29" s="348"/>
      <c r="BQ29" s="330"/>
      <c r="BR29" s="330"/>
      <c r="BS29" s="333"/>
    </row>
    <row r="30" spans="2:71" s="89" customFormat="1" ht="6" customHeight="1" x14ac:dyDescent="0.25">
      <c r="B30" s="365"/>
      <c r="C30" s="368"/>
      <c r="D30" s="357"/>
      <c r="E30" s="485"/>
      <c r="F30" s="357"/>
      <c r="G30" s="357"/>
      <c r="H30" s="357"/>
      <c r="I30" s="357"/>
      <c r="J30" s="357"/>
      <c r="K30" s="106">
        <v>9</v>
      </c>
      <c r="L30" s="112" t="s">
        <v>107</v>
      </c>
      <c r="M30" s="359"/>
      <c r="N30" s="362"/>
      <c r="O30" s="352"/>
      <c r="P30" s="348"/>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6"/>
      <c r="AN30" s="108">
        <v>9</v>
      </c>
      <c r="AO30" s="109" t="s">
        <v>109</v>
      </c>
      <c r="AP30" s="109"/>
      <c r="AQ30" s="109" t="s">
        <v>106</v>
      </c>
      <c r="AR30" s="109"/>
      <c r="AS30" s="109"/>
      <c r="AT30" s="109"/>
      <c r="AU30" s="109"/>
      <c r="AV30" s="109" t="s">
        <v>106</v>
      </c>
      <c r="AW30" s="131" t="s">
        <v>106</v>
      </c>
      <c r="AX30" s="131" t="s">
        <v>106</v>
      </c>
      <c r="AY30" s="131" t="s">
        <v>106</v>
      </c>
      <c r="AZ30" s="131" t="s">
        <v>106</v>
      </c>
      <c r="BA30" s="131" t="s">
        <v>106</v>
      </c>
      <c r="BB30" s="131" t="s">
        <v>106</v>
      </c>
      <c r="BC30" s="131" t="s">
        <v>106</v>
      </c>
      <c r="BD30" s="131">
        <f t="shared" si="0"/>
        <v>0</v>
      </c>
      <c r="BE30" s="131" t="str">
        <f t="shared" si="1"/>
        <v>Débil</v>
      </c>
      <c r="BF30" s="109"/>
      <c r="BG30" s="111" t="s">
        <v>106</v>
      </c>
      <c r="BH30" s="131" t="str">
        <f t="shared" si="2"/>
        <v>Casilla formulada</v>
      </c>
      <c r="BI30" s="109"/>
      <c r="BJ30" s="131" t="str">
        <f t="shared" si="3"/>
        <v/>
      </c>
      <c r="BK30" s="131" t="str">
        <f t="shared" si="4"/>
        <v/>
      </c>
      <c r="BL30" s="131" t="str">
        <f t="shared" si="5"/>
        <v>SI</v>
      </c>
      <c r="BM30" s="339"/>
      <c r="BN30" s="342"/>
      <c r="BO30" s="345"/>
      <c r="BP30" s="348"/>
      <c r="BQ30" s="330"/>
      <c r="BR30" s="330"/>
      <c r="BS30" s="333"/>
    </row>
    <row r="31" spans="2:71" s="89" customFormat="1" ht="6" customHeight="1" thickBot="1" x14ac:dyDescent="0.3">
      <c r="B31" s="366"/>
      <c r="C31" s="369"/>
      <c r="D31" s="358"/>
      <c r="E31" s="486"/>
      <c r="F31" s="358"/>
      <c r="G31" s="358"/>
      <c r="H31" s="358"/>
      <c r="I31" s="358"/>
      <c r="J31" s="358"/>
      <c r="K31" s="113">
        <v>10</v>
      </c>
      <c r="L31" s="114" t="s">
        <v>107</v>
      </c>
      <c r="M31" s="360"/>
      <c r="N31" s="363"/>
      <c r="O31" s="353"/>
      <c r="P31" s="349"/>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0"/>
        <v>0</v>
      </c>
      <c r="BE31" s="117" t="str">
        <f t="shared" si="1"/>
        <v>Débil</v>
      </c>
      <c r="BF31" s="116"/>
      <c r="BG31" s="118" t="s">
        <v>106</v>
      </c>
      <c r="BH31" s="117" t="str">
        <f t="shared" si="2"/>
        <v>Casilla formulada</v>
      </c>
      <c r="BI31" s="116"/>
      <c r="BJ31" s="117" t="str">
        <f t="shared" si="3"/>
        <v/>
      </c>
      <c r="BK31" s="117" t="str">
        <f t="shared" si="4"/>
        <v/>
      </c>
      <c r="BL31" s="117" t="str">
        <f t="shared" si="5"/>
        <v>SI</v>
      </c>
      <c r="BM31" s="340"/>
      <c r="BN31" s="343"/>
      <c r="BO31" s="346"/>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130" t="s">
        <v>106</v>
      </c>
      <c r="AX32" s="130" t="s">
        <v>106</v>
      </c>
      <c r="AY32" s="130" t="s">
        <v>106</v>
      </c>
      <c r="AZ32" s="130" t="s">
        <v>106</v>
      </c>
      <c r="BA32" s="130" t="s">
        <v>106</v>
      </c>
      <c r="BB32" s="130" t="s">
        <v>106</v>
      </c>
      <c r="BC32" s="130" t="s">
        <v>106</v>
      </c>
      <c r="BD32" s="130">
        <f t="shared" si="0"/>
        <v>0</v>
      </c>
      <c r="BE32" s="130" t="str">
        <f t="shared" si="1"/>
        <v>Débil</v>
      </c>
      <c r="BF32" s="94"/>
      <c r="BG32" s="99" t="s">
        <v>106</v>
      </c>
      <c r="BH32" s="130" t="str">
        <f t="shared" si="2"/>
        <v>Casilla formulada</v>
      </c>
      <c r="BI32" s="94"/>
      <c r="BJ32" s="130" t="str">
        <f t="shared" si="3"/>
        <v/>
      </c>
      <c r="BK32" s="130" t="str">
        <f t="shared" si="4"/>
        <v/>
      </c>
      <c r="BL32" s="130" t="str">
        <f t="shared" si="5"/>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0"/>
        <v>0</v>
      </c>
      <c r="BE33" s="104" t="str">
        <f t="shared" si="1"/>
        <v>Débil</v>
      </c>
      <c r="BF33" s="103"/>
      <c r="BG33" s="105" t="s">
        <v>106</v>
      </c>
      <c r="BH33" s="104" t="str">
        <f t="shared" si="2"/>
        <v>Casilla formulada</v>
      </c>
      <c r="BI33" s="103"/>
      <c r="BJ33" s="104" t="str">
        <f t="shared" si="3"/>
        <v/>
      </c>
      <c r="BK33" s="104" t="str">
        <f t="shared" si="4"/>
        <v/>
      </c>
      <c r="BL33" s="104" t="str">
        <f t="shared" si="5"/>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31" t="s">
        <v>106</v>
      </c>
      <c r="AX34" s="131" t="s">
        <v>106</v>
      </c>
      <c r="AY34" s="131" t="s">
        <v>106</v>
      </c>
      <c r="AZ34" s="131" t="s">
        <v>106</v>
      </c>
      <c r="BA34" s="131" t="s">
        <v>106</v>
      </c>
      <c r="BB34" s="131" t="s">
        <v>106</v>
      </c>
      <c r="BC34" s="131" t="s">
        <v>106</v>
      </c>
      <c r="BD34" s="131">
        <f t="shared" si="0"/>
        <v>0</v>
      </c>
      <c r="BE34" s="131" t="str">
        <f t="shared" si="1"/>
        <v>Débil</v>
      </c>
      <c r="BF34" s="109"/>
      <c r="BG34" s="111" t="s">
        <v>106</v>
      </c>
      <c r="BH34" s="131" t="str">
        <f t="shared" si="2"/>
        <v>Casilla formulada</v>
      </c>
      <c r="BI34" s="109"/>
      <c r="BJ34" s="131" t="str">
        <f t="shared" si="3"/>
        <v/>
      </c>
      <c r="BK34" s="131" t="str">
        <f t="shared" si="4"/>
        <v/>
      </c>
      <c r="BL34" s="131" t="str">
        <f t="shared" si="5"/>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0"/>
        <v>0</v>
      </c>
      <c r="BE35" s="104" t="str">
        <f t="shared" si="1"/>
        <v>Débil</v>
      </c>
      <c r="BF35" s="103"/>
      <c r="BG35" s="105" t="s">
        <v>106</v>
      </c>
      <c r="BH35" s="104" t="str">
        <f t="shared" si="2"/>
        <v>Casilla formulada</v>
      </c>
      <c r="BI35" s="103"/>
      <c r="BJ35" s="104" t="str">
        <f t="shared" si="3"/>
        <v/>
      </c>
      <c r="BK35" s="104" t="str">
        <f t="shared" si="4"/>
        <v/>
      </c>
      <c r="BL35" s="104" t="str">
        <f t="shared" si="5"/>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31" t="s">
        <v>106</v>
      </c>
      <c r="AX36" s="131" t="s">
        <v>106</v>
      </c>
      <c r="AY36" s="131" t="s">
        <v>106</v>
      </c>
      <c r="AZ36" s="131" t="s">
        <v>106</v>
      </c>
      <c r="BA36" s="131" t="s">
        <v>106</v>
      </c>
      <c r="BB36" s="131" t="s">
        <v>106</v>
      </c>
      <c r="BC36" s="131" t="s">
        <v>106</v>
      </c>
      <c r="BD36" s="131">
        <f t="shared" si="0"/>
        <v>0</v>
      </c>
      <c r="BE36" s="131" t="str">
        <f t="shared" si="1"/>
        <v>Débil</v>
      </c>
      <c r="BF36" s="109"/>
      <c r="BG36" s="111" t="s">
        <v>106</v>
      </c>
      <c r="BH36" s="131" t="str">
        <f t="shared" si="2"/>
        <v>Casilla formulada</v>
      </c>
      <c r="BI36" s="109"/>
      <c r="BJ36" s="131" t="str">
        <f t="shared" si="3"/>
        <v/>
      </c>
      <c r="BK36" s="131" t="str">
        <f t="shared" si="4"/>
        <v/>
      </c>
      <c r="BL36" s="131" t="str">
        <f t="shared" si="5"/>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0"/>
        <v>0</v>
      </c>
      <c r="BE37" s="104" t="str">
        <f t="shared" si="1"/>
        <v>Débil</v>
      </c>
      <c r="BF37" s="103"/>
      <c r="BG37" s="105" t="s">
        <v>106</v>
      </c>
      <c r="BH37" s="104" t="str">
        <f t="shared" si="2"/>
        <v>Casilla formulada</v>
      </c>
      <c r="BI37" s="103"/>
      <c r="BJ37" s="104" t="str">
        <f t="shared" si="3"/>
        <v/>
      </c>
      <c r="BK37" s="104" t="str">
        <f t="shared" si="4"/>
        <v/>
      </c>
      <c r="BL37" s="104" t="str">
        <f t="shared" si="5"/>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31" t="s">
        <v>106</v>
      </c>
      <c r="AX38" s="131" t="s">
        <v>106</v>
      </c>
      <c r="AY38" s="131" t="s">
        <v>106</v>
      </c>
      <c r="AZ38" s="131" t="s">
        <v>106</v>
      </c>
      <c r="BA38" s="131" t="s">
        <v>106</v>
      </c>
      <c r="BB38" s="131" t="s">
        <v>106</v>
      </c>
      <c r="BC38" s="131" t="s">
        <v>106</v>
      </c>
      <c r="BD38" s="131">
        <f t="shared" si="0"/>
        <v>0</v>
      </c>
      <c r="BE38" s="131" t="str">
        <f t="shared" si="1"/>
        <v>Débil</v>
      </c>
      <c r="BF38" s="109"/>
      <c r="BG38" s="111" t="s">
        <v>106</v>
      </c>
      <c r="BH38" s="131" t="str">
        <f t="shared" si="2"/>
        <v>Casilla formulada</v>
      </c>
      <c r="BI38" s="109"/>
      <c r="BJ38" s="131" t="str">
        <f t="shared" si="3"/>
        <v/>
      </c>
      <c r="BK38" s="131" t="str">
        <f t="shared" si="4"/>
        <v/>
      </c>
      <c r="BL38" s="131" t="str">
        <f t="shared" si="5"/>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0"/>
        <v>0</v>
      </c>
      <c r="BE39" s="104" t="str">
        <f t="shared" si="1"/>
        <v>Débil</v>
      </c>
      <c r="BF39" s="103"/>
      <c r="BG39" s="105" t="s">
        <v>106</v>
      </c>
      <c r="BH39" s="104" t="str">
        <f t="shared" si="2"/>
        <v>Casilla formulada</v>
      </c>
      <c r="BI39" s="103"/>
      <c r="BJ39" s="104" t="str">
        <f t="shared" si="3"/>
        <v/>
      </c>
      <c r="BK39" s="104" t="str">
        <f t="shared" si="4"/>
        <v/>
      </c>
      <c r="BL39" s="104" t="str">
        <f t="shared" si="5"/>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31" t="s">
        <v>106</v>
      </c>
      <c r="AX40" s="131" t="s">
        <v>106</v>
      </c>
      <c r="AY40" s="131" t="s">
        <v>106</v>
      </c>
      <c r="AZ40" s="131" t="s">
        <v>106</v>
      </c>
      <c r="BA40" s="131" t="s">
        <v>106</v>
      </c>
      <c r="BB40" s="131" t="s">
        <v>106</v>
      </c>
      <c r="BC40" s="131" t="s">
        <v>106</v>
      </c>
      <c r="BD40" s="131">
        <f t="shared" si="0"/>
        <v>0</v>
      </c>
      <c r="BE40" s="131" t="str">
        <f t="shared" si="1"/>
        <v>Débil</v>
      </c>
      <c r="BF40" s="109"/>
      <c r="BG40" s="111" t="s">
        <v>106</v>
      </c>
      <c r="BH40" s="131" t="str">
        <f t="shared" si="2"/>
        <v>Casilla formulada</v>
      </c>
      <c r="BI40" s="109"/>
      <c r="BJ40" s="131" t="str">
        <f t="shared" si="3"/>
        <v/>
      </c>
      <c r="BK40" s="131" t="str">
        <f t="shared" si="4"/>
        <v/>
      </c>
      <c r="BL40" s="131" t="str">
        <f t="shared" si="5"/>
        <v>SI</v>
      </c>
      <c r="BM40" s="339"/>
      <c r="BN40" s="342"/>
      <c r="BO40" s="449"/>
      <c r="BP40" s="348"/>
      <c r="BQ40" s="330"/>
      <c r="BR40" s="330"/>
      <c r="BS40" s="333"/>
    </row>
    <row r="41" spans="2:71" s="89" customFormat="1" ht="96" hidden="1" customHeight="1" x14ac:dyDescent="0.25">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0"/>
        <v>0</v>
      </c>
      <c r="BE41" s="117" t="str">
        <f t="shared" si="1"/>
        <v>Débil</v>
      </c>
      <c r="BF41" s="116"/>
      <c r="BG41" s="118" t="s">
        <v>106</v>
      </c>
      <c r="BH41" s="117" t="str">
        <f t="shared" si="2"/>
        <v>Casilla formulada</v>
      </c>
      <c r="BI41" s="116"/>
      <c r="BJ41" s="117" t="str">
        <f t="shared" si="3"/>
        <v/>
      </c>
      <c r="BK41" s="117" t="str">
        <f t="shared" si="4"/>
        <v/>
      </c>
      <c r="BL41" s="117" t="str">
        <f t="shared" si="5"/>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130" t="s">
        <v>106</v>
      </c>
      <c r="AX42" s="130" t="s">
        <v>106</v>
      </c>
      <c r="AY42" s="130" t="s">
        <v>106</v>
      </c>
      <c r="AZ42" s="130" t="s">
        <v>106</v>
      </c>
      <c r="BA42" s="130" t="s">
        <v>106</v>
      </c>
      <c r="BB42" s="130" t="s">
        <v>106</v>
      </c>
      <c r="BC42" s="130" t="s">
        <v>106</v>
      </c>
      <c r="BD42" s="130">
        <f t="shared" si="0"/>
        <v>0</v>
      </c>
      <c r="BE42" s="130" t="str">
        <f t="shared" si="1"/>
        <v>Débil</v>
      </c>
      <c r="BF42" s="94"/>
      <c r="BG42" s="99" t="s">
        <v>106</v>
      </c>
      <c r="BH42" s="130" t="str">
        <f t="shared" si="2"/>
        <v>Casilla formulada</v>
      </c>
      <c r="BI42" s="94"/>
      <c r="BJ42" s="130" t="str">
        <f t="shared" si="3"/>
        <v/>
      </c>
      <c r="BK42" s="130" t="str">
        <f t="shared" si="4"/>
        <v/>
      </c>
      <c r="BL42" s="130" t="str">
        <f t="shared" si="5"/>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0"/>
        <v>0</v>
      </c>
      <c r="BE43" s="104" t="str">
        <f t="shared" si="1"/>
        <v>Débil</v>
      </c>
      <c r="BF43" s="103"/>
      <c r="BG43" s="105" t="s">
        <v>106</v>
      </c>
      <c r="BH43" s="104" t="str">
        <f t="shared" si="2"/>
        <v>Casilla formulada</v>
      </c>
      <c r="BI43" s="103"/>
      <c r="BJ43" s="104" t="str">
        <f t="shared" si="3"/>
        <v/>
      </c>
      <c r="BK43" s="104" t="str">
        <f t="shared" si="4"/>
        <v/>
      </c>
      <c r="BL43" s="104" t="str">
        <f t="shared" si="5"/>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31" t="s">
        <v>106</v>
      </c>
      <c r="AX44" s="131" t="s">
        <v>106</v>
      </c>
      <c r="AY44" s="131" t="s">
        <v>106</v>
      </c>
      <c r="AZ44" s="131" t="s">
        <v>106</v>
      </c>
      <c r="BA44" s="131" t="s">
        <v>106</v>
      </c>
      <c r="BB44" s="131" t="s">
        <v>106</v>
      </c>
      <c r="BC44" s="131" t="s">
        <v>106</v>
      </c>
      <c r="BD44" s="131">
        <f t="shared" si="0"/>
        <v>0</v>
      </c>
      <c r="BE44" s="131" t="str">
        <f t="shared" si="1"/>
        <v>Débil</v>
      </c>
      <c r="BF44" s="109"/>
      <c r="BG44" s="111" t="s">
        <v>106</v>
      </c>
      <c r="BH44" s="131" t="str">
        <f t="shared" si="2"/>
        <v>Casilla formulada</v>
      </c>
      <c r="BI44" s="109"/>
      <c r="BJ44" s="131" t="str">
        <f t="shared" si="3"/>
        <v/>
      </c>
      <c r="BK44" s="131" t="str">
        <f t="shared" si="4"/>
        <v/>
      </c>
      <c r="BL44" s="131" t="str">
        <f t="shared" si="5"/>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0"/>
        <v>0</v>
      </c>
      <c r="BE45" s="104" t="str">
        <f t="shared" si="1"/>
        <v>Débil</v>
      </c>
      <c r="BF45" s="103"/>
      <c r="BG45" s="105" t="s">
        <v>106</v>
      </c>
      <c r="BH45" s="104" t="str">
        <f t="shared" si="2"/>
        <v>Casilla formulada</v>
      </c>
      <c r="BI45" s="103"/>
      <c r="BJ45" s="104" t="str">
        <f t="shared" si="3"/>
        <v/>
      </c>
      <c r="BK45" s="104" t="str">
        <f t="shared" si="4"/>
        <v/>
      </c>
      <c r="BL45" s="104" t="str">
        <f t="shared" si="5"/>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31" t="s">
        <v>106</v>
      </c>
      <c r="AX46" s="131" t="s">
        <v>106</v>
      </c>
      <c r="AY46" s="131" t="s">
        <v>106</v>
      </c>
      <c r="AZ46" s="131" t="s">
        <v>106</v>
      </c>
      <c r="BA46" s="131" t="s">
        <v>106</v>
      </c>
      <c r="BB46" s="131" t="s">
        <v>106</v>
      </c>
      <c r="BC46" s="131" t="s">
        <v>106</v>
      </c>
      <c r="BD46" s="131">
        <f t="shared" si="0"/>
        <v>0</v>
      </c>
      <c r="BE46" s="131" t="str">
        <f t="shared" si="1"/>
        <v>Débil</v>
      </c>
      <c r="BF46" s="109"/>
      <c r="BG46" s="111" t="s">
        <v>106</v>
      </c>
      <c r="BH46" s="131" t="str">
        <f t="shared" si="2"/>
        <v>Casilla formulada</v>
      </c>
      <c r="BI46" s="109"/>
      <c r="BJ46" s="131" t="str">
        <f t="shared" si="3"/>
        <v/>
      </c>
      <c r="BK46" s="131" t="str">
        <f t="shared" si="4"/>
        <v/>
      </c>
      <c r="BL46" s="131" t="str">
        <f t="shared" si="5"/>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0"/>
        <v>0</v>
      </c>
      <c r="BE47" s="104" t="str">
        <f t="shared" si="1"/>
        <v>Débil</v>
      </c>
      <c r="BF47" s="103"/>
      <c r="BG47" s="105" t="s">
        <v>106</v>
      </c>
      <c r="BH47" s="104" t="str">
        <f t="shared" si="2"/>
        <v>Casilla formulada</v>
      </c>
      <c r="BI47" s="103"/>
      <c r="BJ47" s="104" t="str">
        <f t="shared" si="3"/>
        <v/>
      </c>
      <c r="BK47" s="104" t="str">
        <f t="shared" si="4"/>
        <v/>
      </c>
      <c r="BL47" s="104" t="str">
        <f t="shared" si="5"/>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31" t="s">
        <v>106</v>
      </c>
      <c r="AX48" s="131" t="s">
        <v>106</v>
      </c>
      <c r="AY48" s="131" t="s">
        <v>106</v>
      </c>
      <c r="AZ48" s="131" t="s">
        <v>106</v>
      </c>
      <c r="BA48" s="131" t="s">
        <v>106</v>
      </c>
      <c r="BB48" s="131" t="s">
        <v>106</v>
      </c>
      <c r="BC48" s="131" t="s">
        <v>106</v>
      </c>
      <c r="BD48" s="131">
        <f t="shared" si="0"/>
        <v>0</v>
      </c>
      <c r="BE48" s="131" t="str">
        <f t="shared" si="1"/>
        <v>Débil</v>
      </c>
      <c r="BF48" s="109"/>
      <c r="BG48" s="111" t="s">
        <v>106</v>
      </c>
      <c r="BH48" s="131" t="str">
        <f t="shared" si="2"/>
        <v>Casilla formulada</v>
      </c>
      <c r="BI48" s="109"/>
      <c r="BJ48" s="131" t="str">
        <f t="shared" si="3"/>
        <v/>
      </c>
      <c r="BK48" s="131" t="str">
        <f t="shared" si="4"/>
        <v/>
      </c>
      <c r="BL48" s="131" t="str">
        <f t="shared" si="5"/>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0"/>
        <v>0</v>
      </c>
      <c r="BE49" s="104" t="str">
        <f t="shared" si="1"/>
        <v>Débil</v>
      </c>
      <c r="BF49" s="103"/>
      <c r="BG49" s="105" t="s">
        <v>106</v>
      </c>
      <c r="BH49" s="104" t="str">
        <f t="shared" si="2"/>
        <v>Casilla formulada</v>
      </c>
      <c r="BI49" s="103"/>
      <c r="BJ49" s="104" t="str">
        <f t="shared" si="3"/>
        <v/>
      </c>
      <c r="BK49" s="104" t="str">
        <f t="shared" si="4"/>
        <v/>
      </c>
      <c r="BL49" s="104" t="str">
        <f t="shared" si="5"/>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31" t="s">
        <v>106</v>
      </c>
      <c r="AX50" s="131" t="s">
        <v>106</v>
      </c>
      <c r="AY50" s="131" t="s">
        <v>106</v>
      </c>
      <c r="AZ50" s="131" t="s">
        <v>106</v>
      </c>
      <c r="BA50" s="131" t="s">
        <v>106</v>
      </c>
      <c r="BB50" s="131" t="s">
        <v>106</v>
      </c>
      <c r="BC50" s="131" t="s">
        <v>106</v>
      </c>
      <c r="BD50" s="131">
        <f t="shared" si="0"/>
        <v>0</v>
      </c>
      <c r="BE50" s="131" t="str">
        <f t="shared" si="1"/>
        <v>Débil</v>
      </c>
      <c r="BF50" s="109"/>
      <c r="BG50" s="111" t="s">
        <v>106</v>
      </c>
      <c r="BH50" s="131" t="str">
        <f t="shared" si="2"/>
        <v>Casilla formulada</v>
      </c>
      <c r="BI50" s="109"/>
      <c r="BJ50" s="131" t="str">
        <f t="shared" si="3"/>
        <v/>
      </c>
      <c r="BK50" s="131" t="str">
        <f t="shared" si="4"/>
        <v/>
      </c>
      <c r="BL50" s="131" t="str">
        <f t="shared" si="5"/>
        <v>SI</v>
      </c>
      <c r="BM50" s="339"/>
      <c r="BN50" s="342"/>
      <c r="BO50" s="449"/>
      <c r="BP50" s="348"/>
      <c r="BQ50" s="330"/>
      <c r="BR50" s="330"/>
      <c r="BS50" s="333"/>
    </row>
    <row r="51" spans="2:71" s="89" customFormat="1" ht="96" hidden="1" customHeight="1" x14ac:dyDescent="0.25">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0"/>
        <v>0</v>
      </c>
      <c r="BE51" s="117" t="str">
        <f t="shared" si="1"/>
        <v>Débil</v>
      </c>
      <c r="BF51" s="116"/>
      <c r="BG51" s="118" t="s">
        <v>106</v>
      </c>
      <c r="BH51" s="117" t="str">
        <f t="shared" si="2"/>
        <v>Casilla formulada</v>
      </c>
      <c r="BI51" s="116"/>
      <c r="BJ51" s="117" t="str">
        <f t="shared" si="3"/>
        <v/>
      </c>
      <c r="BK51" s="117" t="str">
        <f t="shared" si="4"/>
        <v/>
      </c>
      <c r="BL51" s="117" t="str">
        <f t="shared" si="5"/>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130" t="s">
        <v>106</v>
      </c>
      <c r="AX52" s="130" t="s">
        <v>106</v>
      </c>
      <c r="AY52" s="130" t="s">
        <v>106</v>
      </c>
      <c r="AZ52" s="130" t="s">
        <v>106</v>
      </c>
      <c r="BA52" s="130" t="s">
        <v>106</v>
      </c>
      <c r="BB52" s="130" t="s">
        <v>106</v>
      </c>
      <c r="BC52" s="130" t="s">
        <v>106</v>
      </c>
      <c r="BD52" s="130">
        <f t="shared" si="0"/>
        <v>0</v>
      </c>
      <c r="BE52" s="130" t="str">
        <f t="shared" si="1"/>
        <v>Débil</v>
      </c>
      <c r="BF52" s="94"/>
      <c r="BG52" s="99" t="s">
        <v>106</v>
      </c>
      <c r="BH52" s="130" t="str">
        <f t="shared" si="2"/>
        <v>Casilla formulada</v>
      </c>
      <c r="BI52" s="94"/>
      <c r="BJ52" s="130" t="str">
        <f t="shared" si="3"/>
        <v/>
      </c>
      <c r="BK52" s="130" t="str">
        <f t="shared" si="4"/>
        <v/>
      </c>
      <c r="BL52" s="130" t="str">
        <f t="shared" si="5"/>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0"/>
        <v>0</v>
      </c>
      <c r="BE53" s="104" t="str">
        <f t="shared" si="1"/>
        <v>Débil</v>
      </c>
      <c r="BF53" s="103"/>
      <c r="BG53" s="105" t="s">
        <v>106</v>
      </c>
      <c r="BH53" s="104" t="str">
        <f t="shared" si="2"/>
        <v>Casilla formulada</v>
      </c>
      <c r="BI53" s="103"/>
      <c r="BJ53" s="104" t="str">
        <f t="shared" si="3"/>
        <v/>
      </c>
      <c r="BK53" s="104" t="str">
        <f t="shared" si="4"/>
        <v/>
      </c>
      <c r="BL53" s="104" t="str">
        <f t="shared" si="5"/>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31" t="s">
        <v>106</v>
      </c>
      <c r="AX54" s="131" t="s">
        <v>106</v>
      </c>
      <c r="AY54" s="131" t="s">
        <v>106</v>
      </c>
      <c r="AZ54" s="131" t="s">
        <v>106</v>
      </c>
      <c r="BA54" s="131" t="s">
        <v>106</v>
      </c>
      <c r="BB54" s="131" t="s">
        <v>106</v>
      </c>
      <c r="BC54" s="131" t="s">
        <v>106</v>
      </c>
      <c r="BD54" s="131">
        <f t="shared" si="0"/>
        <v>0</v>
      </c>
      <c r="BE54" s="131" t="str">
        <f t="shared" si="1"/>
        <v>Débil</v>
      </c>
      <c r="BF54" s="109"/>
      <c r="BG54" s="111" t="s">
        <v>106</v>
      </c>
      <c r="BH54" s="131" t="str">
        <f t="shared" si="2"/>
        <v>Casilla formulada</v>
      </c>
      <c r="BI54" s="109"/>
      <c r="BJ54" s="131" t="str">
        <f t="shared" si="3"/>
        <v/>
      </c>
      <c r="BK54" s="131" t="str">
        <f t="shared" si="4"/>
        <v/>
      </c>
      <c r="BL54" s="131" t="str">
        <f t="shared" si="5"/>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0"/>
        <v>0</v>
      </c>
      <c r="BE55" s="104" t="str">
        <f t="shared" si="1"/>
        <v>Débil</v>
      </c>
      <c r="BF55" s="103"/>
      <c r="BG55" s="105" t="s">
        <v>106</v>
      </c>
      <c r="BH55" s="104" t="str">
        <f t="shared" si="2"/>
        <v>Casilla formulada</v>
      </c>
      <c r="BI55" s="103"/>
      <c r="BJ55" s="104" t="str">
        <f t="shared" si="3"/>
        <v/>
      </c>
      <c r="BK55" s="104" t="str">
        <f t="shared" si="4"/>
        <v/>
      </c>
      <c r="BL55" s="104" t="str">
        <f t="shared" si="5"/>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31" t="s">
        <v>106</v>
      </c>
      <c r="AX56" s="131" t="s">
        <v>106</v>
      </c>
      <c r="AY56" s="131" t="s">
        <v>106</v>
      </c>
      <c r="AZ56" s="131" t="s">
        <v>106</v>
      </c>
      <c r="BA56" s="131" t="s">
        <v>106</v>
      </c>
      <c r="BB56" s="131" t="s">
        <v>106</v>
      </c>
      <c r="BC56" s="131" t="s">
        <v>106</v>
      </c>
      <c r="BD56" s="131">
        <f t="shared" si="0"/>
        <v>0</v>
      </c>
      <c r="BE56" s="131" t="str">
        <f t="shared" si="1"/>
        <v>Débil</v>
      </c>
      <c r="BF56" s="109"/>
      <c r="BG56" s="111" t="s">
        <v>106</v>
      </c>
      <c r="BH56" s="131" t="str">
        <f t="shared" si="2"/>
        <v>Casilla formulada</v>
      </c>
      <c r="BI56" s="109"/>
      <c r="BJ56" s="131" t="str">
        <f t="shared" si="3"/>
        <v/>
      </c>
      <c r="BK56" s="131" t="str">
        <f t="shared" si="4"/>
        <v/>
      </c>
      <c r="BL56" s="131" t="str">
        <f t="shared" si="5"/>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0"/>
        <v>0</v>
      </c>
      <c r="BE57" s="104" t="str">
        <f t="shared" si="1"/>
        <v>Débil</v>
      </c>
      <c r="BF57" s="103"/>
      <c r="BG57" s="105" t="s">
        <v>106</v>
      </c>
      <c r="BH57" s="104" t="str">
        <f t="shared" si="2"/>
        <v>Casilla formulada</v>
      </c>
      <c r="BI57" s="103"/>
      <c r="BJ57" s="104" t="str">
        <f t="shared" si="3"/>
        <v/>
      </c>
      <c r="BK57" s="104" t="str">
        <f t="shared" si="4"/>
        <v/>
      </c>
      <c r="BL57" s="104" t="str">
        <f t="shared" si="5"/>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31" t="s">
        <v>106</v>
      </c>
      <c r="AX58" s="131" t="s">
        <v>106</v>
      </c>
      <c r="AY58" s="131" t="s">
        <v>106</v>
      </c>
      <c r="AZ58" s="131" t="s">
        <v>106</v>
      </c>
      <c r="BA58" s="131" t="s">
        <v>106</v>
      </c>
      <c r="BB58" s="131" t="s">
        <v>106</v>
      </c>
      <c r="BC58" s="131" t="s">
        <v>106</v>
      </c>
      <c r="BD58" s="131">
        <f t="shared" si="0"/>
        <v>0</v>
      </c>
      <c r="BE58" s="131" t="str">
        <f t="shared" si="1"/>
        <v>Débil</v>
      </c>
      <c r="BF58" s="109"/>
      <c r="BG58" s="111" t="s">
        <v>106</v>
      </c>
      <c r="BH58" s="131" t="str">
        <f t="shared" si="2"/>
        <v>Casilla formulada</v>
      </c>
      <c r="BI58" s="109"/>
      <c r="BJ58" s="131" t="str">
        <f t="shared" si="3"/>
        <v/>
      </c>
      <c r="BK58" s="131" t="str">
        <f t="shared" si="4"/>
        <v/>
      </c>
      <c r="BL58" s="131" t="str">
        <f t="shared" si="5"/>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0"/>
        <v>0</v>
      </c>
      <c r="BE59" s="104" t="str">
        <f t="shared" si="1"/>
        <v>Débil</v>
      </c>
      <c r="BF59" s="103"/>
      <c r="BG59" s="105" t="s">
        <v>106</v>
      </c>
      <c r="BH59" s="104" t="str">
        <f t="shared" si="2"/>
        <v>Casilla formulada</v>
      </c>
      <c r="BI59" s="103"/>
      <c r="BJ59" s="104" t="str">
        <f t="shared" si="3"/>
        <v/>
      </c>
      <c r="BK59" s="104" t="str">
        <f t="shared" si="4"/>
        <v/>
      </c>
      <c r="BL59" s="104" t="str">
        <f t="shared" si="5"/>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31" t="s">
        <v>106</v>
      </c>
      <c r="AX60" s="131" t="s">
        <v>106</v>
      </c>
      <c r="AY60" s="131" t="s">
        <v>106</v>
      </c>
      <c r="AZ60" s="131" t="s">
        <v>106</v>
      </c>
      <c r="BA60" s="131" t="s">
        <v>106</v>
      </c>
      <c r="BB60" s="131" t="s">
        <v>106</v>
      </c>
      <c r="BC60" s="131" t="s">
        <v>106</v>
      </c>
      <c r="BD60" s="131">
        <f t="shared" si="0"/>
        <v>0</v>
      </c>
      <c r="BE60" s="131" t="str">
        <f t="shared" si="1"/>
        <v>Débil</v>
      </c>
      <c r="BF60" s="109"/>
      <c r="BG60" s="111" t="s">
        <v>106</v>
      </c>
      <c r="BH60" s="131" t="str">
        <f t="shared" si="2"/>
        <v>Casilla formulada</v>
      </c>
      <c r="BI60" s="109"/>
      <c r="BJ60" s="131" t="str">
        <f t="shared" si="3"/>
        <v/>
      </c>
      <c r="BK60" s="131" t="str">
        <f t="shared" si="4"/>
        <v/>
      </c>
      <c r="BL60" s="131" t="str">
        <f t="shared" si="5"/>
        <v>SI</v>
      </c>
      <c r="BM60" s="339"/>
      <c r="BN60" s="342"/>
      <c r="BO60" s="449"/>
      <c r="BP60" s="348"/>
      <c r="BQ60" s="330"/>
      <c r="BR60" s="330"/>
      <c r="BS60" s="333"/>
    </row>
    <row r="61" spans="2:71" s="89" customFormat="1" ht="96" hidden="1" customHeight="1" x14ac:dyDescent="0.25">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0"/>
        <v>0</v>
      </c>
      <c r="BE61" s="117" t="str">
        <f t="shared" si="1"/>
        <v>Débil</v>
      </c>
      <c r="BF61" s="116"/>
      <c r="BG61" s="118" t="s">
        <v>106</v>
      </c>
      <c r="BH61" s="117" t="str">
        <f t="shared" si="2"/>
        <v>Casilla formulada</v>
      </c>
      <c r="BI61" s="116"/>
      <c r="BJ61" s="117" t="str">
        <f t="shared" si="3"/>
        <v/>
      </c>
      <c r="BK61" s="117" t="str">
        <f t="shared" si="4"/>
        <v/>
      </c>
      <c r="BL61" s="117" t="str">
        <f t="shared" si="5"/>
        <v>SI</v>
      </c>
      <c r="BM61" s="340"/>
      <c r="BN61" s="343"/>
      <c r="BO61" s="450"/>
      <c r="BP61" s="349"/>
      <c r="BQ61" s="331"/>
      <c r="BR61" s="331"/>
      <c r="BS61" s="334"/>
    </row>
    <row r="62" spans="2:71" hidden="1" x14ac:dyDescent="0.2"/>
    <row r="63" spans="2:71" hidden="1" x14ac:dyDescent="0.2"/>
    <row r="64" spans="2:71" hidden="1" x14ac:dyDescent="0.2"/>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354" priority="23" operator="containsText" text="Si es Riesgo de Corrupción">
      <formula>NOT(ISERROR(SEARCH("Si es Riesgo de Corrupción",J12)))</formula>
    </cfRule>
    <cfRule type="containsText" dxfId="353" priority="24" operator="containsText" text="No es Riesgo de Corrupción">
      <formula>NOT(ISERROR(SEARCH("No es Riesgo de Corrupción",J12)))</formula>
    </cfRule>
  </conditionalFormatting>
  <conditionalFormatting sqref="L12:M21">
    <cfRule type="containsText" dxfId="352" priority="22" operator="containsText" text="Espacio para describir ">
      <formula>NOT(ISERROR(SEARCH("Espacio para describir ",L12)))</formula>
    </cfRule>
  </conditionalFormatting>
  <conditionalFormatting sqref="N12:N61 Q12:AI61 AQ12:AQ61 AV12:BC61 BG12:BG61 BO12:BO61">
    <cfRule type="containsText" dxfId="351" priority="21" operator="containsText" text="Escoger un dato de la lista desplegable">
      <formula>NOT(ISERROR(SEARCH("Escoger un dato de la lista desplegable",N12)))</formula>
    </cfRule>
  </conditionalFormatting>
  <conditionalFormatting sqref="AO12:AO61">
    <cfRule type="containsText" dxfId="350" priority="20" operator="containsText" text="REDACTAR CONTROL">
      <formula>NOT(ISERROR(SEARCH("REDACTAR CONTROL",AO12)))</formula>
    </cfRule>
  </conditionalFormatting>
  <conditionalFormatting sqref="AL12 BR12">
    <cfRule type="containsText" dxfId="349" priority="17" operator="containsText" text="Extremo">
      <formula>NOT(ISERROR(SEARCH("Extremo",AL12)))</formula>
    </cfRule>
    <cfRule type="containsText" dxfId="348" priority="18" operator="containsText" text="Alto">
      <formula>NOT(ISERROR(SEARCH("Alto",AL12)))</formula>
    </cfRule>
    <cfRule type="containsText" dxfId="347" priority="19" operator="containsText" text="Moderado">
      <formula>NOT(ISERROR(SEARCH("Moderado",AL12)))</formula>
    </cfRule>
  </conditionalFormatting>
  <conditionalFormatting sqref="L22:M31">
    <cfRule type="containsText" dxfId="346" priority="16" operator="containsText" text="Espacio para describir ">
      <formula>NOT(ISERROR(SEARCH("Espacio para describir ",L22)))</formula>
    </cfRule>
  </conditionalFormatting>
  <conditionalFormatting sqref="AL22 BR22">
    <cfRule type="containsText" dxfId="345" priority="13" operator="containsText" text="Extremo">
      <formula>NOT(ISERROR(SEARCH("Extremo",AL22)))</formula>
    </cfRule>
    <cfRule type="containsText" dxfId="344" priority="14" operator="containsText" text="Alto">
      <formula>NOT(ISERROR(SEARCH("Alto",AL22)))</formula>
    </cfRule>
    <cfRule type="containsText" dxfId="343" priority="15" operator="containsText" text="Moderado">
      <formula>NOT(ISERROR(SEARCH("Moderado",AL22)))</formula>
    </cfRule>
  </conditionalFormatting>
  <conditionalFormatting sqref="L32:M41">
    <cfRule type="containsText" dxfId="342" priority="12" operator="containsText" text="Espacio para describir ">
      <formula>NOT(ISERROR(SEARCH("Espacio para describir ",L32)))</formula>
    </cfRule>
  </conditionalFormatting>
  <conditionalFormatting sqref="AL32 BR32">
    <cfRule type="containsText" dxfId="341" priority="9" operator="containsText" text="Extremo">
      <formula>NOT(ISERROR(SEARCH("Extremo",AL32)))</formula>
    </cfRule>
    <cfRule type="containsText" dxfId="340" priority="10" operator="containsText" text="Alto">
      <formula>NOT(ISERROR(SEARCH("Alto",AL32)))</formula>
    </cfRule>
    <cfRule type="containsText" dxfId="339" priority="11" operator="containsText" text="Moderado">
      <formula>NOT(ISERROR(SEARCH("Moderado",AL32)))</formula>
    </cfRule>
  </conditionalFormatting>
  <conditionalFormatting sqref="L42:M51">
    <cfRule type="containsText" dxfId="338" priority="8" operator="containsText" text="Espacio para describir ">
      <formula>NOT(ISERROR(SEARCH("Espacio para describir ",L42)))</formula>
    </cfRule>
  </conditionalFormatting>
  <conditionalFormatting sqref="AL42 BR42">
    <cfRule type="containsText" dxfId="337" priority="5" operator="containsText" text="Extremo">
      <formula>NOT(ISERROR(SEARCH("Extremo",AL42)))</formula>
    </cfRule>
    <cfRule type="containsText" dxfId="336" priority="6" operator="containsText" text="Alto">
      <formula>NOT(ISERROR(SEARCH("Alto",AL42)))</formula>
    </cfRule>
    <cfRule type="containsText" dxfId="335" priority="7" operator="containsText" text="Moderado">
      <formula>NOT(ISERROR(SEARCH("Moderado",AL42)))</formula>
    </cfRule>
  </conditionalFormatting>
  <conditionalFormatting sqref="L52:M61">
    <cfRule type="containsText" dxfId="334" priority="4" operator="containsText" text="Espacio para describir ">
      <formula>NOT(ISERROR(SEARCH("Espacio para describir ",L52)))</formula>
    </cfRule>
  </conditionalFormatting>
  <conditionalFormatting sqref="AL52 BR52">
    <cfRule type="containsText" dxfId="333" priority="1" operator="containsText" text="Extremo">
      <formula>NOT(ISERROR(SEARCH("Extremo",AL52)))</formula>
    </cfRule>
    <cfRule type="containsText" dxfId="332" priority="2" operator="containsText" text="Alto">
      <formula>NOT(ISERROR(SEARCH("Alto",AL52)))</formula>
    </cfRule>
    <cfRule type="containsText" dxfId="331" priority="3" operator="containsText" text="Moderado">
      <formula>NOT(ISERROR(SEARCH("Moderado",AL52)))</formula>
    </cfRule>
  </conditionalFormatting>
  <dataValidations disablePrompts="1"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6715D81-0F0C-4D09-9A25-7432E28BDB39}"/>
    <dataValidation allowBlank="1" showInputMessage="1" showErrorMessage="1" prompt="¿Se deja evidencia o rastro de la ejecución del control, que permita a cualquier tercero con la evidencia, llegar a la misma conclusión?." sqref="BC11" xr:uid="{399D90A2-6EF0-4CA6-A436-CE3A9BB30F1E}"/>
    <dataValidation allowBlank="1" showInputMessage="1" showErrorMessage="1" prompt="¿Las observaciones, desviaciones o diferencias identificadas como resultados de la ejecución del control son investigadas y resueltas de manera oportuna?" sqref="BB11" xr:uid="{C94F31B6-4BC1-4391-A2DC-5BB5C18FA6C6}"/>
    <dataValidation allowBlank="1" showInputMessage="1" showErrorMessage="1" prompt="¿La fuente de información que se utiliza en el desarrollo del control es información confiable que permita mitigar el riesgo?." sqref="BA11" xr:uid="{852F929B-1BB4-4D39-9FB1-3F389D425356}"/>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3D9FD4C-3726-4C4C-91EE-4B34503F94D2}"/>
    <dataValidation allowBlank="1" showInputMessage="1" showErrorMessage="1" prompt="¿La oportunidad en que se ejecuta el control ayuda a prevenir la mitigación del riesgo o a detectar la materialización del riesgo de manera oportuna?" sqref="AY11" xr:uid="{C41AEA09-F74A-4D7E-812D-E884C4545256}"/>
    <dataValidation allowBlank="1" showInputMessage="1" showErrorMessage="1" prompt="El responsable tiene autoridad y adecuada segregación de funciones en la ejecución del control?" sqref="AX11" xr:uid="{2286C913-AA7B-4525-93A8-90A85F0F5457}"/>
    <dataValidation allowBlank="1" showInputMessage="1" showErrorMessage="1" prompt="¿Existen un responsable asignado a la ejecución del control?" sqref="AW11" xr:uid="{90E24ED3-FCE0-4E92-BA9E-DDF35A33522D}"/>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78F327AC-B103-4269-B062-B9AD611F24A1}"/>
    <dataValidation type="list" allowBlank="1" showInputMessage="1" showErrorMessage="1" prompt="¿Genera Impacto ambiental?" sqref="AI12:AI61" xr:uid="{98294F3E-37A1-48E5-8F58-F93BE3D49A52}">
      <formula1>"SI,NO,Escoger un dato de la lista desplegable"</formula1>
    </dataValidation>
    <dataValidation allowBlank="1" showInputMessage="1" showErrorMessage="1" prompt="¿Genera Impacto ambiental?" sqref="AI11" xr:uid="{7907896E-C46B-4F31-861E-9F294270118D}"/>
    <dataValidation type="list" allowBlank="1" showInputMessage="1" showErrorMessage="1" prompt="¿Afectar la imagen nacional?" sqref="AH12:AH61" xr:uid="{2F93886D-000A-4962-888A-522E468C426B}">
      <formula1>"SI,NO,Escoger un dato de la lista desplegable"</formula1>
    </dataValidation>
    <dataValidation allowBlank="1" showInputMessage="1" showErrorMessage="1" prompt="¿Afectar la imagen nacional?" sqref="AH11" xr:uid="{9DA35499-BF10-4B17-883D-FC5FAF8FFE41}"/>
    <dataValidation type="list" allowBlank="1" showInputMessage="1" showErrorMessage="1" prompt="¿Afectar la imagen regional?" sqref="AG12:AG61" xr:uid="{D75F6299-2481-42FC-A6FF-B0DE40D35355}">
      <formula1>"SI,NO,Escoger un dato de la lista desplegable"</formula1>
    </dataValidation>
    <dataValidation allowBlank="1" showInputMessage="1" showErrorMessage="1" prompt="¿Afectar la imagen regional?" sqref="AG11" xr:uid="{60764E1A-5185-4F55-AC73-6B03B1967BF4}"/>
    <dataValidation type="list" allowBlank="1" showInputMessage="1" showErrorMessage="1" prompt="¿Ocasionar lesiones físicas o pérdida de vidas humanas?_x000a_NOTA: si esta respuesta es afirmativa, el impacto sera considerado como catastrófico." sqref="AF12:AF61" xr:uid="{B5C63B70-DBC4-4D1F-B4BA-23B8AEA88A75}">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8A642B46-1F8E-4881-938A-2BD69967E3B9}"/>
    <dataValidation type="list" allowBlank="1" showInputMessage="1" showErrorMessage="1" prompt="¿Generar pérdida de credibilidad del sector?" sqref="AE12:AE61" xr:uid="{2FAB39C6-2CF8-465B-8430-184C138EBAF4}">
      <formula1>"SI,NO,Escoger un dato de la lista desplegable"</formula1>
    </dataValidation>
    <dataValidation allowBlank="1" showInputMessage="1" showErrorMessage="1" prompt="¿Generar pérdida de credibilidad del sector?" sqref="AE11" xr:uid="{E7D07858-9ED9-42AC-9913-BF30ADD65D15}"/>
    <dataValidation type="list" allowBlank="1" showInputMessage="1" showErrorMessage="1" prompt="¿Dar lugar a procesos penales?" sqref="AD12:AD61" xr:uid="{7F7625A5-7B70-4CEA-B7B9-E2CD5AFECAE0}">
      <formula1>"SI,NO,Escoger un dato de la lista desplegable"</formula1>
    </dataValidation>
    <dataValidation allowBlank="1" showInputMessage="1" showErrorMessage="1" prompt="¿Dar lugar a procesos penales?" sqref="AD11" xr:uid="{CF4B3A89-CCD3-4DA3-A2A1-A8F7FA4F695C}"/>
    <dataValidation type="list" allowBlank="1" showInputMessage="1" showErrorMessage="1" prompt="¿Dar lugar a procesos fiscales?" sqref="AC12:AC61" xr:uid="{E41466AE-1FE7-4595-9FB7-43BC9DE32D01}">
      <formula1>"SI,NO,Escoger un dato de la lista desplegable"</formula1>
    </dataValidation>
    <dataValidation allowBlank="1" showInputMessage="1" showErrorMessage="1" prompt="¿Dar lugar a procesos fiscales?" sqref="AC11" xr:uid="{943B4E0B-DDB6-4BBF-A507-ABE6F780DE3D}"/>
    <dataValidation type="list" allowBlank="1" showInputMessage="1" showErrorMessage="1" prompt="¿Dar lugar a procesos disciplinarios?" sqref="AB12:AB61" xr:uid="{534D3BE3-075E-484C-97D7-759765A93DCB}">
      <formula1>"SI,NO,Escoger un dato de la lista desplegable"</formula1>
    </dataValidation>
    <dataValidation allowBlank="1" showInputMessage="1" showErrorMessage="1" prompt="¿Dar lugar a procesos disciplinarios?" sqref="AB11" xr:uid="{5ED3ECF9-934C-48B4-A2A5-430EEB67D9C7}"/>
    <dataValidation type="list" allowBlank="1" showInputMessage="1" showErrorMessage="1" prompt="¿Dar lugar a procesos sancionatorios?" sqref="AA12:AA61" xr:uid="{A3355417-1711-4AF0-A182-82B17BBC4411}">
      <formula1>"SI,NO,Escoger un dato de la lista desplegable"</formula1>
    </dataValidation>
    <dataValidation allowBlank="1" showInputMessage="1" showErrorMessage="1" prompt="¿Dar lugar a procesos sancionatorios?" sqref="AA11" xr:uid="{07230288-AF10-4032-A548-F3E3F1AAF011}"/>
    <dataValidation type="list" allowBlank="1" showInputMessage="1" showErrorMessage="1" prompt="¿Generar intervención de los órganos de control, de la Fiscalía, u otro ente?" sqref="Z12:Z61" xr:uid="{CF0E99EB-FCD5-403C-AFDF-C7D610508CCA}">
      <formula1>"SI,NO,Escoger un dato de la lista desplegable"</formula1>
    </dataValidation>
    <dataValidation allowBlank="1" showInputMessage="1" showErrorMessage="1" prompt="¿Generar intervención de los órganos de control, de la Fiscalía, u otro ente?" sqref="Z11" xr:uid="{105F0B3B-2CB1-4313-86A3-D3CE46703F92}"/>
    <dataValidation type="list" allowBlank="1" showInputMessage="1" showErrorMessage="1" prompt="¿Generar pérdida de información de la Entidad?" sqref="Y12:Y61" xr:uid="{43E97BD1-696D-4A3A-8DA5-C4AD695FE3E3}">
      <formula1>"SI,NO,Escoger un dato de la lista desplegable"</formula1>
    </dataValidation>
    <dataValidation allowBlank="1" showInputMessage="1" showErrorMessage="1" prompt="¿Generar pérdida de información de la Entidad?" sqref="Y11" xr:uid="{0FC7339E-F349-41E2-9559-EAAD5804D8E1}"/>
    <dataValidation type="list" allowBlank="1" showInputMessage="1" showErrorMessage="1" prompt="¿Dar lugar al detrimento de calidad de vida de la comunidad por la pérdida del bien o servicios o los recursos públicos?" sqref="X12:X61" xr:uid="{DB658EE3-7D11-41C6-9616-E3D75AA769F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2205E45-2EF7-4E68-8DFA-7705E77D12BB}"/>
    <dataValidation type="list" allowBlank="1" showInputMessage="1" showErrorMessage="1" prompt="¿Afectar la generación de los productos o la prestación de servicios?" sqref="W12:W61" xr:uid="{F9521815-F4E8-4B00-A2CE-A67B232338C1}">
      <formula1>"SI,NO,Escoger un dato de la lista desplegable"</formula1>
    </dataValidation>
    <dataValidation allowBlank="1" showInputMessage="1" showErrorMessage="1" prompt="¿Afectar la generación de los productos o la prestación de servicios?" sqref="W11" xr:uid="{4DC0FE15-FD7A-40D8-AC13-3D143B21D01B}"/>
    <dataValidation type="list" allowBlank="1" showInputMessage="1" showErrorMessage="1" prompt="¿Generar pérdida de recursos económicos?" sqref="V12:V61" xr:uid="{FA895C47-04A5-449A-AB78-7F1AFB5DCC0D}">
      <formula1>"SI,NO,Escoger un dato de la lista desplegable"</formula1>
    </dataValidation>
    <dataValidation allowBlank="1" showInputMessage="1" showErrorMessage="1" prompt="¿Generar pérdida de recursos económicos?" sqref="V11" xr:uid="{85DF4ECF-C3DC-4ADC-891D-AA8E37FD02DF}"/>
    <dataValidation type="list" allowBlank="1" showInputMessage="1" showErrorMessage="1" prompt="¿Generar pérdida de confianza de la Entidad, afectando su reputación?" sqref="U12:U61" xr:uid="{A17F5B68-ACED-4E81-B5AF-F6514ADA5A31}">
      <formula1>"SI,NO,Escoger un dato de la lista desplegable"</formula1>
    </dataValidation>
    <dataValidation allowBlank="1" showInputMessage="1" showErrorMessage="1" prompt="¿Generar pérdida de confianza de la Entidad, afectando su reputación?" sqref="U11" xr:uid="{DB5AD523-C750-4594-B4CB-1D7804B39D6A}"/>
    <dataValidation type="list" allowBlank="1" showInputMessage="1" showErrorMessage="1" prompt="¿Afectar el cumplimiento de la misión del sector al que pertenece la Entidad?" sqref="T12:T61" xr:uid="{C36D01F6-2723-4986-9481-20E52D7FEB1E}">
      <formula1>"SI,NO,Escoger un dato de la lista desplegable"</formula1>
    </dataValidation>
    <dataValidation allowBlank="1" showInputMessage="1" showErrorMessage="1" prompt="¿Afectar el cumplimiento de la misión del sector al que pertenece la Entidad?" sqref="T11" xr:uid="{FAE49650-250E-4EBB-9873-C95F725DCB5C}"/>
    <dataValidation type="list" allowBlank="1" showInputMessage="1" showErrorMessage="1" prompt="¿Afectar el cumplimiento de misión de la Entidad?" sqref="S12:S61" xr:uid="{0F0F7A84-1ECC-4DE6-8D4E-5D896FB8A0AA}">
      <formula1>"SI,NO,Escoger un dato de la lista desplegable"</formula1>
    </dataValidation>
    <dataValidation allowBlank="1" showInputMessage="1" showErrorMessage="1" prompt="¿Afectar el cumplimiento de misión de la Entidad?" sqref="S11" xr:uid="{72A0C6EF-2BB9-48EB-BD50-73F21E84C189}"/>
    <dataValidation type="list" allowBlank="1" showInputMessage="1" showErrorMessage="1" prompt="¿Afectar el cumplimiento de metas y objetivos de la dependencia?" sqref="R12:R61" xr:uid="{11CC57A6-1299-47BB-9BCC-7310493A870C}">
      <formula1>"SI,NO,Escoger un dato de la lista desplegable"</formula1>
    </dataValidation>
    <dataValidation allowBlank="1" showInputMessage="1" showErrorMessage="1" prompt="¿Afectar el cumplimiento de metas y objetivos de la dependencia?" sqref="R11" xr:uid="{D1C8F352-0627-4ABB-A005-EBC061BF8E90}"/>
    <dataValidation type="list" allowBlank="1" showInputMessage="1" showErrorMessage="1" prompt="¿Afectar al grupo de funcionarios del proceso?" sqref="Q12:Q61" xr:uid="{0791E541-690D-4CCC-92BD-58596D7D8843}">
      <formula1>"SI,NO,Escoger un dato de la lista desplegable"</formula1>
    </dataValidation>
    <dataValidation allowBlank="1" showInputMessage="1" showErrorMessage="1" prompt="¿Afectar al grupo de funcionarios del proceso?" sqref="Q11" xr:uid="{6D6CEE41-D089-46DB-9D81-BEA1BBF0811A}"/>
    <dataValidation allowBlank="1" showInputMessage="1" showErrorMessage="1" prompt="Son los efectos ocasionados por la ocurrencia de un riesgo que afecta los objetivos o procesos de la entidad. Pueden ser una pérdida, un daño, un perjuicio, un detrimento." sqref="M9:M11" xr:uid="{734B742F-3464-4B94-B7FB-7717A10971D2}"/>
    <dataValidation type="list" allowBlank="1" showInputMessage="1" showErrorMessage="1" sqref="BG12:BG61" xr:uid="{43C04E95-01AA-46C2-9535-9DF505C38CA3}">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82ACB135-92EB-4934-8A9B-C8C163A0E2A5}">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A2E9FE2E-6F59-4F9C-9374-D78D3A82A870}">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1FC39321-D245-4382-A3AE-E7DA078A5900}">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9A00B4D8-21D7-4287-AF3C-1B03F412E6C5}">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F6375CE-A445-4ACE-B51C-0B3B84EC7398}">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088D788-FDFE-42D9-92DD-52EA1ABFBDC1}">
      <formula1>"Adecuado,Inadecuado,Escoger un dato de la lista desplegable"</formula1>
    </dataValidation>
    <dataValidation type="list" allowBlank="1" showInputMessage="1" showErrorMessage="1" prompt="¿Existen un responsable asignado a la ejecución del control?" sqref="AW12:AW61" xr:uid="{61622AB3-FB1F-4B1A-96B6-7D60F3BDF1F0}">
      <formula1>"Asignado,No Asignado,Escoger un dato de la lista desplegable"</formula1>
    </dataValidation>
    <dataValidation type="list" allowBlank="1" showInputMessage="1" showErrorMessage="1" sqref="AV12:AV61" xr:uid="{526FE719-E73B-4EFC-AECE-32049478CFEE}">
      <formula1>"Escoger un dato de la lista desplegable,Preventivo,Detectivo"</formula1>
    </dataValidation>
    <dataValidation type="list" allowBlank="1" showInputMessage="1" showErrorMessage="1" sqref="AQ12:AQ61" xr:uid="{A3B90400-801F-4A2F-9C19-28DB42FC1F55}">
      <formula1>"Escoger un dato de la lista desplegable,Por Tramite, Diario, Semanal, Quincenal, Mensual, Bimestral, Trimestral, Semestral,Anual"</formula1>
    </dataValidation>
    <dataValidation type="list" allowBlank="1" showInputMessage="1" showErrorMessage="1" sqref="F12:I61" xr:uid="{10957F61-B11C-4992-BF46-282300A5FDAF}">
      <formula1>"SI,NO,Escoger un dato de la lista desplegable"</formula1>
    </dataValidation>
    <dataValidation type="list" allowBlank="1" showInputMessage="1" showErrorMessage="1" sqref="N12:N61" xr:uid="{278F8DDA-7CC6-4A3F-8030-A99ABDE634D0}">
      <formula1>"Escoger un dato de la lista desplegable,5,4,3,2,1"</formula1>
    </dataValidation>
  </dataValidations>
  <pageMargins left="0.7" right="0.7" top="0.75" bottom="0.75" header="0.3" footer="0.3"/>
  <pageSetup paperSize="119" scale="12" fitToHeight="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FB457-3FC5-4E50-9D72-AE759557C509}">
  <sheetPr>
    <tabColor rgb="FFB1B1B1"/>
    <pageSetUpPr fitToPage="1"/>
  </sheetPr>
  <dimension ref="B2:BS61"/>
  <sheetViews>
    <sheetView zoomScale="55" zoomScaleNormal="55" workbookViewId="0">
      <selection activeCell="M12" sqref="M12:M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522">
        <v>45275</v>
      </c>
      <c r="F6" s="523"/>
      <c r="G6" s="523"/>
      <c r="H6" s="523"/>
      <c r="I6" s="523"/>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384"/>
      <c r="AK11" s="384"/>
      <c r="AL11" s="384"/>
      <c r="AM11" s="397"/>
      <c r="AN11" s="447"/>
      <c r="AO11" s="371"/>
      <c r="AP11" s="371"/>
      <c r="AQ11" s="371"/>
      <c r="AR11" s="371"/>
      <c r="AS11" s="371"/>
      <c r="AT11" s="371"/>
      <c r="AU11" s="371"/>
      <c r="AV11" s="371"/>
      <c r="AW11" s="154" t="s">
        <v>101</v>
      </c>
      <c r="AX11" s="154" t="s">
        <v>102</v>
      </c>
      <c r="AY11" s="154">
        <v>2</v>
      </c>
      <c r="AZ11" s="154">
        <v>3</v>
      </c>
      <c r="BA11" s="154">
        <v>4</v>
      </c>
      <c r="BB11" s="154">
        <v>5</v>
      </c>
      <c r="BC11" s="154">
        <v>6</v>
      </c>
      <c r="BD11" s="380"/>
      <c r="BE11" s="381"/>
      <c r="BF11" s="406"/>
      <c r="BG11" s="380"/>
      <c r="BH11" s="381"/>
      <c r="BI11" s="406"/>
      <c r="BJ11" s="380"/>
      <c r="BK11" s="381"/>
      <c r="BL11" s="408"/>
      <c r="BM11" s="409"/>
      <c r="BN11" s="411"/>
      <c r="BO11" s="398" t="s">
        <v>96</v>
      </c>
      <c r="BP11" s="399"/>
      <c r="BQ11" s="153" t="s">
        <v>98</v>
      </c>
      <c r="BR11" s="153" t="s">
        <v>103</v>
      </c>
      <c r="BS11" s="391"/>
    </row>
    <row r="12" spans="2:71" s="89" customFormat="1" ht="369.75" x14ac:dyDescent="0.25">
      <c r="B12" s="364">
        <v>1</v>
      </c>
      <c r="C12" s="367" t="s">
        <v>40</v>
      </c>
      <c r="D12" s="357" t="s">
        <v>689</v>
      </c>
      <c r="E12" s="357" t="s">
        <v>690</v>
      </c>
      <c r="F12" s="357" t="s">
        <v>153</v>
      </c>
      <c r="G12" s="357" t="s">
        <v>153</v>
      </c>
      <c r="H12" s="357" t="s">
        <v>153</v>
      </c>
      <c r="I12" s="357" t="s">
        <v>153</v>
      </c>
      <c r="J12" s="357" t="str">
        <f>IF(AND((F12="SI"),(G12="SI"),(H12="SI"),(I12="SI")),"Si es Riesgo de Corrupción","No es Riesgo de Corrupción")</f>
        <v>Si es Riesgo de Corrupción</v>
      </c>
      <c r="K12" s="150">
        <v>1</v>
      </c>
      <c r="L12" s="98" t="s">
        <v>691</v>
      </c>
      <c r="M12" s="359" t="s">
        <v>692</v>
      </c>
      <c r="N12" s="361">
        <v>1</v>
      </c>
      <c r="O12" s="351" t="str">
        <f>IF(N12=1,"Rara vez",IF(N12=2,"Improbable",IF(N12=3,"Posible",IF(N12=4,"Probable",IF(N12=5,"Casi seguro","Definir el nivel de probabilidad")))))</f>
        <v>Rara vez</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350" t="s">
        <v>155</v>
      </c>
      <c r="R12" s="350" t="s">
        <v>155</v>
      </c>
      <c r="S12" s="350" t="s">
        <v>155</v>
      </c>
      <c r="T12" s="350" t="s">
        <v>155</v>
      </c>
      <c r="U12" s="350" t="s">
        <v>155</v>
      </c>
      <c r="V12" s="350" t="s">
        <v>153</v>
      </c>
      <c r="W12" s="350" t="s">
        <v>155</v>
      </c>
      <c r="X12" s="350" t="s">
        <v>155</v>
      </c>
      <c r="Y12" s="350" t="s">
        <v>155</v>
      </c>
      <c r="Z12" s="350" t="s">
        <v>153</v>
      </c>
      <c r="AA12" s="350" t="s">
        <v>155</v>
      </c>
      <c r="AB12" s="350" t="s">
        <v>153</v>
      </c>
      <c r="AC12" s="350" t="s">
        <v>155</v>
      </c>
      <c r="AD12" s="350" t="s">
        <v>155</v>
      </c>
      <c r="AE12" s="350" t="s">
        <v>155</v>
      </c>
      <c r="AF12" s="350" t="s">
        <v>155</v>
      </c>
      <c r="AG12" s="350" t="s">
        <v>155</v>
      </c>
      <c r="AH12" s="350" t="s">
        <v>155</v>
      </c>
      <c r="AI12" s="350" t="s">
        <v>155</v>
      </c>
      <c r="AJ12" s="350">
        <f t="shared" ref="AJ12:AJ22" si="0">IF(AF12="SI","Impacto Catastrófico por lesoines o perdida de vidas humanas",(COUNTIF(Q12:AE21,"SI")+COUNTIF(AG12:AI21,"SI")))</f>
        <v>3</v>
      </c>
      <c r="AK12" s="350" t="str">
        <f>IF(AJ12=0,"",IF(AND(AJ12&gt;0,AJ12&lt;=5),"Moderado",IF(AND(AJ12&gt;5,AJ12&lt;=11),"Mayor","Catastrófico")))</f>
        <v>Moderado</v>
      </c>
      <c r="AL12" s="350" t="str">
        <f>IF(AND(O12="Rara Vez",AK12="Moderado"),"Moderado",IF(AND(O12="Rara Vez",AK12="Mayor"),"Alto",IF(AND(O12="Improbable",AK12="Moderado"),"Moderado",IF(AND(O12="Improbable",AK12="Mayor"),"Alto",IF(AND(O12="Posible",AK12="Moderado"),"Alto",IF(AND(O12="Probable",AK12="Moderado"),"Alto","Extremo"))))))</f>
        <v>Moderado</v>
      </c>
      <c r="AM12" s="335" t="s">
        <v>151</v>
      </c>
      <c r="AN12" s="90">
        <v>1</v>
      </c>
      <c r="AO12" s="94" t="s">
        <v>693</v>
      </c>
      <c r="AP12" s="94" t="s">
        <v>694</v>
      </c>
      <c r="AQ12" s="94" t="s">
        <v>453</v>
      </c>
      <c r="AR12" s="94" t="s">
        <v>695</v>
      </c>
      <c r="AS12" s="94" t="s">
        <v>696</v>
      </c>
      <c r="AT12" s="94" t="s">
        <v>697</v>
      </c>
      <c r="AU12" s="94" t="s">
        <v>698</v>
      </c>
      <c r="AV12" s="94" t="s">
        <v>157</v>
      </c>
      <c r="AW12" s="160" t="s">
        <v>158</v>
      </c>
      <c r="AX12" s="160" t="s">
        <v>159</v>
      </c>
      <c r="AY12" s="160" t="s">
        <v>160</v>
      </c>
      <c r="AZ12" s="160" t="s">
        <v>161</v>
      </c>
      <c r="BA12" s="160" t="s">
        <v>162</v>
      </c>
      <c r="BB12" s="160" t="s">
        <v>163</v>
      </c>
      <c r="BC12" s="160" t="s">
        <v>169</v>
      </c>
      <c r="BD12" s="160">
        <f t="shared" ref="BD12:BD61" si="1">IF(AW12="Asignado",15,0)+IF(AX12="Adecuado",15,0)+IF(AY12="Oportuna",15,0)+IF(AZ12="Prevenir",15,IF(AZ12="Detectar",10,0))+IF(BA12="Confiable",15,0)+IF(BB12="Se investigan y resuelven oportunamente",15,0)+IF(BC12="Completa",10,IF(BC12="Incompleta",5,0))</f>
        <v>100</v>
      </c>
      <c r="BE12" s="160" t="str">
        <f t="shared" ref="BE12:BE61" si="2">IF(BD12&lt;=85,"Débil",IF(AND(BD12&gt;=86,BD12&lt;=94),"Moderado","Fuerte"))</f>
        <v>Fuerte</v>
      </c>
      <c r="BF12" s="94"/>
      <c r="BG12" s="99" t="s">
        <v>165</v>
      </c>
      <c r="BH12" s="160" t="str">
        <f t="shared" ref="BH12:BH61" si="3">IF(BG12="Débil","No se ejecuta",IF(BG12="Moderado","Algunas veces se ejecuta",IF(BG12="FUERTE","Siempre se ejecuta","Casilla formulada")))</f>
        <v>Siempre se ejecuta</v>
      </c>
      <c r="BI12" s="94"/>
      <c r="BJ12" s="160"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0">
        <f t="shared" ref="BK12:BK61" si="5">IF(BJ12="DÉBIL",0,IF(BJ12="MODERADO",50,IF(BJ12="FUERTE",100,"")))</f>
        <v>100</v>
      </c>
      <c r="BL12" s="160" t="str">
        <f t="shared" ref="BL12:BL61" si="6">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Moderado</v>
      </c>
      <c r="BR12" s="329" t="str">
        <f>IF(AND(BP12="Rara Vez",BQ12="Moderado"),"Moderado",IF(AND(BP12="Rara Vez",BQ12="Mayor"),"Alto",IF(AND(BP12="Improbable",BQ12="Moderado"),"Moderado",IF(AND(BP12="Improbable",BQ12="Mayor"),"Alto",IF(AND(BP12="Posible",BQ12="Moderado"),"Alto",IF(AND(BP12="Probable",BQ12="Moderado"),"Alto","Extremo"))))))</f>
        <v>Moderado</v>
      </c>
      <c r="BS12" s="332" t="s">
        <v>699</v>
      </c>
    </row>
    <row r="13" spans="2:71" s="89" customFormat="1" ht="369.75" x14ac:dyDescent="0.25">
      <c r="B13" s="365"/>
      <c r="C13" s="368"/>
      <c r="D13" s="357"/>
      <c r="E13" s="357"/>
      <c r="F13" s="357"/>
      <c r="G13" s="357"/>
      <c r="H13" s="357"/>
      <c r="I13" s="357"/>
      <c r="J13" s="357"/>
      <c r="K13" s="151">
        <v>2</v>
      </c>
      <c r="L13" s="101" t="s">
        <v>700</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701</v>
      </c>
      <c r="AP13" s="103" t="s">
        <v>702</v>
      </c>
      <c r="AQ13" s="103" t="s">
        <v>453</v>
      </c>
      <c r="AR13" s="103" t="s">
        <v>695</v>
      </c>
      <c r="AS13" s="103" t="s">
        <v>703</v>
      </c>
      <c r="AT13" s="103" t="s">
        <v>697</v>
      </c>
      <c r="AU13" s="103" t="s">
        <v>698</v>
      </c>
      <c r="AV13" s="103" t="s">
        <v>157</v>
      </c>
      <c r="AW13" s="104" t="s">
        <v>158</v>
      </c>
      <c r="AX13" s="104" t="s">
        <v>159</v>
      </c>
      <c r="AY13" s="104" t="s">
        <v>160</v>
      </c>
      <c r="AZ13" s="104" t="s">
        <v>161</v>
      </c>
      <c r="BA13" s="104" t="s">
        <v>162</v>
      </c>
      <c r="BB13" s="104" t="s">
        <v>163</v>
      </c>
      <c r="BC13" s="104" t="s">
        <v>169</v>
      </c>
      <c r="BD13" s="104">
        <f t="shared" si="1"/>
        <v>100</v>
      </c>
      <c r="BE13" s="104" t="str">
        <f t="shared" si="2"/>
        <v>Fuerte</v>
      </c>
      <c r="BF13" s="103"/>
      <c r="BG13" s="105" t="s">
        <v>165</v>
      </c>
      <c r="BH13" s="104" t="str">
        <f t="shared" si="3"/>
        <v>Siempre se ejecuta</v>
      </c>
      <c r="BI13" s="103"/>
      <c r="BJ13" s="104" t="str">
        <f t="shared" si="4"/>
        <v>FUERTE</v>
      </c>
      <c r="BK13" s="104">
        <f t="shared" si="5"/>
        <v>100</v>
      </c>
      <c r="BL13" s="104" t="str">
        <f t="shared" si="6"/>
        <v>NO</v>
      </c>
      <c r="BM13" s="339"/>
      <c r="BN13" s="342"/>
      <c r="BO13" s="345"/>
      <c r="BP13" s="348"/>
      <c r="BQ13" s="330"/>
      <c r="BR13" s="330"/>
      <c r="BS13" s="333"/>
    </row>
    <row r="14" spans="2:71" s="89" customFormat="1" ht="6" customHeight="1" x14ac:dyDescent="0.25">
      <c r="B14" s="365"/>
      <c r="C14" s="368"/>
      <c r="D14" s="357"/>
      <c r="E14" s="357"/>
      <c r="F14" s="357"/>
      <c r="G14" s="357"/>
      <c r="H14" s="357"/>
      <c r="I14" s="357"/>
      <c r="J14" s="357"/>
      <c r="K14" s="106">
        <v>3</v>
      </c>
      <c r="L14" s="107" t="s">
        <v>107</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109</v>
      </c>
      <c r="AP14" s="109"/>
      <c r="AQ14" s="109" t="s">
        <v>106</v>
      </c>
      <c r="AR14" s="109"/>
      <c r="AS14" s="109"/>
      <c r="AT14" s="109"/>
      <c r="AU14" s="109"/>
      <c r="AV14" s="109" t="s">
        <v>106</v>
      </c>
      <c r="AW14" s="161" t="s">
        <v>106</v>
      </c>
      <c r="AX14" s="161" t="s">
        <v>106</v>
      </c>
      <c r="AY14" s="161" t="s">
        <v>106</v>
      </c>
      <c r="AZ14" s="161" t="s">
        <v>106</v>
      </c>
      <c r="BA14" s="161" t="s">
        <v>106</v>
      </c>
      <c r="BB14" s="161" t="s">
        <v>106</v>
      </c>
      <c r="BC14" s="161" t="s">
        <v>106</v>
      </c>
      <c r="BD14" s="161">
        <f t="shared" si="1"/>
        <v>0</v>
      </c>
      <c r="BE14" s="161" t="str">
        <f t="shared" si="2"/>
        <v>Débil</v>
      </c>
      <c r="BF14" s="109"/>
      <c r="BG14" s="111" t="s">
        <v>106</v>
      </c>
      <c r="BH14" s="161" t="str">
        <f t="shared" si="3"/>
        <v>Casilla formulada</v>
      </c>
      <c r="BI14" s="109"/>
      <c r="BJ14" s="161" t="str">
        <f t="shared" si="4"/>
        <v/>
      </c>
      <c r="BK14" s="161" t="str">
        <f t="shared" si="5"/>
        <v/>
      </c>
      <c r="BL14" s="161" t="str">
        <f t="shared" si="6"/>
        <v>SI</v>
      </c>
      <c r="BM14" s="339"/>
      <c r="BN14" s="342"/>
      <c r="BO14" s="345"/>
      <c r="BP14" s="348"/>
      <c r="BQ14" s="330"/>
      <c r="BR14" s="330"/>
      <c r="BS14" s="333"/>
    </row>
    <row r="15" spans="2:71" s="89" customFormat="1" ht="6" customHeight="1" x14ac:dyDescent="0.25">
      <c r="B15" s="365"/>
      <c r="C15" s="368"/>
      <c r="D15" s="357"/>
      <c r="E15" s="357"/>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1"/>
        <v>0</v>
      </c>
      <c r="BE15" s="104" t="str">
        <f t="shared" si="2"/>
        <v>Débil</v>
      </c>
      <c r="BF15" s="103"/>
      <c r="BG15" s="105" t="s">
        <v>106</v>
      </c>
      <c r="BH15" s="104" t="str">
        <f t="shared" si="3"/>
        <v>Casilla formulada</v>
      </c>
      <c r="BI15" s="103"/>
      <c r="BJ15" s="104" t="str">
        <f t="shared" si="4"/>
        <v/>
      </c>
      <c r="BK15" s="104" t="str">
        <f t="shared" si="5"/>
        <v/>
      </c>
      <c r="BL15" s="104" t="str">
        <f t="shared" si="6"/>
        <v>SI</v>
      </c>
      <c r="BM15" s="339"/>
      <c r="BN15" s="342"/>
      <c r="BO15" s="345"/>
      <c r="BP15" s="348"/>
      <c r="BQ15" s="330"/>
      <c r="BR15" s="330"/>
      <c r="BS15" s="333"/>
    </row>
    <row r="16" spans="2:71" s="89" customFormat="1" ht="6" customHeight="1" x14ac:dyDescent="0.25">
      <c r="B16" s="365"/>
      <c r="C16" s="368"/>
      <c r="D16" s="357"/>
      <c r="E16" s="357"/>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61" t="s">
        <v>106</v>
      </c>
      <c r="AX16" s="161" t="s">
        <v>106</v>
      </c>
      <c r="AY16" s="161" t="s">
        <v>106</v>
      </c>
      <c r="AZ16" s="161" t="s">
        <v>106</v>
      </c>
      <c r="BA16" s="161" t="s">
        <v>106</v>
      </c>
      <c r="BB16" s="161" t="s">
        <v>106</v>
      </c>
      <c r="BC16" s="161" t="s">
        <v>106</v>
      </c>
      <c r="BD16" s="161">
        <f t="shared" si="1"/>
        <v>0</v>
      </c>
      <c r="BE16" s="161" t="str">
        <f t="shared" si="2"/>
        <v>Débil</v>
      </c>
      <c r="BF16" s="109"/>
      <c r="BG16" s="111" t="s">
        <v>106</v>
      </c>
      <c r="BH16" s="161" t="str">
        <f t="shared" si="3"/>
        <v>Casilla formulada</v>
      </c>
      <c r="BI16" s="109"/>
      <c r="BJ16" s="161" t="str">
        <f t="shared" si="4"/>
        <v/>
      </c>
      <c r="BK16" s="161" t="str">
        <f t="shared" si="5"/>
        <v/>
      </c>
      <c r="BL16" s="161" t="str">
        <f t="shared" si="6"/>
        <v>SI</v>
      </c>
      <c r="BM16" s="339"/>
      <c r="BN16" s="342"/>
      <c r="BO16" s="345"/>
      <c r="BP16" s="348"/>
      <c r="BQ16" s="330"/>
      <c r="BR16" s="330"/>
      <c r="BS16" s="333"/>
    </row>
    <row r="17" spans="2:71" s="89" customFormat="1" ht="6" customHeight="1" x14ac:dyDescent="0.25">
      <c r="B17" s="365"/>
      <c r="C17" s="368"/>
      <c r="D17" s="357"/>
      <c r="E17" s="357"/>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1"/>
        <v>0</v>
      </c>
      <c r="BE17" s="104" t="str">
        <f t="shared" si="2"/>
        <v>Débil</v>
      </c>
      <c r="BF17" s="103"/>
      <c r="BG17" s="105" t="s">
        <v>106</v>
      </c>
      <c r="BH17" s="104" t="str">
        <f t="shared" si="3"/>
        <v>Casilla formulada</v>
      </c>
      <c r="BI17" s="103"/>
      <c r="BJ17" s="104" t="str">
        <f t="shared" si="4"/>
        <v/>
      </c>
      <c r="BK17" s="104" t="str">
        <f t="shared" si="5"/>
        <v/>
      </c>
      <c r="BL17" s="104" t="str">
        <f t="shared" si="6"/>
        <v>SI</v>
      </c>
      <c r="BM17" s="339"/>
      <c r="BN17" s="342"/>
      <c r="BO17" s="345"/>
      <c r="BP17" s="348"/>
      <c r="BQ17" s="330"/>
      <c r="BR17" s="330"/>
      <c r="BS17" s="333"/>
    </row>
    <row r="18" spans="2:71" s="89" customFormat="1" ht="6" customHeight="1" x14ac:dyDescent="0.25">
      <c r="B18" s="365"/>
      <c r="C18" s="368"/>
      <c r="D18" s="357"/>
      <c r="E18" s="357"/>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61" t="s">
        <v>106</v>
      </c>
      <c r="AX18" s="161" t="s">
        <v>106</v>
      </c>
      <c r="AY18" s="161" t="s">
        <v>106</v>
      </c>
      <c r="AZ18" s="161" t="s">
        <v>106</v>
      </c>
      <c r="BA18" s="161" t="s">
        <v>106</v>
      </c>
      <c r="BB18" s="161" t="s">
        <v>106</v>
      </c>
      <c r="BC18" s="161" t="s">
        <v>106</v>
      </c>
      <c r="BD18" s="161">
        <f t="shared" si="1"/>
        <v>0</v>
      </c>
      <c r="BE18" s="161" t="str">
        <f t="shared" si="2"/>
        <v>Débil</v>
      </c>
      <c r="BF18" s="109"/>
      <c r="BG18" s="111" t="s">
        <v>106</v>
      </c>
      <c r="BH18" s="161" t="str">
        <f t="shared" si="3"/>
        <v>Casilla formulada</v>
      </c>
      <c r="BI18" s="109"/>
      <c r="BJ18" s="161" t="str">
        <f t="shared" si="4"/>
        <v/>
      </c>
      <c r="BK18" s="161" t="str">
        <f t="shared" si="5"/>
        <v/>
      </c>
      <c r="BL18" s="161" t="str">
        <f t="shared" si="6"/>
        <v>SI</v>
      </c>
      <c r="BM18" s="339"/>
      <c r="BN18" s="342"/>
      <c r="BO18" s="345"/>
      <c r="BP18" s="348"/>
      <c r="BQ18" s="330"/>
      <c r="BR18" s="330"/>
      <c r="BS18" s="333"/>
    </row>
    <row r="19" spans="2:71" s="89" customFormat="1" ht="6" customHeight="1" x14ac:dyDescent="0.25">
      <c r="B19" s="365"/>
      <c r="C19" s="368"/>
      <c r="D19" s="357"/>
      <c r="E19" s="357"/>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1"/>
        <v>0</v>
      </c>
      <c r="BE19" s="104" t="str">
        <f t="shared" si="2"/>
        <v>Débil</v>
      </c>
      <c r="BF19" s="103"/>
      <c r="BG19" s="105" t="s">
        <v>106</v>
      </c>
      <c r="BH19" s="104" t="str">
        <f t="shared" si="3"/>
        <v>Casilla formulada</v>
      </c>
      <c r="BI19" s="103"/>
      <c r="BJ19" s="104" t="str">
        <f t="shared" si="4"/>
        <v/>
      </c>
      <c r="BK19" s="104" t="str">
        <f t="shared" si="5"/>
        <v/>
      </c>
      <c r="BL19" s="104" t="str">
        <f t="shared" si="6"/>
        <v>SI</v>
      </c>
      <c r="BM19" s="339"/>
      <c r="BN19" s="342"/>
      <c r="BO19" s="345"/>
      <c r="BP19" s="348"/>
      <c r="BQ19" s="330"/>
      <c r="BR19" s="330"/>
      <c r="BS19" s="333"/>
    </row>
    <row r="20" spans="2:71" s="89" customFormat="1" ht="6" customHeight="1" x14ac:dyDescent="0.25">
      <c r="B20" s="365"/>
      <c r="C20" s="368"/>
      <c r="D20" s="357"/>
      <c r="E20" s="357"/>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61" t="s">
        <v>106</v>
      </c>
      <c r="AX20" s="161" t="s">
        <v>106</v>
      </c>
      <c r="AY20" s="161" t="s">
        <v>106</v>
      </c>
      <c r="AZ20" s="161" t="s">
        <v>106</v>
      </c>
      <c r="BA20" s="161" t="s">
        <v>106</v>
      </c>
      <c r="BB20" s="161" t="s">
        <v>106</v>
      </c>
      <c r="BC20" s="161" t="s">
        <v>106</v>
      </c>
      <c r="BD20" s="161">
        <f t="shared" si="1"/>
        <v>0</v>
      </c>
      <c r="BE20" s="161" t="str">
        <f t="shared" si="2"/>
        <v>Débil</v>
      </c>
      <c r="BF20" s="109"/>
      <c r="BG20" s="111" t="s">
        <v>106</v>
      </c>
      <c r="BH20" s="161" t="str">
        <f t="shared" si="3"/>
        <v>Casilla formulada</v>
      </c>
      <c r="BI20" s="109"/>
      <c r="BJ20" s="161" t="str">
        <f t="shared" si="4"/>
        <v/>
      </c>
      <c r="BK20" s="161" t="str">
        <f t="shared" si="5"/>
        <v/>
      </c>
      <c r="BL20" s="161" t="str">
        <f t="shared" si="6"/>
        <v>SI</v>
      </c>
      <c r="BM20" s="339"/>
      <c r="BN20" s="342"/>
      <c r="BO20" s="345"/>
      <c r="BP20" s="348"/>
      <c r="BQ20" s="330"/>
      <c r="BR20" s="330"/>
      <c r="BS20" s="333"/>
    </row>
    <row r="21" spans="2:71" s="89" customFormat="1" ht="6" customHeight="1" thickBot="1" x14ac:dyDescent="0.3">
      <c r="B21" s="366"/>
      <c r="C21" s="369"/>
      <c r="D21" s="358"/>
      <c r="E21" s="358"/>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1"/>
        <v>0</v>
      </c>
      <c r="BE21" s="117" t="str">
        <f t="shared" si="2"/>
        <v>Débil</v>
      </c>
      <c r="BF21" s="116"/>
      <c r="BG21" s="118" t="s">
        <v>106</v>
      </c>
      <c r="BH21" s="117" t="str">
        <f t="shared" si="3"/>
        <v>Casilla formulada</v>
      </c>
      <c r="BI21" s="116"/>
      <c r="BJ21" s="117" t="str">
        <f t="shared" si="4"/>
        <v/>
      </c>
      <c r="BK21" s="117" t="str">
        <f t="shared" si="5"/>
        <v/>
      </c>
      <c r="BL21" s="117" t="str">
        <f t="shared" si="6"/>
        <v>SI</v>
      </c>
      <c r="BM21" s="340"/>
      <c r="BN21" s="343"/>
      <c r="BO21" s="346"/>
      <c r="BP21" s="349"/>
      <c r="BQ21" s="331"/>
      <c r="BR21" s="331"/>
      <c r="BS21" s="334"/>
    </row>
    <row r="22" spans="2:71" s="89" customFormat="1" ht="96" hidden="1" customHeight="1" x14ac:dyDescent="0.25">
      <c r="B22" s="364">
        <v>2</v>
      </c>
      <c r="C22" s="367" t="s">
        <v>104</v>
      </c>
      <c r="D22" s="357" t="s">
        <v>105</v>
      </c>
      <c r="E22" s="357"/>
      <c r="F22" s="357" t="s">
        <v>106</v>
      </c>
      <c r="G22" s="357" t="s">
        <v>106</v>
      </c>
      <c r="H22" s="357" t="s">
        <v>106</v>
      </c>
      <c r="I22" s="357" t="s">
        <v>106</v>
      </c>
      <c r="J22" s="357" t="str">
        <f>IF(AND((F22="SI"),(G22="SI"),(H22="SI"),(I22="SI")),"Si es Riesgo de Corrupción","No es Riesgo de Corrupción")</f>
        <v>No es Riesgo de Corrupción</v>
      </c>
      <c r="K22" s="97">
        <v>1</v>
      </c>
      <c r="L22" s="98" t="s">
        <v>107</v>
      </c>
      <c r="M22" s="359" t="s">
        <v>166</v>
      </c>
      <c r="N22" s="361"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350" t="s">
        <v>106</v>
      </c>
      <c r="R22" s="350" t="s">
        <v>106</v>
      </c>
      <c r="S22" s="350" t="s">
        <v>106</v>
      </c>
      <c r="T22" s="350" t="s">
        <v>106</v>
      </c>
      <c r="U22" s="350" t="s">
        <v>106</v>
      </c>
      <c r="V22" s="350" t="s">
        <v>106</v>
      </c>
      <c r="W22" s="350" t="s">
        <v>106</v>
      </c>
      <c r="X22" s="350" t="s">
        <v>106</v>
      </c>
      <c r="Y22" s="350" t="s">
        <v>106</v>
      </c>
      <c r="Z22" s="350" t="s">
        <v>106</v>
      </c>
      <c r="AA22" s="350" t="s">
        <v>106</v>
      </c>
      <c r="AB22" s="350" t="s">
        <v>106</v>
      </c>
      <c r="AC22" s="350" t="s">
        <v>106</v>
      </c>
      <c r="AD22" s="350" t="s">
        <v>106</v>
      </c>
      <c r="AE22" s="350" t="s">
        <v>106</v>
      </c>
      <c r="AF22" s="350" t="s">
        <v>106</v>
      </c>
      <c r="AG22" s="350" t="s">
        <v>106</v>
      </c>
      <c r="AH22" s="350" t="s">
        <v>106</v>
      </c>
      <c r="AI22" s="350" t="s">
        <v>106</v>
      </c>
      <c r="AJ22" s="350">
        <f t="shared" si="0"/>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335" t="s">
        <v>108</v>
      </c>
      <c r="AN22" s="90">
        <v>1</v>
      </c>
      <c r="AO22" s="94" t="s">
        <v>109</v>
      </c>
      <c r="AP22" s="94"/>
      <c r="AQ22" s="94" t="s">
        <v>106</v>
      </c>
      <c r="AR22" s="94"/>
      <c r="AS22" s="94"/>
      <c r="AT22" s="94"/>
      <c r="AU22" s="94"/>
      <c r="AV22" s="94" t="s">
        <v>106</v>
      </c>
      <c r="AW22" s="160" t="s">
        <v>106</v>
      </c>
      <c r="AX22" s="160" t="s">
        <v>106</v>
      </c>
      <c r="AY22" s="160" t="s">
        <v>106</v>
      </c>
      <c r="AZ22" s="160" t="s">
        <v>106</v>
      </c>
      <c r="BA22" s="160" t="s">
        <v>106</v>
      </c>
      <c r="BB22" s="160" t="s">
        <v>106</v>
      </c>
      <c r="BC22" s="160" t="s">
        <v>106</v>
      </c>
      <c r="BD22" s="160">
        <f t="shared" si="1"/>
        <v>0</v>
      </c>
      <c r="BE22" s="160" t="str">
        <f t="shared" si="2"/>
        <v>Débil</v>
      </c>
      <c r="BF22" s="94"/>
      <c r="BG22" s="99" t="s">
        <v>106</v>
      </c>
      <c r="BH22" s="160" t="str">
        <f t="shared" si="3"/>
        <v>Casilla formulada</v>
      </c>
      <c r="BI22" s="94"/>
      <c r="BJ22" s="160" t="str">
        <f t="shared" si="4"/>
        <v/>
      </c>
      <c r="BK22" s="160" t="str">
        <f t="shared" si="5"/>
        <v/>
      </c>
      <c r="BL22" s="160" t="str">
        <f t="shared" si="6"/>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344"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332"/>
    </row>
    <row r="23" spans="2:71" s="89" customFormat="1" ht="96" hidden="1" customHeight="1" x14ac:dyDescent="0.25">
      <c r="B23" s="365"/>
      <c r="C23" s="368"/>
      <c r="D23" s="357"/>
      <c r="E23" s="357"/>
      <c r="F23" s="357"/>
      <c r="G23" s="357"/>
      <c r="H23" s="357"/>
      <c r="I23" s="357"/>
      <c r="J23" s="357"/>
      <c r="K23" s="100">
        <v>2</v>
      </c>
      <c r="L23" s="101" t="s">
        <v>107</v>
      </c>
      <c r="M23" s="359"/>
      <c r="N23" s="362"/>
      <c r="O23" s="352"/>
      <c r="P23" s="348"/>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6"/>
      <c r="AN23" s="102">
        <v>2</v>
      </c>
      <c r="AO23" s="103" t="s">
        <v>109</v>
      </c>
      <c r="AP23" s="103"/>
      <c r="AQ23" s="103" t="s">
        <v>106</v>
      </c>
      <c r="AR23" s="103"/>
      <c r="AS23" s="103"/>
      <c r="AT23" s="103"/>
      <c r="AU23" s="103"/>
      <c r="AV23" s="103" t="s">
        <v>106</v>
      </c>
      <c r="AW23" s="104" t="s">
        <v>106</v>
      </c>
      <c r="AX23" s="104" t="s">
        <v>106</v>
      </c>
      <c r="AY23" s="104" t="s">
        <v>106</v>
      </c>
      <c r="AZ23" s="104" t="s">
        <v>106</v>
      </c>
      <c r="BA23" s="104" t="s">
        <v>106</v>
      </c>
      <c r="BB23" s="104" t="s">
        <v>106</v>
      </c>
      <c r="BC23" s="104" t="s">
        <v>106</v>
      </c>
      <c r="BD23" s="104">
        <f t="shared" si="1"/>
        <v>0</v>
      </c>
      <c r="BE23" s="104" t="str">
        <f t="shared" si="2"/>
        <v>Débil</v>
      </c>
      <c r="BF23" s="103"/>
      <c r="BG23" s="105" t="s">
        <v>106</v>
      </c>
      <c r="BH23" s="104" t="str">
        <f t="shared" si="3"/>
        <v>Casilla formulada</v>
      </c>
      <c r="BI23" s="103"/>
      <c r="BJ23" s="104" t="str">
        <f t="shared" si="4"/>
        <v/>
      </c>
      <c r="BK23" s="104" t="str">
        <f t="shared" si="5"/>
        <v/>
      </c>
      <c r="BL23" s="104" t="str">
        <f t="shared" si="6"/>
        <v>SI</v>
      </c>
      <c r="BM23" s="339"/>
      <c r="BN23" s="342"/>
      <c r="BO23" s="345"/>
      <c r="BP23" s="348"/>
      <c r="BQ23" s="330"/>
      <c r="BR23" s="330"/>
      <c r="BS23" s="333"/>
    </row>
    <row r="24" spans="2:71" s="89" customFormat="1" ht="96" hidden="1" customHeight="1" x14ac:dyDescent="0.25">
      <c r="B24" s="365"/>
      <c r="C24" s="368"/>
      <c r="D24" s="357"/>
      <c r="E24" s="357"/>
      <c r="F24" s="357"/>
      <c r="G24" s="357"/>
      <c r="H24" s="357"/>
      <c r="I24" s="357"/>
      <c r="J24" s="357"/>
      <c r="K24" s="106">
        <v>3</v>
      </c>
      <c r="L24" s="107" t="s">
        <v>107</v>
      </c>
      <c r="M24" s="359"/>
      <c r="N24" s="362"/>
      <c r="O24" s="352"/>
      <c r="P24" s="348"/>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6"/>
      <c r="AN24" s="108">
        <v>3</v>
      </c>
      <c r="AO24" s="109" t="s">
        <v>109</v>
      </c>
      <c r="AP24" s="109"/>
      <c r="AQ24" s="109" t="s">
        <v>106</v>
      </c>
      <c r="AR24" s="109"/>
      <c r="AS24" s="109"/>
      <c r="AT24" s="109"/>
      <c r="AU24" s="109"/>
      <c r="AV24" s="109" t="s">
        <v>106</v>
      </c>
      <c r="AW24" s="161" t="s">
        <v>106</v>
      </c>
      <c r="AX24" s="161" t="s">
        <v>106</v>
      </c>
      <c r="AY24" s="161" t="s">
        <v>106</v>
      </c>
      <c r="AZ24" s="161" t="s">
        <v>106</v>
      </c>
      <c r="BA24" s="161" t="s">
        <v>106</v>
      </c>
      <c r="BB24" s="161" t="s">
        <v>106</v>
      </c>
      <c r="BC24" s="161" t="s">
        <v>106</v>
      </c>
      <c r="BD24" s="161">
        <f t="shared" si="1"/>
        <v>0</v>
      </c>
      <c r="BE24" s="161" t="str">
        <f t="shared" si="2"/>
        <v>Débil</v>
      </c>
      <c r="BF24" s="109"/>
      <c r="BG24" s="111" t="s">
        <v>106</v>
      </c>
      <c r="BH24" s="161" t="str">
        <f t="shared" si="3"/>
        <v>Casilla formulada</v>
      </c>
      <c r="BI24" s="109"/>
      <c r="BJ24" s="161" t="str">
        <f t="shared" si="4"/>
        <v/>
      </c>
      <c r="BK24" s="161" t="str">
        <f t="shared" si="5"/>
        <v/>
      </c>
      <c r="BL24" s="161" t="str">
        <f t="shared" si="6"/>
        <v>SI</v>
      </c>
      <c r="BM24" s="339"/>
      <c r="BN24" s="342"/>
      <c r="BO24" s="345"/>
      <c r="BP24" s="348"/>
      <c r="BQ24" s="330"/>
      <c r="BR24" s="330"/>
      <c r="BS24" s="333"/>
    </row>
    <row r="25" spans="2:71" s="89" customFormat="1" ht="96" hidden="1" customHeight="1" x14ac:dyDescent="0.25">
      <c r="B25" s="365"/>
      <c r="C25" s="368"/>
      <c r="D25" s="357"/>
      <c r="E25" s="357"/>
      <c r="F25" s="357"/>
      <c r="G25" s="357"/>
      <c r="H25" s="357"/>
      <c r="I25" s="357"/>
      <c r="J25" s="357"/>
      <c r="K25" s="100">
        <v>4</v>
      </c>
      <c r="L25" s="101" t="s">
        <v>107</v>
      </c>
      <c r="M25" s="359"/>
      <c r="N25" s="362"/>
      <c r="O25" s="352"/>
      <c r="P25" s="348"/>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1"/>
        <v>0</v>
      </c>
      <c r="BE25" s="104" t="str">
        <f t="shared" si="2"/>
        <v>Débil</v>
      </c>
      <c r="BF25" s="103"/>
      <c r="BG25" s="105" t="s">
        <v>106</v>
      </c>
      <c r="BH25" s="104" t="str">
        <f t="shared" si="3"/>
        <v>Casilla formulada</v>
      </c>
      <c r="BI25" s="103"/>
      <c r="BJ25" s="104" t="str">
        <f t="shared" si="4"/>
        <v/>
      </c>
      <c r="BK25" s="104" t="str">
        <f t="shared" si="5"/>
        <v/>
      </c>
      <c r="BL25" s="104" t="str">
        <f t="shared" si="6"/>
        <v>SI</v>
      </c>
      <c r="BM25" s="339"/>
      <c r="BN25" s="342"/>
      <c r="BO25" s="345"/>
      <c r="BP25" s="348"/>
      <c r="BQ25" s="330"/>
      <c r="BR25" s="330"/>
      <c r="BS25" s="333"/>
    </row>
    <row r="26" spans="2:71" s="89" customFormat="1" ht="96" hidden="1" customHeight="1" x14ac:dyDescent="0.25">
      <c r="B26" s="365"/>
      <c r="C26" s="368"/>
      <c r="D26" s="357"/>
      <c r="E26" s="357"/>
      <c r="F26" s="357"/>
      <c r="G26" s="357"/>
      <c r="H26" s="357"/>
      <c r="I26" s="357"/>
      <c r="J26" s="357"/>
      <c r="K26" s="106">
        <v>5</v>
      </c>
      <c r="L26" s="107" t="s">
        <v>107</v>
      </c>
      <c r="M26" s="359"/>
      <c r="N26" s="362"/>
      <c r="O26" s="352"/>
      <c r="P26" s="348"/>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6"/>
      <c r="AN26" s="108">
        <v>5</v>
      </c>
      <c r="AO26" s="109" t="s">
        <v>109</v>
      </c>
      <c r="AP26" s="109"/>
      <c r="AQ26" s="109" t="s">
        <v>106</v>
      </c>
      <c r="AR26" s="109"/>
      <c r="AS26" s="109"/>
      <c r="AT26" s="109"/>
      <c r="AU26" s="109"/>
      <c r="AV26" s="109" t="s">
        <v>106</v>
      </c>
      <c r="AW26" s="161" t="s">
        <v>106</v>
      </c>
      <c r="AX26" s="161" t="s">
        <v>106</v>
      </c>
      <c r="AY26" s="161" t="s">
        <v>106</v>
      </c>
      <c r="AZ26" s="161" t="s">
        <v>106</v>
      </c>
      <c r="BA26" s="161" t="s">
        <v>106</v>
      </c>
      <c r="BB26" s="161" t="s">
        <v>106</v>
      </c>
      <c r="BC26" s="161" t="s">
        <v>106</v>
      </c>
      <c r="BD26" s="161">
        <f t="shared" si="1"/>
        <v>0</v>
      </c>
      <c r="BE26" s="161" t="str">
        <f t="shared" si="2"/>
        <v>Débil</v>
      </c>
      <c r="BF26" s="109"/>
      <c r="BG26" s="111" t="s">
        <v>106</v>
      </c>
      <c r="BH26" s="161" t="str">
        <f t="shared" si="3"/>
        <v>Casilla formulada</v>
      </c>
      <c r="BI26" s="109"/>
      <c r="BJ26" s="161" t="str">
        <f t="shared" si="4"/>
        <v/>
      </c>
      <c r="BK26" s="161" t="str">
        <f t="shared" si="5"/>
        <v/>
      </c>
      <c r="BL26" s="161" t="str">
        <f t="shared" si="6"/>
        <v>SI</v>
      </c>
      <c r="BM26" s="339"/>
      <c r="BN26" s="342"/>
      <c r="BO26" s="345"/>
      <c r="BP26" s="348"/>
      <c r="BQ26" s="330"/>
      <c r="BR26" s="330"/>
      <c r="BS26" s="333"/>
    </row>
    <row r="27" spans="2:71" s="89" customFormat="1" ht="96" hidden="1" customHeight="1" x14ac:dyDescent="0.25">
      <c r="B27" s="365"/>
      <c r="C27" s="368"/>
      <c r="D27" s="357"/>
      <c r="E27" s="357"/>
      <c r="F27" s="357"/>
      <c r="G27" s="357"/>
      <c r="H27" s="357"/>
      <c r="I27" s="357"/>
      <c r="J27" s="357"/>
      <c r="K27" s="100">
        <v>6</v>
      </c>
      <c r="L27" s="101" t="s">
        <v>107</v>
      </c>
      <c r="M27" s="359"/>
      <c r="N27" s="362"/>
      <c r="O27" s="352"/>
      <c r="P27" s="348"/>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1"/>
        <v>0</v>
      </c>
      <c r="BE27" s="104" t="str">
        <f t="shared" si="2"/>
        <v>Débil</v>
      </c>
      <c r="BF27" s="103"/>
      <c r="BG27" s="105" t="s">
        <v>106</v>
      </c>
      <c r="BH27" s="104" t="str">
        <f t="shared" si="3"/>
        <v>Casilla formulada</v>
      </c>
      <c r="BI27" s="103"/>
      <c r="BJ27" s="104" t="str">
        <f t="shared" si="4"/>
        <v/>
      </c>
      <c r="BK27" s="104" t="str">
        <f t="shared" si="5"/>
        <v/>
      </c>
      <c r="BL27" s="104" t="str">
        <f t="shared" si="6"/>
        <v>SI</v>
      </c>
      <c r="BM27" s="339"/>
      <c r="BN27" s="342"/>
      <c r="BO27" s="345"/>
      <c r="BP27" s="348"/>
      <c r="BQ27" s="330"/>
      <c r="BR27" s="330"/>
      <c r="BS27" s="333"/>
    </row>
    <row r="28" spans="2:71" s="89" customFormat="1" ht="96" hidden="1" customHeight="1" x14ac:dyDescent="0.25">
      <c r="B28" s="365"/>
      <c r="C28" s="368"/>
      <c r="D28" s="357"/>
      <c r="E28" s="357"/>
      <c r="F28" s="357"/>
      <c r="G28" s="357"/>
      <c r="H28" s="357"/>
      <c r="I28" s="357"/>
      <c r="J28" s="357"/>
      <c r="K28" s="106">
        <v>7</v>
      </c>
      <c r="L28" s="107" t="s">
        <v>107</v>
      </c>
      <c r="M28" s="359"/>
      <c r="N28" s="362"/>
      <c r="O28" s="352"/>
      <c r="P28" s="348"/>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6"/>
      <c r="AN28" s="108">
        <v>7</v>
      </c>
      <c r="AO28" s="109" t="s">
        <v>109</v>
      </c>
      <c r="AP28" s="109"/>
      <c r="AQ28" s="109" t="s">
        <v>106</v>
      </c>
      <c r="AR28" s="109"/>
      <c r="AS28" s="109"/>
      <c r="AT28" s="109"/>
      <c r="AU28" s="109"/>
      <c r="AV28" s="109" t="s">
        <v>106</v>
      </c>
      <c r="AW28" s="161" t="s">
        <v>106</v>
      </c>
      <c r="AX28" s="161" t="s">
        <v>106</v>
      </c>
      <c r="AY28" s="161" t="s">
        <v>106</v>
      </c>
      <c r="AZ28" s="161" t="s">
        <v>106</v>
      </c>
      <c r="BA28" s="161" t="s">
        <v>106</v>
      </c>
      <c r="BB28" s="161" t="s">
        <v>106</v>
      </c>
      <c r="BC28" s="161" t="s">
        <v>106</v>
      </c>
      <c r="BD28" s="161">
        <f t="shared" si="1"/>
        <v>0</v>
      </c>
      <c r="BE28" s="161" t="str">
        <f t="shared" si="2"/>
        <v>Débil</v>
      </c>
      <c r="BF28" s="109"/>
      <c r="BG28" s="111" t="s">
        <v>106</v>
      </c>
      <c r="BH28" s="161" t="str">
        <f t="shared" si="3"/>
        <v>Casilla formulada</v>
      </c>
      <c r="BI28" s="109"/>
      <c r="BJ28" s="161" t="str">
        <f t="shared" si="4"/>
        <v/>
      </c>
      <c r="BK28" s="161" t="str">
        <f t="shared" si="5"/>
        <v/>
      </c>
      <c r="BL28" s="161" t="str">
        <f t="shared" si="6"/>
        <v>SI</v>
      </c>
      <c r="BM28" s="339"/>
      <c r="BN28" s="342"/>
      <c r="BO28" s="345"/>
      <c r="BP28" s="348"/>
      <c r="BQ28" s="330"/>
      <c r="BR28" s="330"/>
      <c r="BS28" s="333"/>
    </row>
    <row r="29" spans="2:71" s="89" customFormat="1" ht="96" hidden="1" customHeight="1" x14ac:dyDescent="0.25">
      <c r="B29" s="365"/>
      <c r="C29" s="368"/>
      <c r="D29" s="357"/>
      <c r="E29" s="357"/>
      <c r="F29" s="357"/>
      <c r="G29" s="357"/>
      <c r="H29" s="357"/>
      <c r="I29" s="357"/>
      <c r="J29" s="357"/>
      <c r="K29" s="100">
        <v>8</v>
      </c>
      <c r="L29" s="101" t="s">
        <v>107</v>
      </c>
      <c r="M29" s="359"/>
      <c r="N29" s="362"/>
      <c r="O29" s="352"/>
      <c r="P29" s="348"/>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1"/>
        <v>0</v>
      </c>
      <c r="BE29" s="104" t="str">
        <f t="shared" si="2"/>
        <v>Débil</v>
      </c>
      <c r="BF29" s="103"/>
      <c r="BG29" s="105" t="s">
        <v>106</v>
      </c>
      <c r="BH29" s="104" t="str">
        <f t="shared" si="3"/>
        <v>Casilla formulada</v>
      </c>
      <c r="BI29" s="103"/>
      <c r="BJ29" s="104" t="str">
        <f t="shared" si="4"/>
        <v/>
      </c>
      <c r="BK29" s="104" t="str">
        <f t="shared" si="5"/>
        <v/>
      </c>
      <c r="BL29" s="104" t="str">
        <f t="shared" si="6"/>
        <v>SI</v>
      </c>
      <c r="BM29" s="339"/>
      <c r="BN29" s="342"/>
      <c r="BO29" s="345"/>
      <c r="BP29" s="348"/>
      <c r="BQ29" s="330"/>
      <c r="BR29" s="330"/>
      <c r="BS29" s="333"/>
    </row>
    <row r="30" spans="2:71" s="89" customFormat="1" ht="96" hidden="1" customHeight="1" x14ac:dyDescent="0.25">
      <c r="B30" s="365"/>
      <c r="C30" s="368"/>
      <c r="D30" s="357"/>
      <c r="E30" s="357"/>
      <c r="F30" s="357"/>
      <c r="G30" s="357"/>
      <c r="H30" s="357"/>
      <c r="I30" s="357"/>
      <c r="J30" s="357"/>
      <c r="K30" s="106">
        <v>9</v>
      </c>
      <c r="L30" s="112" t="s">
        <v>107</v>
      </c>
      <c r="M30" s="359"/>
      <c r="N30" s="362"/>
      <c r="O30" s="352"/>
      <c r="P30" s="348"/>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6"/>
      <c r="AN30" s="108">
        <v>9</v>
      </c>
      <c r="AO30" s="109" t="s">
        <v>109</v>
      </c>
      <c r="AP30" s="109"/>
      <c r="AQ30" s="109" t="s">
        <v>106</v>
      </c>
      <c r="AR30" s="109"/>
      <c r="AS30" s="109"/>
      <c r="AT30" s="109"/>
      <c r="AU30" s="109"/>
      <c r="AV30" s="109" t="s">
        <v>106</v>
      </c>
      <c r="AW30" s="161" t="s">
        <v>106</v>
      </c>
      <c r="AX30" s="161" t="s">
        <v>106</v>
      </c>
      <c r="AY30" s="161" t="s">
        <v>106</v>
      </c>
      <c r="AZ30" s="161" t="s">
        <v>106</v>
      </c>
      <c r="BA30" s="161" t="s">
        <v>106</v>
      </c>
      <c r="BB30" s="161" t="s">
        <v>106</v>
      </c>
      <c r="BC30" s="161" t="s">
        <v>106</v>
      </c>
      <c r="BD30" s="161">
        <f t="shared" si="1"/>
        <v>0</v>
      </c>
      <c r="BE30" s="161" t="str">
        <f t="shared" si="2"/>
        <v>Débil</v>
      </c>
      <c r="BF30" s="109"/>
      <c r="BG30" s="111" t="s">
        <v>106</v>
      </c>
      <c r="BH30" s="161" t="str">
        <f t="shared" si="3"/>
        <v>Casilla formulada</v>
      </c>
      <c r="BI30" s="109"/>
      <c r="BJ30" s="161" t="str">
        <f t="shared" si="4"/>
        <v/>
      </c>
      <c r="BK30" s="161" t="str">
        <f t="shared" si="5"/>
        <v/>
      </c>
      <c r="BL30" s="161" t="str">
        <f t="shared" si="6"/>
        <v>SI</v>
      </c>
      <c r="BM30" s="339"/>
      <c r="BN30" s="342"/>
      <c r="BO30" s="345"/>
      <c r="BP30" s="348"/>
      <c r="BQ30" s="330"/>
      <c r="BR30" s="330"/>
      <c r="BS30" s="333"/>
    </row>
    <row r="31" spans="2:71" s="89" customFormat="1" ht="96" hidden="1" customHeight="1" x14ac:dyDescent="0.25">
      <c r="B31" s="366"/>
      <c r="C31" s="369"/>
      <c r="D31" s="358"/>
      <c r="E31" s="358"/>
      <c r="F31" s="358"/>
      <c r="G31" s="358"/>
      <c r="H31" s="358"/>
      <c r="I31" s="358"/>
      <c r="J31" s="358"/>
      <c r="K31" s="113">
        <v>10</v>
      </c>
      <c r="L31" s="114" t="s">
        <v>107</v>
      </c>
      <c r="M31" s="360"/>
      <c r="N31" s="363"/>
      <c r="O31" s="353"/>
      <c r="P31" s="349"/>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1"/>
        <v>0</v>
      </c>
      <c r="BE31" s="117" t="str">
        <f t="shared" si="2"/>
        <v>Débil</v>
      </c>
      <c r="BF31" s="116"/>
      <c r="BG31" s="118" t="s">
        <v>106</v>
      </c>
      <c r="BH31" s="117" t="str">
        <f t="shared" si="3"/>
        <v>Casilla formulada</v>
      </c>
      <c r="BI31" s="116"/>
      <c r="BJ31" s="117" t="str">
        <f t="shared" si="4"/>
        <v/>
      </c>
      <c r="BK31" s="117" t="str">
        <f t="shared" si="5"/>
        <v/>
      </c>
      <c r="BL31" s="117" t="str">
        <f t="shared" si="6"/>
        <v>SI</v>
      </c>
      <c r="BM31" s="340"/>
      <c r="BN31" s="343"/>
      <c r="BO31" s="346"/>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160" t="s">
        <v>106</v>
      </c>
      <c r="AX32" s="160" t="s">
        <v>106</v>
      </c>
      <c r="AY32" s="160" t="s">
        <v>106</v>
      </c>
      <c r="AZ32" s="160" t="s">
        <v>106</v>
      </c>
      <c r="BA32" s="160" t="s">
        <v>106</v>
      </c>
      <c r="BB32" s="160" t="s">
        <v>106</v>
      </c>
      <c r="BC32" s="160" t="s">
        <v>106</v>
      </c>
      <c r="BD32" s="160">
        <f t="shared" si="1"/>
        <v>0</v>
      </c>
      <c r="BE32" s="160" t="str">
        <f t="shared" si="2"/>
        <v>Débil</v>
      </c>
      <c r="BF32" s="94"/>
      <c r="BG32" s="99" t="s">
        <v>106</v>
      </c>
      <c r="BH32" s="160" t="str">
        <f t="shared" si="3"/>
        <v>Casilla formulada</v>
      </c>
      <c r="BI32" s="94"/>
      <c r="BJ32" s="160" t="str">
        <f t="shared" si="4"/>
        <v/>
      </c>
      <c r="BK32" s="160" t="str">
        <f t="shared" si="5"/>
        <v/>
      </c>
      <c r="BL32" s="160" t="str">
        <f t="shared" si="6"/>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1"/>
        <v>0</v>
      </c>
      <c r="BE33" s="104" t="str">
        <f t="shared" si="2"/>
        <v>Débil</v>
      </c>
      <c r="BF33" s="103"/>
      <c r="BG33" s="105" t="s">
        <v>106</v>
      </c>
      <c r="BH33" s="104" t="str">
        <f t="shared" si="3"/>
        <v>Casilla formulada</v>
      </c>
      <c r="BI33" s="103"/>
      <c r="BJ33" s="104" t="str">
        <f t="shared" si="4"/>
        <v/>
      </c>
      <c r="BK33" s="104" t="str">
        <f t="shared" si="5"/>
        <v/>
      </c>
      <c r="BL33" s="104" t="str">
        <f t="shared" si="6"/>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61" t="s">
        <v>106</v>
      </c>
      <c r="AX34" s="161" t="s">
        <v>106</v>
      </c>
      <c r="AY34" s="161" t="s">
        <v>106</v>
      </c>
      <c r="AZ34" s="161" t="s">
        <v>106</v>
      </c>
      <c r="BA34" s="161" t="s">
        <v>106</v>
      </c>
      <c r="BB34" s="161" t="s">
        <v>106</v>
      </c>
      <c r="BC34" s="161" t="s">
        <v>106</v>
      </c>
      <c r="BD34" s="161">
        <f t="shared" si="1"/>
        <v>0</v>
      </c>
      <c r="BE34" s="161" t="str">
        <f t="shared" si="2"/>
        <v>Débil</v>
      </c>
      <c r="BF34" s="109"/>
      <c r="BG34" s="111" t="s">
        <v>106</v>
      </c>
      <c r="BH34" s="161" t="str">
        <f t="shared" si="3"/>
        <v>Casilla formulada</v>
      </c>
      <c r="BI34" s="109"/>
      <c r="BJ34" s="161" t="str">
        <f t="shared" si="4"/>
        <v/>
      </c>
      <c r="BK34" s="161" t="str">
        <f t="shared" si="5"/>
        <v/>
      </c>
      <c r="BL34" s="161" t="str">
        <f t="shared" si="6"/>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1"/>
        <v>0</v>
      </c>
      <c r="BE35" s="104" t="str">
        <f t="shared" si="2"/>
        <v>Débil</v>
      </c>
      <c r="BF35" s="103"/>
      <c r="BG35" s="105" t="s">
        <v>106</v>
      </c>
      <c r="BH35" s="104" t="str">
        <f t="shared" si="3"/>
        <v>Casilla formulada</v>
      </c>
      <c r="BI35" s="103"/>
      <c r="BJ35" s="104" t="str">
        <f t="shared" si="4"/>
        <v/>
      </c>
      <c r="BK35" s="104" t="str">
        <f t="shared" si="5"/>
        <v/>
      </c>
      <c r="BL35" s="104" t="str">
        <f t="shared" si="6"/>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61" t="s">
        <v>106</v>
      </c>
      <c r="AX36" s="161" t="s">
        <v>106</v>
      </c>
      <c r="AY36" s="161" t="s">
        <v>106</v>
      </c>
      <c r="AZ36" s="161" t="s">
        <v>106</v>
      </c>
      <c r="BA36" s="161" t="s">
        <v>106</v>
      </c>
      <c r="BB36" s="161" t="s">
        <v>106</v>
      </c>
      <c r="BC36" s="161" t="s">
        <v>106</v>
      </c>
      <c r="BD36" s="161">
        <f t="shared" si="1"/>
        <v>0</v>
      </c>
      <c r="BE36" s="161" t="str">
        <f t="shared" si="2"/>
        <v>Débil</v>
      </c>
      <c r="BF36" s="109"/>
      <c r="BG36" s="111" t="s">
        <v>106</v>
      </c>
      <c r="BH36" s="161" t="str">
        <f t="shared" si="3"/>
        <v>Casilla formulada</v>
      </c>
      <c r="BI36" s="109"/>
      <c r="BJ36" s="161" t="str">
        <f t="shared" si="4"/>
        <v/>
      </c>
      <c r="BK36" s="161" t="str">
        <f t="shared" si="5"/>
        <v/>
      </c>
      <c r="BL36" s="161" t="str">
        <f t="shared" si="6"/>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1"/>
        <v>0</v>
      </c>
      <c r="BE37" s="104" t="str">
        <f t="shared" si="2"/>
        <v>Débil</v>
      </c>
      <c r="BF37" s="103"/>
      <c r="BG37" s="105" t="s">
        <v>106</v>
      </c>
      <c r="BH37" s="104" t="str">
        <f t="shared" si="3"/>
        <v>Casilla formulada</v>
      </c>
      <c r="BI37" s="103"/>
      <c r="BJ37" s="104" t="str">
        <f t="shared" si="4"/>
        <v/>
      </c>
      <c r="BK37" s="104" t="str">
        <f t="shared" si="5"/>
        <v/>
      </c>
      <c r="BL37" s="104" t="str">
        <f t="shared" si="6"/>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61" t="s">
        <v>106</v>
      </c>
      <c r="AX38" s="161" t="s">
        <v>106</v>
      </c>
      <c r="AY38" s="161" t="s">
        <v>106</v>
      </c>
      <c r="AZ38" s="161" t="s">
        <v>106</v>
      </c>
      <c r="BA38" s="161" t="s">
        <v>106</v>
      </c>
      <c r="BB38" s="161" t="s">
        <v>106</v>
      </c>
      <c r="BC38" s="161" t="s">
        <v>106</v>
      </c>
      <c r="BD38" s="161">
        <f t="shared" si="1"/>
        <v>0</v>
      </c>
      <c r="BE38" s="161" t="str">
        <f t="shared" si="2"/>
        <v>Débil</v>
      </c>
      <c r="BF38" s="109"/>
      <c r="BG38" s="111" t="s">
        <v>106</v>
      </c>
      <c r="BH38" s="161" t="str">
        <f t="shared" si="3"/>
        <v>Casilla formulada</v>
      </c>
      <c r="BI38" s="109"/>
      <c r="BJ38" s="161" t="str">
        <f t="shared" si="4"/>
        <v/>
      </c>
      <c r="BK38" s="161" t="str">
        <f t="shared" si="5"/>
        <v/>
      </c>
      <c r="BL38" s="161" t="str">
        <f t="shared" si="6"/>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1"/>
        <v>0</v>
      </c>
      <c r="BE39" s="104" t="str">
        <f t="shared" si="2"/>
        <v>Débil</v>
      </c>
      <c r="BF39" s="103"/>
      <c r="BG39" s="105" t="s">
        <v>106</v>
      </c>
      <c r="BH39" s="104" t="str">
        <f t="shared" si="3"/>
        <v>Casilla formulada</v>
      </c>
      <c r="BI39" s="103"/>
      <c r="BJ39" s="104" t="str">
        <f t="shared" si="4"/>
        <v/>
      </c>
      <c r="BK39" s="104" t="str">
        <f t="shared" si="5"/>
        <v/>
      </c>
      <c r="BL39" s="104" t="str">
        <f t="shared" si="6"/>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61" t="s">
        <v>106</v>
      </c>
      <c r="AX40" s="161" t="s">
        <v>106</v>
      </c>
      <c r="AY40" s="161" t="s">
        <v>106</v>
      </c>
      <c r="AZ40" s="161" t="s">
        <v>106</v>
      </c>
      <c r="BA40" s="161" t="s">
        <v>106</v>
      </c>
      <c r="BB40" s="161" t="s">
        <v>106</v>
      </c>
      <c r="BC40" s="161" t="s">
        <v>106</v>
      </c>
      <c r="BD40" s="161">
        <f t="shared" si="1"/>
        <v>0</v>
      </c>
      <c r="BE40" s="161" t="str">
        <f t="shared" si="2"/>
        <v>Débil</v>
      </c>
      <c r="BF40" s="109"/>
      <c r="BG40" s="111" t="s">
        <v>106</v>
      </c>
      <c r="BH40" s="161" t="str">
        <f t="shared" si="3"/>
        <v>Casilla formulada</v>
      </c>
      <c r="BI40" s="109"/>
      <c r="BJ40" s="161" t="str">
        <f t="shared" si="4"/>
        <v/>
      </c>
      <c r="BK40" s="161" t="str">
        <f t="shared" si="5"/>
        <v/>
      </c>
      <c r="BL40" s="161" t="str">
        <f t="shared" si="6"/>
        <v>SI</v>
      </c>
      <c r="BM40" s="339"/>
      <c r="BN40" s="342"/>
      <c r="BO40" s="449"/>
      <c r="BP40" s="348"/>
      <c r="BQ40" s="330"/>
      <c r="BR40" s="330"/>
      <c r="BS40" s="333"/>
    </row>
    <row r="41" spans="2:71" s="89" customFormat="1" ht="96" hidden="1" customHeight="1" x14ac:dyDescent="0.25">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1"/>
        <v>0</v>
      </c>
      <c r="BE41" s="117" t="str">
        <f t="shared" si="2"/>
        <v>Débil</v>
      </c>
      <c r="BF41" s="116"/>
      <c r="BG41" s="118" t="s">
        <v>106</v>
      </c>
      <c r="BH41" s="117" t="str">
        <f t="shared" si="3"/>
        <v>Casilla formulada</v>
      </c>
      <c r="BI41" s="116"/>
      <c r="BJ41" s="117" t="str">
        <f t="shared" si="4"/>
        <v/>
      </c>
      <c r="BK41" s="117" t="str">
        <f t="shared" si="5"/>
        <v/>
      </c>
      <c r="BL41" s="117" t="str">
        <f t="shared" si="6"/>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160" t="s">
        <v>106</v>
      </c>
      <c r="AX42" s="160" t="s">
        <v>106</v>
      </c>
      <c r="AY42" s="160" t="s">
        <v>106</v>
      </c>
      <c r="AZ42" s="160" t="s">
        <v>106</v>
      </c>
      <c r="BA42" s="160" t="s">
        <v>106</v>
      </c>
      <c r="BB42" s="160" t="s">
        <v>106</v>
      </c>
      <c r="BC42" s="160" t="s">
        <v>106</v>
      </c>
      <c r="BD42" s="160">
        <f t="shared" si="1"/>
        <v>0</v>
      </c>
      <c r="BE42" s="160" t="str">
        <f t="shared" si="2"/>
        <v>Débil</v>
      </c>
      <c r="BF42" s="94"/>
      <c r="BG42" s="99" t="s">
        <v>106</v>
      </c>
      <c r="BH42" s="160" t="str">
        <f t="shared" si="3"/>
        <v>Casilla formulada</v>
      </c>
      <c r="BI42" s="94"/>
      <c r="BJ42" s="160" t="str">
        <f t="shared" si="4"/>
        <v/>
      </c>
      <c r="BK42" s="160" t="str">
        <f t="shared" si="5"/>
        <v/>
      </c>
      <c r="BL42" s="160" t="str">
        <f t="shared" si="6"/>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1"/>
        <v>0</v>
      </c>
      <c r="BE43" s="104" t="str">
        <f t="shared" si="2"/>
        <v>Débil</v>
      </c>
      <c r="BF43" s="103"/>
      <c r="BG43" s="105" t="s">
        <v>106</v>
      </c>
      <c r="BH43" s="104" t="str">
        <f t="shared" si="3"/>
        <v>Casilla formulada</v>
      </c>
      <c r="BI43" s="103"/>
      <c r="BJ43" s="104" t="str">
        <f t="shared" si="4"/>
        <v/>
      </c>
      <c r="BK43" s="104" t="str">
        <f t="shared" si="5"/>
        <v/>
      </c>
      <c r="BL43" s="104" t="str">
        <f t="shared" si="6"/>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61" t="s">
        <v>106</v>
      </c>
      <c r="AX44" s="161" t="s">
        <v>106</v>
      </c>
      <c r="AY44" s="161" t="s">
        <v>106</v>
      </c>
      <c r="AZ44" s="161" t="s">
        <v>106</v>
      </c>
      <c r="BA44" s="161" t="s">
        <v>106</v>
      </c>
      <c r="BB44" s="161" t="s">
        <v>106</v>
      </c>
      <c r="BC44" s="161" t="s">
        <v>106</v>
      </c>
      <c r="BD44" s="161">
        <f t="shared" si="1"/>
        <v>0</v>
      </c>
      <c r="BE44" s="161" t="str">
        <f t="shared" si="2"/>
        <v>Débil</v>
      </c>
      <c r="BF44" s="109"/>
      <c r="BG44" s="111" t="s">
        <v>106</v>
      </c>
      <c r="BH44" s="161" t="str">
        <f t="shared" si="3"/>
        <v>Casilla formulada</v>
      </c>
      <c r="BI44" s="109"/>
      <c r="BJ44" s="161" t="str">
        <f t="shared" si="4"/>
        <v/>
      </c>
      <c r="BK44" s="161" t="str">
        <f t="shared" si="5"/>
        <v/>
      </c>
      <c r="BL44" s="161" t="str">
        <f t="shared" si="6"/>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1"/>
        <v>0</v>
      </c>
      <c r="BE45" s="104" t="str">
        <f t="shared" si="2"/>
        <v>Débil</v>
      </c>
      <c r="BF45" s="103"/>
      <c r="BG45" s="105" t="s">
        <v>106</v>
      </c>
      <c r="BH45" s="104" t="str">
        <f t="shared" si="3"/>
        <v>Casilla formulada</v>
      </c>
      <c r="BI45" s="103"/>
      <c r="BJ45" s="104" t="str">
        <f t="shared" si="4"/>
        <v/>
      </c>
      <c r="BK45" s="104" t="str">
        <f t="shared" si="5"/>
        <v/>
      </c>
      <c r="BL45" s="104" t="str">
        <f t="shared" si="6"/>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61" t="s">
        <v>106</v>
      </c>
      <c r="AX46" s="161" t="s">
        <v>106</v>
      </c>
      <c r="AY46" s="161" t="s">
        <v>106</v>
      </c>
      <c r="AZ46" s="161" t="s">
        <v>106</v>
      </c>
      <c r="BA46" s="161" t="s">
        <v>106</v>
      </c>
      <c r="BB46" s="161" t="s">
        <v>106</v>
      </c>
      <c r="BC46" s="161" t="s">
        <v>106</v>
      </c>
      <c r="BD46" s="161">
        <f t="shared" si="1"/>
        <v>0</v>
      </c>
      <c r="BE46" s="161" t="str">
        <f t="shared" si="2"/>
        <v>Débil</v>
      </c>
      <c r="BF46" s="109"/>
      <c r="BG46" s="111" t="s">
        <v>106</v>
      </c>
      <c r="BH46" s="161" t="str">
        <f t="shared" si="3"/>
        <v>Casilla formulada</v>
      </c>
      <c r="BI46" s="109"/>
      <c r="BJ46" s="161" t="str">
        <f t="shared" si="4"/>
        <v/>
      </c>
      <c r="BK46" s="161" t="str">
        <f t="shared" si="5"/>
        <v/>
      </c>
      <c r="BL46" s="161" t="str">
        <f t="shared" si="6"/>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1"/>
        <v>0</v>
      </c>
      <c r="BE47" s="104" t="str">
        <f t="shared" si="2"/>
        <v>Débil</v>
      </c>
      <c r="BF47" s="103"/>
      <c r="BG47" s="105" t="s">
        <v>106</v>
      </c>
      <c r="BH47" s="104" t="str">
        <f t="shared" si="3"/>
        <v>Casilla formulada</v>
      </c>
      <c r="BI47" s="103"/>
      <c r="BJ47" s="104" t="str">
        <f t="shared" si="4"/>
        <v/>
      </c>
      <c r="BK47" s="104" t="str">
        <f t="shared" si="5"/>
        <v/>
      </c>
      <c r="BL47" s="104" t="str">
        <f t="shared" si="6"/>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61" t="s">
        <v>106</v>
      </c>
      <c r="AX48" s="161" t="s">
        <v>106</v>
      </c>
      <c r="AY48" s="161" t="s">
        <v>106</v>
      </c>
      <c r="AZ48" s="161" t="s">
        <v>106</v>
      </c>
      <c r="BA48" s="161" t="s">
        <v>106</v>
      </c>
      <c r="BB48" s="161" t="s">
        <v>106</v>
      </c>
      <c r="BC48" s="161" t="s">
        <v>106</v>
      </c>
      <c r="BD48" s="161">
        <f t="shared" si="1"/>
        <v>0</v>
      </c>
      <c r="BE48" s="161" t="str">
        <f t="shared" si="2"/>
        <v>Débil</v>
      </c>
      <c r="BF48" s="109"/>
      <c r="BG48" s="111" t="s">
        <v>106</v>
      </c>
      <c r="BH48" s="161" t="str">
        <f t="shared" si="3"/>
        <v>Casilla formulada</v>
      </c>
      <c r="BI48" s="109"/>
      <c r="BJ48" s="161" t="str">
        <f t="shared" si="4"/>
        <v/>
      </c>
      <c r="BK48" s="161" t="str">
        <f t="shared" si="5"/>
        <v/>
      </c>
      <c r="BL48" s="161" t="str">
        <f t="shared" si="6"/>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1"/>
        <v>0</v>
      </c>
      <c r="BE49" s="104" t="str">
        <f t="shared" si="2"/>
        <v>Débil</v>
      </c>
      <c r="BF49" s="103"/>
      <c r="BG49" s="105" t="s">
        <v>106</v>
      </c>
      <c r="BH49" s="104" t="str">
        <f t="shared" si="3"/>
        <v>Casilla formulada</v>
      </c>
      <c r="BI49" s="103"/>
      <c r="BJ49" s="104" t="str">
        <f t="shared" si="4"/>
        <v/>
      </c>
      <c r="BK49" s="104" t="str">
        <f t="shared" si="5"/>
        <v/>
      </c>
      <c r="BL49" s="104" t="str">
        <f t="shared" si="6"/>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61" t="s">
        <v>106</v>
      </c>
      <c r="AX50" s="161" t="s">
        <v>106</v>
      </c>
      <c r="AY50" s="161" t="s">
        <v>106</v>
      </c>
      <c r="AZ50" s="161" t="s">
        <v>106</v>
      </c>
      <c r="BA50" s="161" t="s">
        <v>106</v>
      </c>
      <c r="BB50" s="161" t="s">
        <v>106</v>
      </c>
      <c r="BC50" s="161" t="s">
        <v>106</v>
      </c>
      <c r="BD50" s="161">
        <f t="shared" si="1"/>
        <v>0</v>
      </c>
      <c r="BE50" s="161" t="str">
        <f t="shared" si="2"/>
        <v>Débil</v>
      </c>
      <c r="BF50" s="109"/>
      <c r="BG50" s="111" t="s">
        <v>106</v>
      </c>
      <c r="BH50" s="161" t="str">
        <f t="shared" si="3"/>
        <v>Casilla formulada</v>
      </c>
      <c r="BI50" s="109"/>
      <c r="BJ50" s="161" t="str">
        <f t="shared" si="4"/>
        <v/>
      </c>
      <c r="BK50" s="161" t="str">
        <f t="shared" si="5"/>
        <v/>
      </c>
      <c r="BL50" s="161" t="str">
        <f t="shared" si="6"/>
        <v>SI</v>
      </c>
      <c r="BM50" s="339"/>
      <c r="BN50" s="342"/>
      <c r="BO50" s="449"/>
      <c r="BP50" s="348"/>
      <c r="BQ50" s="330"/>
      <c r="BR50" s="330"/>
      <c r="BS50" s="333"/>
    </row>
    <row r="51" spans="2:71" s="89" customFormat="1" ht="96" hidden="1" customHeight="1" x14ac:dyDescent="0.25">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1"/>
        <v>0</v>
      </c>
      <c r="BE51" s="117" t="str">
        <f t="shared" si="2"/>
        <v>Débil</v>
      </c>
      <c r="BF51" s="116"/>
      <c r="BG51" s="118" t="s">
        <v>106</v>
      </c>
      <c r="BH51" s="117" t="str">
        <f t="shared" si="3"/>
        <v>Casilla formulada</v>
      </c>
      <c r="BI51" s="116"/>
      <c r="BJ51" s="117" t="str">
        <f t="shared" si="4"/>
        <v/>
      </c>
      <c r="BK51" s="117" t="str">
        <f t="shared" si="5"/>
        <v/>
      </c>
      <c r="BL51" s="117" t="str">
        <f t="shared" si="6"/>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160" t="s">
        <v>106</v>
      </c>
      <c r="AX52" s="160" t="s">
        <v>106</v>
      </c>
      <c r="AY52" s="160" t="s">
        <v>106</v>
      </c>
      <c r="AZ52" s="160" t="s">
        <v>106</v>
      </c>
      <c r="BA52" s="160" t="s">
        <v>106</v>
      </c>
      <c r="BB52" s="160" t="s">
        <v>106</v>
      </c>
      <c r="BC52" s="160" t="s">
        <v>106</v>
      </c>
      <c r="BD52" s="160">
        <f t="shared" si="1"/>
        <v>0</v>
      </c>
      <c r="BE52" s="160" t="str">
        <f t="shared" si="2"/>
        <v>Débil</v>
      </c>
      <c r="BF52" s="94"/>
      <c r="BG52" s="99" t="s">
        <v>106</v>
      </c>
      <c r="BH52" s="160" t="str">
        <f t="shared" si="3"/>
        <v>Casilla formulada</v>
      </c>
      <c r="BI52" s="94"/>
      <c r="BJ52" s="160" t="str">
        <f t="shared" si="4"/>
        <v/>
      </c>
      <c r="BK52" s="160" t="str">
        <f t="shared" si="5"/>
        <v/>
      </c>
      <c r="BL52" s="160" t="str">
        <f t="shared" si="6"/>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1"/>
        <v>0</v>
      </c>
      <c r="BE53" s="104" t="str">
        <f t="shared" si="2"/>
        <v>Débil</v>
      </c>
      <c r="BF53" s="103"/>
      <c r="BG53" s="105" t="s">
        <v>106</v>
      </c>
      <c r="BH53" s="104" t="str">
        <f t="shared" si="3"/>
        <v>Casilla formulada</v>
      </c>
      <c r="BI53" s="103"/>
      <c r="BJ53" s="104" t="str">
        <f t="shared" si="4"/>
        <v/>
      </c>
      <c r="BK53" s="104" t="str">
        <f t="shared" si="5"/>
        <v/>
      </c>
      <c r="BL53" s="104" t="str">
        <f t="shared" si="6"/>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61" t="s">
        <v>106</v>
      </c>
      <c r="AX54" s="161" t="s">
        <v>106</v>
      </c>
      <c r="AY54" s="161" t="s">
        <v>106</v>
      </c>
      <c r="AZ54" s="161" t="s">
        <v>106</v>
      </c>
      <c r="BA54" s="161" t="s">
        <v>106</v>
      </c>
      <c r="BB54" s="161" t="s">
        <v>106</v>
      </c>
      <c r="BC54" s="161" t="s">
        <v>106</v>
      </c>
      <c r="BD54" s="161">
        <f t="shared" si="1"/>
        <v>0</v>
      </c>
      <c r="BE54" s="161" t="str">
        <f t="shared" si="2"/>
        <v>Débil</v>
      </c>
      <c r="BF54" s="109"/>
      <c r="BG54" s="111" t="s">
        <v>106</v>
      </c>
      <c r="BH54" s="161" t="str">
        <f t="shared" si="3"/>
        <v>Casilla formulada</v>
      </c>
      <c r="BI54" s="109"/>
      <c r="BJ54" s="161" t="str">
        <f t="shared" si="4"/>
        <v/>
      </c>
      <c r="BK54" s="161" t="str">
        <f t="shared" si="5"/>
        <v/>
      </c>
      <c r="BL54" s="161" t="str">
        <f t="shared" si="6"/>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1"/>
        <v>0</v>
      </c>
      <c r="BE55" s="104" t="str">
        <f t="shared" si="2"/>
        <v>Débil</v>
      </c>
      <c r="BF55" s="103"/>
      <c r="BG55" s="105" t="s">
        <v>106</v>
      </c>
      <c r="BH55" s="104" t="str">
        <f t="shared" si="3"/>
        <v>Casilla formulada</v>
      </c>
      <c r="BI55" s="103"/>
      <c r="BJ55" s="104" t="str">
        <f t="shared" si="4"/>
        <v/>
      </c>
      <c r="BK55" s="104" t="str">
        <f t="shared" si="5"/>
        <v/>
      </c>
      <c r="BL55" s="104" t="str">
        <f t="shared" si="6"/>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61" t="s">
        <v>106</v>
      </c>
      <c r="AX56" s="161" t="s">
        <v>106</v>
      </c>
      <c r="AY56" s="161" t="s">
        <v>106</v>
      </c>
      <c r="AZ56" s="161" t="s">
        <v>106</v>
      </c>
      <c r="BA56" s="161" t="s">
        <v>106</v>
      </c>
      <c r="BB56" s="161" t="s">
        <v>106</v>
      </c>
      <c r="BC56" s="161" t="s">
        <v>106</v>
      </c>
      <c r="BD56" s="161">
        <f t="shared" si="1"/>
        <v>0</v>
      </c>
      <c r="BE56" s="161" t="str">
        <f t="shared" si="2"/>
        <v>Débil</v>
      </c>
      <c r="BF56" s="109"/>
      <c r="BG56" s="111" t="s">
        <v>106</v>
      </c>
      <c r="BH56" s="161" t="str">
        <f t="shared" si="3"/>
        <v>Casilla formulada</v>
      </c>
      <c r="BI56" s="109"/>
      <c r="BJ56" s="161" t="str">
        <f t="shared" si="4"/>
        <v/>
      </c>
      <c r="BK56" s="161" t="str">
        <f t="shared" si="5"/>
        <v/>
      </c>
      <c r="BL56" s="161" t="str">
        <f t="shared" si="6"/>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1"/>
        <v>0</v>
      </c>
      <c r="BE57" s="104" t="str">
        <f t="shared" si="2"/>
        <v>Débil</v>
      </c>
      <c r="BF57" s="103"/>
      <c r="BG57" s="105" t="s">
        <v>106</v>
      </c>
      <c r="BH57" s="104" t="str">
        <f t="shared" si="3"/>
        <v>Casilla formulada</v>
      </c>
      <c r="BI57" s="103"/>
      <c r="BJ57" s="104" t="str">
        <f t="shared" si="4"/>
        <v/>
      </c>
      <c r="BK57" s="104" t="str">
        <f t="shared" si="5"/>
        <v/>
      </c>
      <c r="BL57" s="104" t="str">
        <f t="shared" si="6"/>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61" t="s">
        <v>106</v>
      </c>
      <c r="AX58" s="161" t="s">
        <v>106</v>
      </c>
      <c r="AY58" s="161" t="s">
        <v>106</v>
      </c>
      <c r="AZ58" s="161" t="s">
        <v>106</v>
      </c>
      <c r="BA58" s="161" t="s">
        <v>106</v>
      </c>
      <c r="BB58" s="161" t="s">
        <v>106</v>
      </c>
      <c r="BC58" s="161" t="s">
        <v>106</v>
      </c>
      <c r="BD58" s="161">
        <f t="shared" si="1"/>
        <v>0</v>
      </c>
      <c r="BE58" s="161" t="str">
        <f t="shared" si="2"/>
        <v>Débil</v>
      </c>
      <c r="BF58" s="109"/>
      <c r="BG58" s="111" t="s">
        <v>106</v>
      </c>
      <c r="BH58" s="161" t="str">
        <f t="shared" si="3"/>
        <v>Casilla formulada</v>
      </c>
      <c r="BI58" s="109"/>
      <c r="BJ58" s="161" t="str">
        <f t="shared" si="4"/>
        <v/>
      </c>
      <c r="BK58" s="161" t="str">
        <f t="shared" si="5"/>
        <v/>
      </c>
      <c r="BL58" s="161" t="str">
        <f t="shared" si="6"/>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1"/>
        <v>0</v>
      </c>
      <c r="BE59" s="104" t="str">
        <f t="shared" si="2"/>
        <v>Débil</v>
      </c>
      <c r="BF59" s="103"/>
      <c r="BG59" s="105" t="s">
        <v>106</v>
      </c>
      <c r="BH59" s="104" t="str">
        <f t="shared" si="3"/>
        <v>Casilla formulada</v>
      </c>
      <c r="BI59" s="103"/>
      <c r="BJ59" s="104" t="str">
        <f t="shared" si="4"/>
        <v/>
      </c>
      <c r="BK59" s="104" t="str">
        <f t="shared" si="5"/>
        <v/>
      </c>
      <c r="BL59" s="104" t="str">
        <f t="shared" si="6"/>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61" t="s">
        <v>106</v>
      </c>
      <c r="AX60" s="161" t="s">
        <v>106</v>
      </c>
      <c r="AY60" s="161" t="s">
        <v>106</v>
      </c>
      <c r="AZ60" s="161" t="s">
        <v>106</v>
      </c>
      <c r="BA60" s="161" t="s">
        <v>106</v>
      </c>
      <c r="BB60" s="161" t="s">
        <v>106</v>
      </c>
      <c r="BC60" s="161" t="s">
        <v>106</v>
      </c>
      <c r="BD60" s="161">
        <f t="shared" si="1"/>
        <v>0</v>
      </c>
      <c r="BE60" s="161" t="str">
        <f t="shared" si="2"/>
        <v>Débil</v>
      </c>
      <c r="BF60" s="109"/>
      <c r="BG60" s="111" t="s">
        <v>106</v>
      </c>
      <c r="BH60" s="161" t="str">
        <f t="shared" si="3"/>
        <v>Casilla formulada</v>
      </c>
      <c r="BI60" s="109"/>
      <c r="BJ60" s="161" t="str">
        <f t="shared" si="4"/>
        <v/>
      </c>
      <c r="BK60" s="161" t="str">
        <f t="shared" si="5"/>
        <v/>
      </c>
      <c r="BL60" s="161" t="str">
        <f t="shared" si="6"/>
        <v>SI</v>
      </c>
      <c r="BM60" s="339"/>
      <c r="BN60" s="342"/>
      <c r="BO60" s="449"/>
      <c r="BP60" s="348"/>
      <c r="BQ60" s="330"/>
      <c r="BR60" s="330"/>
      <c r="BS60" s="333"/>
    </row>
    <row r="61" spans="2:71" s="89" customFormat="1" ht="96" hidden="1" customHeight="1" x14ac:dyDescent="0.25">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1"/>
        <v>0</v>
      </c>
      <c r="BE61" s="117" t="str">
        <f t="shared" si="2"/>
        <v>Débil</v>
      </c>
      <c r="BF61" s="116"/>
      <c r="BG61" s="118" t="s">
        <v>106</v>
      </c>
      <c r="BH61" s="117" t="str">
        <f t="shared" si="3"/>
        <v>Casilla formulada</v>
      </c>
      <c r="BI61" s="116"/>
      <c r="BJ61" s="117" t="str">
        <f t="shared" si="4"/>
        <v/>
      </c>
      <c r="BK61" s="117" t="str">
        <f t="shared" si="5"/>
        <v/>
      </c>
      <c r="BL61" s="117" t="str">
        <f t="shared" si="6"/>
        <v>SI</v>
      </c>
      <c r="BM61" s="340"/>
      <c r="BN61" s="343"/>
      <c r="BO61" s="450"/>
      <c r="BP61" s="349"/>
      <c r="BQ61" s="331"/>
      <c r="BR61" s="331"/>
      <c r="BS61" s="334"/>
    </row>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330" priority="23" operator="containsText" text="Si es Riesgo de Corrupción">
      <formula>NOT(ISERROR(SEARCH("Si es Riesgo de Corrupción",J12)))</formula>
    </cfRule>
    <cfRule type="containsText" dxfId="329" priority="24" operator="containsText" text="No es Riesgo de Corrupción">
      <formula>NOT(ISERROR(SEARCH("No es Riesgo de Corrupción",J12)))</formula>
    </cfRule>
  </conditionalFormatting>
  <conditionalFormatting sqref="L12:M21">
    <cfRule type="containsText" dxfId="328" priority="22" operator="containsText" text="Espacio para describir ">
      <formula>NOT(ISERROR(SEARCH("Espacio para describir ",L12)))</formula>
    </cfRule>
  </conditionalFormatting>
  <conditionalFormatting sqref="Q12:AI61 AQ12:AQ61 AV12:BC61 BG12:BG61 BO12:BO61 N12:N61">
    <cfRule type="containsText" dxfId="327" priority="21" operator="containsText" text="Escoger un dato de la lista desplegable">
      <formula>NOT(ISERROR(SEARCH("Escoger un dato de la lista desplegable",N12)))</formula>
    </cfRule>
  </conditionalFormatting>
  <conditionalFormatting sqref="AO12:AO61">
    <cfRule type="containsText" dxfId="326" priority="20" operator="containsText" text="REDACTAR CONTROL">
      <formula>NOT(ISERROR(SEARCH("REDACTAR CONTROL",AO12)))</formula>
    </cfRule>
  </conditionalFormatting>
  <conditionalFormatting sqref="AL12 BR12">
    <cfRule type="containsText" dxfId="325" priority="17" operator="containsText" text="Extremo">
      <formula>NOT(ISERROR(SEARCH("Extremo",AL12)))</formula>
    </cfRule>
    <cfRule type="containsText" dxfId="324" priority="18" operator="containsText" text="Alto">
      <formula>NOT(ISERROR(SEARCH("Alto",AL12)))</formula>
    </cfRule>
    <cfRule type="containsText" dxfId="323" priority="19" operator="containsText" text="Moderado">
      <formula>NOT(ISERROR(SEARCH("Moderado",AL12)))</formula>
    </cfRule>
  </conditionalFormatting>
  <conditionalFormatting sqref="L22:M31">
    <cfRule type="containsText" dxfId="322" priority="16" operator="containsText" text="Espacio para describir ">
      <formula>NOT(ISERROR(SEARCH("Espacio para describir ",L22)))</formula>
    </cfRule>
  </conditionalFormatting>
  <conditionalFormatting sqref="AL22 BR22">
    <cfRule type="containsText" dxfId="321" priority="13" operator="containsText" text="Extremo">
      <formula>NOT(ISERROR(SEARCH("Extremo",AL22)))</formula>
    </cfRule>
    <cfRule type="containsText" dxfId="320" priority="14" operator="containsText" text="Alto">
      <formula>NOT(ISERROR(SEARCH("Alto",AL22)))</formula>
    </cfRule>
    <cfRule type="containsText" dxfId="319" priority="15" operator="containsText" text="Moderado">
      <formula>NOT(ISERROR(SEARCH("Moderado",AL22)))</formula>
    </cfRule>
  </conditionalFormatting>
  <conditionalFormatting sqref="L32:M41">
    <cfRule type="containsText" dxfId="318" priority="12" operator="containsText" text="Espacio para describir ">
      <formula>NOT(ISERROR(SEARCH("Espacio para describir ",L32)))</formula>
    </cfRule>
  </conditionalFormatting>
  <conditionalFormatting sqref="AL32 BR32">
    <cfRule type="containsText" dxfId="317" priority="9" operator="containsText" text="Extremo">
      <formula>NOT(ISERROR(SEARCH("Extremo",AL32)))</formula>
    </cfRule>
    <cfRule type="containsText" dxfId="316" priority="10" operator="containsText" text="Alto">
      <formula>NOT(ISERROR(SEARCH("Alto",AL32)))</formula>
    </cfRule>
    <cfRule type="containsText" dxfId="315" priority="11" operator="containsText" text="Moderado">
      <formula>NOT(ISERROR(SEARCH("Moderado",AL32)))</formula>
    </cfRule>
  </conditionalFormatting>
  <conditionalFormatting sqref="L42:M51">
    <cfRule type="containsText" dxfId="314" priority="8" operator="containsText" text="Espacio para describir ">
      <formula>NOT(ISERROR(SEARCH("Espacio para describir ",L42)))</formula>
    </cfRule>
  </conditionalFormatting>
  <conditionalFormatting sqref="AL42 BR42">
    <cfRule type="containsText" dxfId="313" priority="5" operator="containsText" text="Extremo">
      <formula>NOT(ISERROR(SEARCH("Extremo",AL42)))</formula>
    </cfRule>
    <cfRule type="containsText" dxfId="312" priority="6" operator="containsText" text="Alto">
      <formula>NOT(ISERROR(SEARCH("Alto",AL42)))</formula>
    </cfRule>
    <cfRule type="containsText" dxfId="311" priority="7" operator="containsText" text="Moderado">
      <formula>NOT(ISERROR(SEARCH("Moderado",AL42)))</formula>
    </cfRule>
  </conditionalFormatting>
  <conditionalFormatting sqref="L52:M61">
    <cfRule type="containsText" dxfId="310" priority="4" operator="containsText" text="Espacio para describir ">
      <formula>NOT(ISERROR(SEARCH("Espacio para describir ",L52)))</formula>
    </cfRule>
  </conditionalFormatting>
  <conditionalFormatting sqref="AL52 BR52">
    <cfRule type="containsText" dxfId="309" priority="1" operator="containsText" text="Extremo">
      <formula>NOT(ISERROR(SEARCH("Extremo",AL52)))</formula>
    </cfRule>
    <cfRule type="containsText" dxfId="308" priority="2" operator="containsText" text="Alto">
      <formula>NOT(ISERROR(SEARCH("Alto",AL52)))</formula>
    </cfRule>
    <cfRule type="containsText" dxfId="307" priority="3" operator="containsText" text="Moderado">
      <formula>NOT(ISERROR(SEARCH("Moderado",AL52)))</formula>
    </cfRule>
  </conditionalFormatting>
  <dataValidations count="61">
    <dataValidation type="list" allowBlank="1" showInputMessage="1" showErrorMessage="1" sqref="AM12:AM61" xr:uid="{D7D0A76E-DF4A-44AB-ABB4-FF014F0C5D5F}">
      <formula1>#REF!</formula1>
    </dataValidation>
    <dataValidation type="list" allowBlank="1" showInputMessage="1" showErrorMessage="1" sqref="N12:N61" xr:uid="{F6E56DE9-F79B-456C-BF76-439F8854CC92}">
      <formula1>"Escoger un dato de la lista desplegable,5,4,3,2,1"</formula1>
    </dataValidation>
    <dataValidation type="list" allowBlank="1" showInputMessage="1" showErrorMessage="1" sqref="F12:I61" xr:uid="{4082EF64-28B6-4BE2-B904-EF09560899D1}">
      <formula1>"SI,NO,Escoger un dato de la lista desplegable"</formula1>
    </dataValidation>
    <dataValidation type="list" allowBlank="1" showInputMessage="1" showErrorMessage="1" sqref="AQ12:AQ61" xr:uid="{870E14B6-E5E3-409F-9381-6F54CEE90B3B}">
      <formula1>"Escoger un dato de la lista desplegable,Por Tramite, Diario, Semanal, Quincenal, Mensual, Bimestral, Trimestral, Semestral,Anual"</formula1>
    </dataValidation>
    <dataValidation type="list" allowBlank="1" showInputMessage="1" showErrorMessage="1" sqref="AV12:AV61" xr:uid="{4B6368DC-8C34-4C64-8966-082DD194223D}">
      <formula1>"Escoger un dato de la lista desplegable,Preventivo,Detectivo"</formula1>
    </dataValidation>
    <dataValidation type="list" allowBlank="1" showInputMessage="1" showErrorMessage="1" prompt="¿Existen un responsable asignado a la ejecución del control?" sqref="AW12:AW61" xr:uid="{93AAE26C-9409-44E6-A5D1-FE472AD42CD7}">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7FEE1F45-F078-48F3-A4C7-523FF7CBAA79}">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A099D4A8-319F-4A99-B1B1-889EA668F733}">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7ADD84E6-75B4-471B-99F1-6A5516E400BC}">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1C2806C8-3B90-4FB9-BA86-424594BF1973}">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796FCDC1-236B-4962-9BDA-A540309D30C6}">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78308BD3-9360-4D80-B55C-D7EB0FDEEA2E}">
      <formula1>"Escoger un dato de la lista desplegable,Completa,Incompleta,No existe"</formula1>
    </dataValidation>
    <dataValidation type="list" allowBlank="1" showInputMessage="1" showErrorMessage="1" sqref="BG12:BG61" xr:uid="{D890BF59-7359-4A2B-9FCF-ADBAFEB9C800}">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A3905548-7B30-45E2-A595-A521633A7312}"/>
    <dataValidation allowBlank="1" showInputMessage="1" showErrorMessage="1" prompt="¿Afectar al grupo de funcionarios del proceso?" sqref="Q11" xr:uid="{22F637B9-7DDF-470E-86C5-D1ECCA880D62}"/>
    <dataValidation type="list" allowBlank="1" showInputMessage="1" showErrorMessage="1" prompt="¿Afectar al grupo de funcionarios del proceso?" sqref="Q12:Q61" xr:uid="{4BBC1089-7183-4C9E-BFA1-D5C7CE8D2619}">
      <formula1>"SI,NO,Escoger un dato de la lista desplegable"</formula1>
    </dataValidation>
    <dataValidation allowBlank="1" showInputMessage="1" showErrorMessage="1" prompt="¿Afectar el cumplimiento de metas y objetivos de la dependencia?" sqref="R11" xr:uid="{F32E3E9A-D829-4CEC-B3C7-0FBFCE105E9B}"/>
    <dataValidation type="list" allowBlank="1" showInputMessage="1" showErrorMessage="1" prompt="¿Afectar el cumplimiento de metas y objetivos de la dependencia?" sqref="R12:R61" xr:uid="{8D74E021-6348-438E-900F-0DC1B3E67EF1}">
      <formula1>"SI,NO,Escoger un dato de la lista desplegable"</formula1>
    </dataValidation>
    <dataValidation allowBlank="1" showInputMessage="1" showErrorMessage="1" prompt="¿Afectar el cumplimiento de misión de la Entidad?" sqref="S11" xr:uid="{119B84B7-ED49-4161-96D9-6BD3F5E85226}"/>
    <dataValidation type="list" allowBlank="1" showInputMessage="1" showErrorMessage="1" prompt="¿Afectar el cumplimiento de misión de la Entidad?" sqref="S12:S61" xr:uid="{B8778FB5-1D74-4569-9864-7E92DB82681D}">
      <formula1>"SI,NO,Escoger un dato de la lista desplegable"</formula1>
    </dataValidation>
    <dataValidation allowBlank="1" showInputMessage="1" showErrorMessage="1" prompt="¿Afectar el cumplimiento de la misión del sector al que pertenece la Entidad?" sqref="T11" xr:uid="{85AFE26E-3B7C-462D-80CD-F0C974B131E3}"/>
    <dataValidation type="list" allowBlank="1" showInputMessage="1" showErrorMessage="1" prompt="¿Afectar el cumplimiento de la misión del sector al que pertenece la Entidad?" sqref="T12:T61" xr:uid="{9FEDFE2F-F185-49DE-8DFE-72743E3FFCB9}">
      <formula1>"SI,NO,Escoger un dato de la lista desplegable"</formula1>
    </dataValidation>
    <dataValidation allowBlank="1" showInputMessage="1" showErrorMessage="1" prompt="¿Generar pérdida de confianza de la Entidad, afectando su reputación?" sqref="U11" xr:uid="{5E35F5AC-C8C8-46DB-A03C-575D5B9DDD43}"/>
    <dataValidation type="list" allowBlank="1" showInputMessage="1" showErrorMessage="1" prompt="¿Generar pérdida de confianza de la Entidad, afectando su reputación?" sqref="U12:U61" xr:uid="{95347D05-8380-455A-9409-1C38177B4CDC}">
      <formula1>"SI,NO,Escoger un dato de la lista desplegable"</formula1>
    </dataValidation>
    <dataValidation allowBlank="1" showInputMessage="1" showErrorMessage="1" prompt="¿Generar pérdida de recursos económicos?" sqref="V11" xr:uid="{3DA599BC-A783-4132-82C8-7F4004CDD6AE}"/>
    <dataValidation type="list" allowBlank="1" showInputMessage="1" showErrorMessage="1" prompt="¿Generar pérdida de recursos económicos?" sqref="V12:V61" xr:uid="{CA383FF4-84FB-49B1-B8E2-BAD6A97A61D5}">
      <formula1>"SI,NO,Escoger un dato de la lista desplegable"</formula1>
    </dataValidation>
    <dataValidation allowBlank="1" showInputMessage="1" showErrorMessage="1" prompt="¿Afectar la generación de los productos o la prestación de servicios?" sqref="W11" xr:uid="{4D97CBAA-4837-4E42-B36F-BE78608FCF59}"/>
    <dataValidation type="list" allowBlank="1" showInputMessage="1" showErrorMessage="1" prompt="¿Afectar la generación de los productos o la prestación de servicios?" sqref="W12:W61" xr:uid="{84010369-8F99-49F8-AAEB-7DCFE6CAAFC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48BB148-5AD8-489C-9B59-51B400052F26}"/>
    <dataValidation type="list" allowBlank="1" showInputMessage="1" showErrorMessage="1" prompt="¿Dar lugar al detrimento de calidad de vida de la comunidad por la pérdida del bien o servicios o los recursos públicos?" sqref="X12:X61" xr:uid="{75BAB2DD-6AB6-4F64-A663-E485CD6D6BB3}">
      <formula1>"SI,NO,Escoger un dato de la lista desplegable"</formula1>
    </dataValidation>
    <dataValidation allowBlank="1" showInputMessage="1" showErrorMessage="1" prompt="¿Generar pérdida de información de la Entidad?" sqref="Y11" xr:uid="{9E0CE4B6-4D19-4EC8-9299-5441B4EC9883}"/>
    <dataValidation type="list" allowBlank="1" showInputMessage="1" showErrorMessage="1" prompt="¿Generar pérdida de información de la Entidad?" sqref="Y12:Y61" xr:uid="{3D3BEC34-B513-4BD9-B5A3-AED2548DC3C5}">
      <formula1>"SI,NO,Escoger un dato de la lista desplegable"</formula1>
    </dataValidation>
    <dataValidation allowBlank="1" showInputMessage="1" showErrorMessage="1" prompt="¿Generar intervención de los órganos de control, de la Fiscalía, u otro ente?" sqref="Z11" xr:uid="{85CE9965-B096-40B4-97C1-184F7908D16B}"/>
    <dataValidation type="list" allowBlank="1" showInputMessage="1" showErrorMessage="1" prompt="¿Generar intervención de los órganos de control, de la Fiscalía, u otro ente?" sqref="Z12:Z61" xr:uid="{F00B2CD1-1024-442C-8209-A5CDF157FF63}">
      <formula1>"SI,NO,Escoger un dato de la lista desplegable"</formula1>
    </dataValidation>
    <dataValidation allowBlank="1" showInputMessage="1" showErrorMessage="1" prompt="¿Dar lugar a procesos sancionatorios?" sqref="AA11" xr:uid="{A045F5C5-103C-44EA-A22A-72D3336BE3E2}"/>
    <dataValidation type="list" allowBlank="1" showInputMessage="1" showErrorMessage="1" prompt="¿Dar lugar a procesos sancionatorios?" sqref="AA12:AA61" xr:uid="{9D8DF19C-39B2-4D1E-B270-3C728F67D702}">
      <formula1>"SI,NO,Escoger un dato de la lista desplegable"</formula1>
    </dataValidation>
    <dataValidation allowBlank="1" showInputMessage="1" showErrorMessage="1" prompt="¿Dar lugar a procesos disciplinarios?" sqref="AB11" xr:uid="{63B546E9-A6B2-4DF4-BAE8-092BB68FB424}"/>
    <dataValidation type="list" allowBlank="1" showInputMessage="1" showErrorMessage="1" prompt="¿Dar lugar a procesos disciplinarios?" sqref="AB12:AB61" xr:uid="{AB719050-C936-430D-B001-A983CE7F9845}">
      <formula1>"SI,NO,Escoger un dato de la lista desplegable"</formula1>
    </dataValidation>
    <dataValidation allowBlank="1" showInputMessage="1" showErrorMessage="1" prompt="¿Dar lugar a procesos fiscales?" sqref="AC11" xr:uid="{B6BA8025-97C9-44DF-9E56-DC29FBAAA561}"/>
    <dataValidation type="list" allowBlank="1" showInputMessage="1" showErrorMessage="1" prompt="¿Dar lugar a procesos fiscales?" sqref="AC12:AC61" xr:uid="{88ECF634-6994-4D62-9734-A0CEEED66B1D}">
      <formula1>"SI,NO,Escoger un dato de la lista desplegable"</formula1>
    </dataValidation>
    <dataValidation allowBlank="1" showInputMessage="1" showErrorMessage="1" prompt="¿Dar lugar a procesos penales?" sqref="AD11" xr:uid="{093EA355-A077-44E5-827A-8BBD02E32AD0}"/>
    <dataValidation type="list" allowBlank="1" showInputMessage="1" showErrorMessage="1" prompt="¿Dar lugar a procesos penales?" sqref="AD12:AD61" xr:uid="{32450882-D94A-4B45-A978-D623A8C998E5}">
      <formula1>"SI,NO,Escoger un dato de la lista desplegable"</formula1>
    </dataValidation>
    <dataValidation allowBlank="1" showInputMessage="1" showErrorMessage="1" prompt="¿Generar pérdida de credibilidad del sector?" sqref="AE11" xr:uid="{49C0F0A1-9B13-4019-8CD5-1AE4BC2EC6FD}"/>
    <dataValidation type="list" allowBlank="1" showInputMessage="1" showErrorMessage="1" prompt="¿Generar pérdida de credibilidad del sector?" sqref="AE12:AE61" xr:uid="{B0D04B94-DA76-496C-BED5-BABB393B999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E6E72491-6A55-4C0D-8EBF-5D06F11BDC62}"/>
    <dataValidation type="list" allowBlank="1" showInputMessage="1" showErrorMessage="1" prompt="¿Ocasionar lesiones físicas o pérdida de vidas humanas?_x000a_NOTA: si esta respuesta es afirmativa, el impacto sera considerado como catastrófico." sqref="AF12:AF61" xr:uid="{D31B6DC4-7202-464E-83BE-017CEF57C9EE}">
      <formula1>"SI,NO,Escoger un dato de la lista desplegable"</formula1>
    </dataValidation>
    <dataValidation allowBlank="1" showInputMessage="1" showErrorMessage="1" prompt="¿Afectar la imagen regional?" sqref="AG11" xr:uid="{A7F55909-804A-4696-9191-51E7F2539CC2}"/>
    <dataValidation type="list" allowBlank="1" showInputMessage="1" showErrorMessage="1" prompt="¿Afectar la imagen regional?" sqref="AG12:AG61" xr:uid="{2C3FA530-7E2B-4C25-A547-7858E0A67AC9}">
      <formula1>"SI,NO,Escoger un dato de la lista desplegable"</formula1>
    </dataValidation>
    <dataValidation allowBlank="1" showInputMessage="1" showErrorMessage="1" prompt="¿Afectar la imagen nacional?" sqref="AH11" xr:uid="{11516C15-E078-4273-BDF3-5B15740BE92E}"/>
    <dataValidation type="list" allowBlank="1" showInputMessage="1" showErrorMessage="1" prompt="¿Afectar la imagen nacional?" sqref="AH12:AH61" xr:uid="{80041433-E458-42D0-90E5-F1557F52F4D2}">
      <formula1>"SI,NO,Escoger un dato de la lista desplegable"</formula1>
    </dataValidation>
    <dataValidation allowBlank="1" showInputMessage="1" showErrorMessage="1" prompt="¿Genera Impacto ambiental?" sqref="AI11" xr:uid="{540F343D-30B8-4B69-95FA-1FD918386AAD}"/>
    <dataValidation type="list" allowBlank="1" showInputMessage="1" showErrorMessage="1" prompt="¿Genera Impacto ambiental?" sqref="AI12:AI61" xr:uid="{7C6F789E-1ED6-4B08-B73D-A2A305AEF099}">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0667E2C9-8C8E-4317-9E33-57DF9D2B1C12}"/>
    <dataValidation allowBlank="1" showInputMessage="1" showErrorMessage="1" prompt="¿Existen un responsable asignado a la ejecución del control?" sqref="AW11" xr:uid="{AF5BFF9B-E980-4A05-B143-369DF6FAF2E6}"/>
    <dataValidation allowBlank="1" showInputMessage="1" showErrorMessage="1" prompt="El responsable tiene autoridad y adecuada segregación de funciones en la ejecución del control?" sqref="AX11" xr:uid="{CA12EE06-5467-4693-ADB5-3CADFDBE77AD}"/>
    <dataValidation allowBlank="1" showInputMessage="1" showErrorMessage="1" prompt="¿La oportunidad en que se ejecuta el control ayuda a prevenir la mitigación del riesgo o a detectar la materialización del riesgo de manera oportuna?" sqref="AY11" xr:uid="{4D27883F-2A2B-40F8-B75C-A9B0B22D7CF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E38FDC3-3198-4404-AB7C-80A1A90EB5A3}"/>
    <dataValidation allowBlank="1" showInputMessage="1" showErrorMessage="1" prompt="¿La fuente de información que se utiliza en el desarrollo del control es información confiable que permita mitigar el riesgo?." sqref="BA11" xr:uid="{D1C08253-75AA-4F5B-A546-1ED708FADDFB}"/>
    <dataValidation allowBlank="1" showInputMessage="1" showErrorMessage="1" prompt="¿Las observaciones, desviaciones o diferencias identificadas como resultados de la ejecución del control son investigadas y resueltas de manera oportuna?" sqref="BB11" xr:uid="{BCF5F45A-EC8B-4DBD-B884-052303DD3CCA}"/>
    <dataValidation allowBlank="1" showInputMessage="1" showErrorMessage="1" prompt="¿Se deja evidencia o rastro de la ejecución del control, que permita a cualquier tercero con la evidencia, llegar a la misma conclusión?." sqref="BC11" xr:uid="{5A68BF5C-AA8D-4FDE-A297-62984C22C26F}"/>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EC48AC02-A0B8-4CC0-9D86-64F7A25EC08F}"/>
  </dataValidations>
  <pageMargins left="0.7" right="0.7" top="0.75" bottom="0.75" header="0.3" footer="0.3"/>
  <pageSetup paperSize="119" scale="12" fitToHeight="0"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F076C-898D-4B7E-93DA-64865752C02F}">
  <sheetPr>
    <tabColor rgb="FFB1B1B1"/>
    <pageSetUpPr fitToPage="1"/>
  </sheetPr>
  <dimension ref="B2:BS61"/>
  <sheetViews>
    <sheetView zoomScale="55" zoomScaleNormal="55" workbookViewId="0">
      <selection activeCell="A8" sqref="A8"/>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92">
        <v>45322</v>
      </c>
      <c r="F6" s="493"/>
      <c r="G6" s="493"/>
      <c r="H6" s="493"/>
      <c r="I6" s="493"/>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94" t="s">
        <v>63</v>
      </c>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495"/>
      <c r="AN8" s="392" t="s">
        <v>64</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94"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95"/>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354</v>
      </c>
      <c r="K10" s="431"/>
      <c r="L10" s="431"/>
      <c r="M10" s="434"/>
      <c r="N10" s="494"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497"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506"/>
      <c r="O11" s="507"/>
      <c r="P11" s="507"/>
      <c r="Q11" s="126">
        <v>1</v>
      </c>
      <c r="R11" s="126">
        <v>2</v>
      </c>
      <c r="S11" s="126">
        <v>3</v>
      </c>
      <c r="T11" s="126">
        <v>4</v>
      </c>
      <c r="U11" s="126">
        <v>5</v>
      </c>
      <c r="V11" s="126">
        <v>6</v>
      </c>
      <c r="W11" s="126">
        <v>7</v>
      </c>
      <c r="X11" s="126">
        <v>8</v>
      </c>
      <c r="Y11" s="126">
        <v>9</v>
      </c>
      <c r="Z11" s="126">
        <v>10</v>
      </c>
      <c r="AA11" s="126">
        <v>11</v>
      </c>
      <c r="AB11" s="126">
        <v>12</v>
      </c>
      <c r="AC11" s="126">
        <v>13</v>
      </c>
      <c r="AD11" s="126">
        <v>14</v>
      </c>
      <c r="AE11" s="126">
        <v>15</v>
      </c>
      <c r="AF11" s="126">
        <v>16</v>
      </c>
      <c r="AG11" s="126">
        <v>17</v>
      </c>
      <c r="AH11" s="126">
        <v>18</v>
      </c>
      <c r="AI11" s="126">
        <v>19</v>
      </c>
      <c r="AJ11" s="496"/>
      <c r="AK11" s="496"/>
      <c r="AL11" s="496"/>
      <c r="AM11" s="498"/>
      <c r="AN11" s="447"/>
      <c r="AO11" s="524"/>
      <c r="AP11" s="524"/>
      <c r="AQ11" s="524"/>
      <c r="AR11" s="524"/>
      <c r="AS11" s="524"/>
      <c r="AT11" s="524"/>
      <c r="AU11" s="524"/>
      <c r="AV11" s="524"/>
      <c r="AW11" s="169" t="s">
        <v>101</v>
      </c>
      <c r="AX11" s="169" t="s">
        <v>102</v>
      </c>
      <c r="AY11" s="169">
        <v>2</v>
      </c>
      <c r="AZ11" s="169">
        <v>3</v>
      </c>
      <c r="BA11" s="169">
        <v>4</v>
      </c>
      <c r="BB11" s="169">
        <v>5</v>
      </c>
      <c r="BC11" s="169">
        <v>6</v>
      </c>
      <c r="BD11" s="525"/>
      <c r="BE11" s="526"/>
      <c r="BF11" s="406"/>
      <c r="BG11" s="380"/>
      <c r="BH11" s="381"/>
      <c r="BI11" s="406"/>
      <c r="BJ11" s="380"/>
      <c r="BK11" s="381"/>
      <c r="BL11" s="408"/>
      <c r="BM11" s="409"/>
      <c r="BN11" s="411"/>
      <c r="BO11" s="398" t="s">
        <v>96</v>
      </c>
      <c r="BP11" s="399"/>
      <c r="BQ11" s="128" t="s">
        <v>98</v>
      </c>
      <c r="BR11" s="128" t="s">
        <v>103</v>
      </c>
      <c r="BS11" s="391"/>
    </row>
    <row r="12" spans="2:71" s="89" customFormat="1" ht="140.25" x14ac:dyDescent="0.25">
      <c r="B12" s="364">
        <v>1</v>
      </c>
      <c r="C12" s="499" t="s">
        <v>186</v>
      </c>
      <c r="D12" s="502" t="s">
        <v>545</v>
      </c>
      <c r="E12" s="502" t="s">
        <v>546</v>
      </c>
      <c r="F12" s="527" t="s">
        <v>153</v>
      </c>
      <c r="G12" s="527" t="s">
        <v>153</v>
      </c>
      <c r="H12" s="527" t="s">
        <v>153</v>
      </c>
      <c r="I12" s="527" t="s">
        <v>153</v>
      </c>
      <c r="J12" s="357" t="str">
        <f>IF(AND((F12="SI"),(G12="SI"),(H12="SI"),(I12="SI")),"Si es Riesgo de Corrupción","No es Riesgo de Corrupción")</f>
        <v>Si es Riesgo de Corrupción</v>
      </c>
      <c r="K12" s="97">
        <v>1</v>
      </c>
      <c r="L12" s="133" t="s">
        <v>547</v>
      </c>
      <c r="M12" s="511" t="s">
        <v>548</v>
      </c>
      <c r="N12" s="513">
        <v>2</v>
      </c>
      <c r="O12" s="351" t="str">
        <f>IF(N12=1,"Rara vez",IF(N12=2,"Improbable",IF(N12=3,"Posible",IF(N12=4,"Probable",IF(N12=5,"Casi seguro","Definir el nivel de probabilidad")))))</f>
        <v>Improbable</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527" t="s">
        <v>153</v>
      </c>
      <c r="R12" s="527" t="s">
        <v>153</v>
      </c>
      <c r="S12" s="527" t="s">
        <v>155</v>
      </c>
      <c r="T12" s="527" t="s">
        <v>155</v>
      </c>
      <c r="U12" s="527" t="s">
        <v>153</v>
      </c>
      <c r="V12" s="527" t="s">
        <v>153</v>
      </c>
      <c r="W12" s="527" t="s">
        <v>155</v>
      </c>
      <c r="X12" s="527" t="s">
        <v>155</v>
      </c>
      <c r="Y12" s="527" t="s">
        <v>153</v>
      </c>
      <c r="Z12" s="527" t="s">
        <v>153</v>
      </c>
      <c r="AA12" s="527" t="s">
        <v>153</v>
      </c>
      <c r="AB12" s="527" t="s">
        <v>153</v>
      </c>
      <c r="AC12" s="527" t="s">
        <v>153</v>
      </c>
      <c r="AD12" s="527" t="s">
        <v>153</v>
      </c>
      <c r="AE12" s="527" t="s">
        <v>155</v>
      </c>
      <c r="AF12" s="527" t="s">
        <v>155</v>
      </c>
      <c r="AG12" s="527" t="s">
        <v>155</v>
      </c>
      <c r="AH12" s="527" t="s">
        <v>155</v>
      </c>
      <c r="AI12" s="527" t="s">
        <v>153</v>
      </c>
      <c r="AJ12" s="350">
        <f>IF(AF12="SI","Impacto Catastrófico por lesoines o perdida de vidas humanas",(COUNTIF(Q12:AE21,"SI")+COUNTIF(AG12:AI21,"SI")))</f>
        <v>11</v>
      </c>
      <c r="AK12" s="350" t="str">
        <f>IF(AJ12=0,"",IF(AND(AJ12&gt;0,AJ12&lt;=5),"Moderado",IF(AND(AJ12&gt;5,AJ12&lt;=11),"Mayor","Catastrófico")))</f>
        <v>Mayor</v>
      </c>
      <c r="AL12" s="350" t="str">
        <f>IF(AND(O12="Rara Vez",AK12="Moderado"),"Moderado",IF(AND(O12="Rara Vez",AK12="Mayor"),"Alto",IF(AND(O12="Improbable",AK12="Moderado"),"Moderado",IF(AND(O12="Improbable",AK12="Mayor"),"Alto",IF(AND(O12="Posible",AK12="Moderado"),"Alto",IF(AND(O12="Probable",AK12="Moderado"),"Alto","Extremo"))))))</f>
        <v>Alto</v>
      </c>
      <c r="AM12" s="519" t="s">
        <v>151</v>
      </c>
      <c r="AN12" s="90">
        <v>1</v>
      </c>
      <c r="AO12" s="167" t="s">
        <v>947</v>
      </c>
      <c r="AP12" s="147" t="s">
        <v>549</v>
      </c>
      <c r="AQ12" s="147" t="s">
        <v>168</v>
      </c>
      <c r="AR12" s="147" t="s">
        <v>550</v>
      </c>
      <c r="AS12" s="147" t="s">
        <v>551</v>
      </c>
      <c r="AT12" s="147" t="s">
        <v>552</v>
      </c>
      <c r="AU12" s="147" t="s">
        <v>553</v>
      </c>
      <c r="AV12" s="147" t="s">
        <v>157</v>
      </c>
      <c r="AW12" s="147" t="s">
        <v>158</v>
      </c>
      <c r="AX12" s="147" t="s">
        <v>159</v>
      </c>
      <c r="AY12" s="147" t="s">
        <v>160</v>
      </c>
      <c r="AZ12" s="147" t="s">
        <v>161</v>
      </c>
      <c r="BA12" s="147" t="s">
        <v>162</v>
      </c>
      <c r="BB12" s="147" t="s">
        <v>163</v>
      </c>
      <c r="BC12" s="147" t="s">
        <v>169</v>
      </c>
      <c r="BD12" s="168">
        <f t="shared" ref="BD12:BD61" si="0">IF(AW12="Asignado",15,0)+IF(AX12="Adecuado",15,0)+IF(AY12="Oportuna",15,0)+IF(AZ12="Prevenir",15,IF(AZ12="Detectar",10,0))+IF(BA12="Confiable",15,0)+IF(BB12="Se investigan y resuelven oportunamente",15,0)+IF(BC12="Completa",10,IF(BC12="Incompleta",5,0))</f>
        <v>100</v>
      </c>
      <c r="BE12" s="168" t="str">
        <f t="shared" ref="BE12:BE61" si="1">IF(BD12&lt;=85,"Débil",IF(AND(BD12&gt;=86,BD12&lt;=94),"Moderado","Fuerte"))</f>
        <v>Fuerte</v>
      </c>
      <c r="BF12" s="94"/>
      <c r="BG12" s="95" t="s">
        <v>134</v>
      </c>
      <c r="BH12" s="130" t="str">
        <f t="shared" ref="BH12:BH61" si="2">IF(BG12="Débil","No se ejecuta",IF(BG12="Moderado","Algunas veces se ejecuta",IF(BG12="FUERTE","Siempre se ejecuta","Casilla formulada")))</f>
        <v>Algunas veces se ejecuta</v>
      </c>
      <c r="BI12" s="94"/>
      <c r="BJ12" s="130"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MODERADO</v>
      </c>
      <c r="BK12" s="130">
        <f t="shared" ref="BK12:BK61" si="4">IF(BJ12="DÉBIL",0,IF(BJ12="MODERADO",50,IF(BJ12="FUERTE",100,"")))</f>
        <v>50</v>
      </c>
      <c r="BL12" s="130" t="str">
        <f t="shared" ref="BL12:BL61" si="5">IF(AND(BG12="Fuerte",BE12="Fuerte"),"NO","SI")</f>
        <v>SI</v>
      </c>
      <c r="BM12" s="338" t="str">
        <f>IF(AVERAGE(BK12:BK21)=100,"FUERTE",IF(AND(AVERAGE(BK12:BK21)&lt;=99,AVERAGE(BK12:BK21)&gt;=50),"MODERADA",IF(AVERAGE(BK12:BK21)&lt;50,"DÉBIL",0)))</f>
        <v>MODERADA</v>
      </c>
      <c r="BN12" s="341" t="str">
        <f>IFERROR(IF(BM12="DÉBIL","NO DISMINUYE",IF(AVERAGEIF(AV12:AV21,"Preventivo",BK12:BK21)&gt;=50,"DIRECTAMENTE","NO DISMINUYE")),"NO DISMINUYE")</f>
        <v>DIRECTAMENTE</v>
      </c>
      <c r="BO12" s="448">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Mayor</v>
      </c>
      <c r="BR12" s="329" t="str">
        <f>IF(AND(BP12="Rara Vez",BQ12="Moderado"),"Moderado",IF(AND(BP12="Rara Vez",BQ12="Mayor"),"Alto",IF(AND(BP12="Improbable",BQ12="Moderado"),"Moderado",IF(AND(BP12="Improbable",BQ12="Mayor"),"Alto",IF(AND(BP12="Posible",BQ12="Moderado"),"Alto",IF(AND(BP12="Probable",BQ12="Moderado"),"Alto","Extremo"))))))</f>
        <v>Alto</v>
      </c>
      <c r="BS12" s="516" t="s">
        <v>554</v>
      </c>
    </row>
    <row r="13" spans="2:71" s="89" customFormat="1" ht="89.25" x14ac:dyDescent="0.25">
      <c r="B13" s="365"/>
      <c r="C13" s="500"/>
      <c r="D13" s="502"/>
      <c r="E13" s="502"/>
      <c r="F13" s="528"/>
      <c r="G13" s="528"/>
      <c r="H13" s="528"/>
      <c r="I13" s="528"/>
      <c r="J13" s="357"/>
      <c r="K13" s="100">
        <v>2</v>
      </c>
      <c r="L13" s="134" t="s">
        <v>555</v>
      </c>
      <c r="M13" s="511"/>
      <c r="N13" s="514"/>
      <c r="O13" s="352"/>
      <c r="P13" s="348"/>
      <c r="Q13" s="528"/>
      <c r="R13" s="528"/>
      <c r="S13" s="528"/>
      <c r="T13" s="528"/>
      <c r="U13" s="528"/>
      <c r="V13" s="528"/>
      <c r="W13" s="528"/>
      <c r="X13" s="528"/>
      <c r="Y13" s="528"/>
      <c r="Z13" s="528"/>
      <c r="AA13" s="528"/>
      <c r="AB13" s="528"/>
      <c r="AC13" s="528"/>
      <c r="AD13" s="528"/>
      <c r="AE13" s="528"/>
      <c r="AF13" s="528"/>
      <c r="AG13" s="528"/>
      <c r="AH13" s="528"/>
      <c r="AI13" s="528"/>
      <c r="AJ13" s="330"/>
      <c r="AK13" s="330"/>
      <c r="AL13" s="330"/>
      <c r="AM13" s="520"/>
      <c r="AN13" s="102">
        <v>2</v>
      </c>
      <c r="AO13" s="135" t="s">
        <v>556</v>
      </c>
      <c r="AP13" s="148" t="s">
        <v>557</v>
      </c>
      <c r="AQ13" s="148" t="s">
        <v>156</v>
      </c>
      <c r="AR13" s="148" t="s">
        <v>558</v>
      </c>
      <c r="AS13" s="148" t="s">
        <v>559</v>
      </c>
      <c r="AT13" s="148" t="s">
        <v>560</v>
      </c>
      <c r="AU13" s="148" t="s">
        <v>561</v>
      </c>
      <c r="AV13" s="148" t="s">
        <v>469</v>
      </c>
      <c r="AW13" s="148" t="s">
        <v>158</v>
      </c>
      <c r="AX13" s="148" t="s">
        <v>159</v>
      </c>
      <c r="AY13" s="148" t="s">
        <v>160</v>
      </c>
      <c r="AZ13" s="148" t="s">
        <v>470</v>
      </c>
      <c r="BA13" s="148" t="s">
        <v>162</v>
      </c>
      <c r="BB13" s="148" t="s">
        <v>163</v>
      </c>
      <c r="BC13" s="148" t="s">
        <v>169</v>
      </c>
      <c r="BD13" s="104">
        <f t="shared" si="0"/>
        <v>95</v>
      </c>
      <c r="BE13" s="104" t="str">
        <f t="shared" si="1"/>
        <v>Fuerte</v>
      </c>
      <c r="BF13" s="103"/>
      <c r="BG13" s="137" t="s">
        <v>165</v>
      </c>
      <c r="BH13" s="104" t="str">
        <f t="shared" si="2"/>
        <v>Siempre se ejecuta</v>
      </c>
      <c r="BI13" s="103"/>
      <c r="BJ13" s="104" t="str">
        <f t="shared" si="3"/>
        <v>FUERTE</v>
      </c>
      <c r="BK13" s="104">
        <f t="shared" si="4"/>
        <v>100</v>
      </c>
      <c r="BL13" s="104" t="str">
        <f t="shared" si="5"/>
        <v>NO</v>
      </c>
      <c r="BM13" s="339"/>
      <c r="BN13" s="342"/>
      <c r="BO13" s="449"/>
      <c r="BP13" s="348"/>
      <c r="BQ13" s="330"/>
      <c r="BR13" s="330"/>
      <c r="BS13" s="517"/>
    </row>
    <row r="14" spans="2:71" s="89" customFormat="1" ht="127.5" x14ac:dyDescent="0.25">
      <c r="B14" s="365"/>
      <c r="C14" s="500"/>
      <c r="D14" s="502"/>
      <c r="E14" s="502"/>
      <c r="F14" s="528"/>
      <c r="G14" s="528"/>
      <c r="H14" s="528"/>
      <c r="I14" s="528"/>
      <c r="J14" s="357"/>
      <c r="K14" s="106">
        <v>3</v>
      </c>
      <c r="L14" s="138" t="s">
        <v>562</v>
      </c>
      <c r="M14" s="511"/>
      <c r="N14" s="514"/>
      <c r="O14" s="352"/>
      <c r="P14" s="348"/>
      <c r="Q14" s="528"/>
      <c r="R14" s="528"/>
      <c r="S14" s="528"/>
      <c r="T14" s="528"/>
      <c r="U14" s="528"/>
      <c r="V14" s="528"/>
      <c r="W14" s="528"/>
      <c r="X14" s="528"/>
      <c r="Y14" s="528"/>
      <c r="Z14" s="528"/>
      <c r="AA14" s="528"/>
      <c r="AB14" s="528"/>
      <c r="AC14" s="528"/>
      <c r="AD14" s="528"/>
      <c r="AE14" s="528"/>
      <c r="AF14" s="528"/>
      <c r="AG14" s="528"/>
      <c r="AH14" s="528"/>
      <c r="AI14" s="528"/>
      <c r="AJ14" s="330"/>
      <c r="AK14" s="330"/>
      <c r="AL14" s="330"/>
      <c r="AM14" s="520"/>
      <c r="AN14" s="108">
        <v>3</v>
      </c>
      <c r="AO14" s="149" t="s">
        <v>946</v>
      </c>
      <c r="AP14" s="140" t="s">
        <v>563</v>
      </c>
      <c r="AQ14" s="140" t="s">
        <v>156</v>
      </c>
      <c r="AR14" s="140" t="s">
        <v>564</v>
      </c>
      <c r="AS14" s="140" t="s">
        <v>565</v>
      </c>
      <c r="AT14" s="140" t="s">
        <v>566</v>
      </c>
      <c r="AU14" s="140" t="s">
        <v>567</v>
      </c>
      <c r="AV14" s="140" t="s">
        <v>157</v>
      </c>
      <c r="AW14" s="147" t="s">
        <v>158</v>
      </c>
      <c r="AX14" s="147" t="s">
        <v>159</v>
      </c>
      <c r="AY14" s="147" t="s">
        <v>160</v>
      </c>
      <c r="AZ14" s="147" t="s">
        <v>161</v>
      </c>
      <c r="BA14" s="147" t="s">
        <v>162</v>
      </c>
      <c r="BB14" s="147" t="s">
        <v>163</v>
      </c>
      <c r="BC14" s="147" t="s">
        <v>169</v>
      </c>
      <c r="BD14" s="131">
        <f t="shared" si="0"/>
        <v>100</v>
      </c>
      <c r="BE14" s="131" t="str">
        <f t="shared" si="1"/>
        <v>Fuerte</v>
      </c>
      <c r="BF14" s="109"/>
      <c r="BG14" s="141" t="s">
        <v>165</v>
      </c>
      <c r="BH14" s="131" t="str">
        <f t="shared" si="2"/>
        <v>Siempre se ejecuta</v>
      </c>
      <c r="BI14" s="109"/>
      <c r="BJ14" s="131" t="str">
        <f t="shared" si="3"/>
        <v>FUERTE</v>
      </c>
      <c r="BK14" s="131">
        <f t="shared" si="4"/>
        <v>100</v>
      </c>
      <c r="BL14" s="131" t="str">
        <f t="shared" si="5"/>
        <v>NO</v>
      </c>
      <c r="BM14" s="339"/>
      <c r="BN14" s="342"/>
      <c r="BO14" s="449"/>
      <c r="BP14" s="348"/>
      <c r="BQ14" s="330"/>
      <c r="BR14" s="330"/>
      <c r="BS14" s="517"/>
    </row>
    <row r="15" spans="2:71" s="89" customFormat="1" ht="344.25" x14ac:dyDescent="0.25">
      <c r="B15" s="365"/>
      <c r="C15" s="500"/>
      <c r="D15" s="502"/>
      <c r="E15" s="502"/>
      <c r="F15" s="528"/>
      <c r="G15" s="528"/>
      <c r="H15" s="528"/>
      <c r="I15" s="528"/>
      <c r="J15" s="357"/>
      <c r="K15" s="100">
        <v>4</v>
      </c>
      <c r="L15" s="134" t="s">
        <v>568</v>
      </c>
      <c r="M15" s="511"/>
      <c r="N15" s="514"/>
      <c r="O15" s="352"/>
      <c r="P15" s="348"/>
      <c r="Q15" s="528"/>
      <c r="R15" s="528"/>
      <c r="S15" s="528"/>
      <c r="T15" s="528"/>
      <c r="U15" s="528"/>
      <c r="V15" s="528"/>
      <c r="W15" s="528"/>
      <c r="X15" s="528"/>
      <c r="Y15" s="528"/>
      <c r="Z15" s="528"/>
      <c r="AA15" s="528"/>
      <c r="AB15" s="528"/>
      <c r="AC15" s="528"/>
      <c r="AD15" s="528"/>
      <c r="AE15" s="528"/>
      <c r="AF15" s="528"/>
      <c r="AG15" s="528"/>
      <c r="AH15" s="528"/>
      <c r="AI15" s="528"/>
      <c r="AJ15" s="330"/>
      <c r="AK15" s="330"/>
      <c r="AL15" s="330"/>
      <c r="AM15" s="520"/>
      <c r="AN15" s="102">
        <v>4</v>
      </c>
      <c r="AO15" s="135" t="s">
        <v>569</v>
      </c>
      <c r="AP15" s="135" t="s">
        <v>563</v>
      </c>
      <c r="AQ15" s="135" t="s">
        <v>172</v>
      </c>
      <c r="AR15" s="135" t="s">
        <v>570</v>
      </c>
      <c r="AS15" s="135" t="s">
        <v>571</v>
      </c>
      <c r="AT15" s="135" t="s">
        <v>572</v>
      </c>
      <c r="AU15" s="135" t="s">
        <v>573</v>
      </c>
      <c r="AV15" s="135" t="s">
        <v>157</v>
      </c>
      <c r="AW15" s="136" t="s">
        <v>158</v>
      </c>
      <c r="AX15" s="136" t="s">
        <v>159</v>
      </c>
      <c r="AY15" s="136" t="s">
        <v>160</v>
      </c>
      <c r="AZ15" s="136" t="s">
        <v>161</v>
      </c>
      <c r="BA15" s="136" t="s">
        <v>162</v>
      </c>
      <c r="BB15" s="136" t="s">
        <v>163</v>
      </c>
      <c r="BC15" s="136" t="s">
        <v>169</v>
      </c>
      <c r="BD15" s="104">
        <f t="shared" si="0"/>
        <v>100</v>
      </c>
      <c r="BE15" s="104" t="str">
        <f t="shared" si="1"/>
        <v>Fuerte</v>
      </c>
      <c r="BF15" s="103"/>
      <c r="BG15" s="137" t="s">
        <v>165</v>
      </c>
      <c r="BH15" s="104" t="str">
        <f t="shared" si="2"/>
        <v>Siempre se ejecuta</v>
      </c>
      <c r="BI15" s="103"/>
      <c r="BJ15" s="104" t="str">
        <f t="shared" si="3"/>
        <v>FUERTE</v>
      </c>
      <c r="BK15" s="104">
        <f t="shared" si="4"/>
        <v>100</v>
      </c>
      <c r="BL15" s="104" t="str">
        <f t="shared" si="5"/>
        <v>NO</v>
      </c>
      <c r="BM15" s="339"/>
      <c r="BN15" s="342"/>
      <c r="BO15" s="449"/>
      <c r="BP15" s="348"/>
      <c r="BQ15" s="330"/>
      <c r="BR15" s="330"/>
      <c r="BS15" s="517"/>
    </row>
    <row r="16" spans="2:71" s="89" customFormat="1" ht="127.5" x14ac:dyDescent="0.25">
      <c r="B16" s="365"/>
      <c r="C16" s="500"/>
      <c r="D16" s="502"/>
      <c r="E16" s="502"/>
      <c r="F16" s="528"/>
      <c r="G16" s="528"/>
      <c r="H16" s="528"/>
      <c r="I16" s="528"/>
      <c r="J16" s="357"/>
      <c r="K16" s="106">
        <v>5</v>
      </c>
      <c r="L16" s="138" t="s">
        <v>574</v>
      </c>
      <c r="M16" s="511"/>
      <c r="N16" s="514"/>
      <c r="O16" s="352"/>
      <c r="P16" s="348"/>
      <c r="Q16" s="528"/>
      <c r="R16" s="528"/>
      <c r="S16" s="528"/>
      <c r="T16" s="528"/>
      <c r="U16" s="528"/>
      <c r="V16" s="528"/>
      <c r="W16" s="528"/>
      <c r="X16" s="528"/>
      <c r="Y16" s="528"/>
      <c r="Z16" s="528"/>
      <c r="AA16" s="528"/>
      <c r="AB16" s="528"/>
      <c r="AC16" s="528"/>
      <c r="AD16" s="528"/>
      <c r="AE16" s="528"/>
      <c r="AF16" s="528"/>
      <c r="AG16" s="528"/>
      <c r="AH16" s="528"/>
      <c r="AI16" s="528"/>
      <c r="AJ16" s="330"/>
      <c r="AK16" s="330"/>
      <c r="AL16" s="330"/>
      <c r="AM16" s="520"/>
      <c r="AN16" s="108">
        <v>5</v>
      </c>
      <c r="AO16" s="139" t="s">
        <v>575</v>
      </c>
      <c r="AP16" s="139" t="s">
        <v>576</v>
      </c>
      <c r="AQ16" s="139" t="s">
        <v>433</v>
      </c>
      <c r="AR16" s="139" t="s">
        <v>577</v>
      </c>
      <c r="AS16" s="139" t="s">
        <v>578</v>
      </c>
      <c r="AT16" s="139" t="s">
        <v>579</v>
      </c>
      <c r="AU16" s="139" t="s">
        <v>580</v>
      </c>
      <c r="AV16" s="139" t="s">
        <v>469</v>
      </c>
      <c r="AW16" s="140" t="s">
        <v>158</v>
      </c>
      <c r="AX16" s="140" t="s">
        <v>159</v>
      </c>
      <c r="AY16" s="140" t="s">
        <v>160</v>
      </c>
      <c r="AZ16" s="140" t="s">
        <v>470</v>
      </c>
      <c r="BA16" s="140" t="s">
        <v>162</v>
      </c>
      <c r="BB16" s="140" t="s">
        <v>163</v>
      </c>
      <c r="BC16" s="140" t="s">
        <v>169</v>
      </c>
      <c r="BD16" s="131">
        <f t="shared" si="0"/>
        <v>95</v>
      </c>
      <c r="BE16" s="131" t="str">
        <f t="shared" si="1"/>
        <v>Fuerte</v>
      </c>
      <c r="BF16" s="109"/>
      <c r="BG16" s="141" t="s">
        <v>165</v>
      </c>
      <c r="BH16" s="131" t="str">
        <f t="shared" si="2"/>
        <v>Siempre se ejecuta</v>
      </c>
      <c r="BI16" s="109"/>
      <c r="BJ16" s="131" t="str">
        <f t="shared" si="3"/>
        <v>FUERTE</v>
      </c>
      <c r="BK16" s="131">
        <f t="shared" si="4"/>
        <v>100</v>
      </c>
      <c r="BL16" s="131" t="str">
        <f t="shared" si="5"/>
        <v>NO</v>
      </c>
      <c r="BM16" s="339"/>
      <c r="BN16" s="342"/>
      <c r="BO16" s="449"/>
      <c r="BP16" s="348"/>
      <c r="BQ16" s="330"/>
      <c r="BR16" s="330"/>
      <c r="BS16" s="517"/>
    </row>
    <row r="17" spans="2:71" s="89" customFormat="1" ht="15" customHeight="1" x14ac:dyDescent="0.25">
      <c r="B17" s="365"/>
      <c r="C17" s="500"/>
      <c r="D17" s="502"/>
      <c r="E17" s="502"/>
      <c r="F17" s="528"/>
      <c r="G17" s="528"/>
      <c r="H17" s="528"/>
      <c r="I17" s="528"/>
      <c r="J17" s="357"/>
      <c r="K17" s="100">
        <v>6</v>
      </c>
      <c r="L17" s="134" t="s">
        <v>107</v>
      </c>
      <c r="M17" s="511"/>
      <c r="N17" s="514"/>
      <c r="O17" s="352"/>
      <c r="P17" s="348"/>
      <c r="Q17" s="528"/>
      <c r="R17" s="528"/>
      <c r="S17" s="528"/>
      <c r="T17" s="528"/>
      <c r="U17" s="528"/>
      <c r="V17" s="528"/>
      <c r="W17" s="528"/>
      <c r="X17" s="528"/>
      <c r="Y17" s="528"/>
      <c r="Z17" s="528"/>
      <c r="AA17" s="528"/>
      <c r="AB17" s="528"/>
      <c r="AC17" s="528"/>
      <c r="AD17" s="528"/>
      <c r="AE17" s="528"/>
      <c r="AF17" s="528"/>
      <c r="AG17" s="528"/>
      <c r="AH17" s="528"/>
      <c r="AI17" s="528"/>
      <c r="AJ17" s="330"/>
      <c r="AK17" s="330"/>
      <c r="AL17" s="330"/>
      <c r="AM17" s="520"/>
      <c r="AN17" s="102">
        <v>6</v>
      </c>
      <c r="AO17" s="135" t="s">
        <v>109</v>
      </c>
      <c r="AP17" s="135"/>
      <c r="AQ17" s="135" t="s">
        <v>106</v>
      </c>
      <c r="AR17" s="135"/>
      <c r="AS17" s="135"/>
      <c r="AT17" s="135"/>
      <c r="AU17" s="135"/>
      <c r="AV17" s="135" t="s">
        <v>106</v>
      </c>
      <c r="AW17" s="136" t="s">
        <v>106</v>
      </c>
      <c r="AX17" s="136" t="s">
        <v>106</v>
      </c>
      <c r="AY17" s="136" t="s">
        <v>106</v>
      </c>
      <c r="AZ17" s="136" t="s">
        <v>106</v>
      </c>
      <c r="BA17" s="136" t="s">
        <v>106</v>
      </c>
      <c r="BB17" s="136" t="s">
        <v>106</v>
      </c>
      <c r="BC17" s="136" t="s">
        <v>106</v>
      </c>
      <c r="BD17" s="104">
        <f t="shared" si="0"/>
        <v>0</v>
      </c>
      <c r="BE17" s="104" t="str">
        <f t="shared" si="1"/>
        <v>Débil</v>
      </c>
      <c r="BF17" s="103"/>
      <c r="BG17" s="137" t="s">
        <v>106</v>
      </c>
      <c r="BH17" s="104" t="str">
        <f t="shared" si="2"/>
        <v>Casilla formulada</v>
      </c>
      <c r="BI17" s="103"/>
      <c r="BJ17" s="104" t="str">
        <f t="shared" si="3"/>
        <v/>
      </c>
      <c r="BK17" s="104" t="str">
        <f t="shared" si="4"/>
        <v/>
      </c>
      <c r="BL17" s="104" t="str">
        <f t="shared" si="5"/>
        <v>SI</v>
      </c>
      <c r="BM17" s="339"/>
      <c r="BN17" s="342"/>
      <c r="BO17" s="449"/>
      <c r="BP17" s="348"/>
      <c r="BQ17" s="330"/>
      <c r="BR17" s="330"/>
      <c r="BS17" s="517"/>
    </row>
    <row r="18" spans="2:71" s="89" customFormat="1" ht="15" customHeight="1" x14ac:dyDescent="0.25">
      <c r="B18" s="365"/>
      <c r="C18" s="500"/>
      <c r="D18" s="502"/>
      <c r="E18" s="502"/>
      <c r="F18" s="528"/>
      <c r="G18" s="528"/>
      <c r="H18" s="528"/>
      <c r="I18" s="528"/>
      <c r="J18" s="357"/>
      <c r="K18" s="106">
        <v>7</v>
      </c>
      <c r="L18" s="138" t="s">
        <v>107</v>
      </c>
      <c r="M18" s="511"/>
      <c r="N18" s="514"/>
      <c r="O18" s="352"/>
      <c r="P18" s="348"/>
      <c r="Q18" s="528"/>
      <c r="R18" s="528"/>
      <c r="S18" s="528"/>
      <c r="T18" s="528"/>
      <c r="U18" s="528"/>
      <c r="V18" s="528"/>
      <c r="W18" s="528"/>
      <c r="X18" s="528"/>
      <c r="Y18" s="528"/>
      <c r="Z18" s="528"/>
      <c r="AA18" s="528"/>
      <c r="AB18" s="528"/>
      <c r="AC18" s="528"/>
      <c r="AD18" s="528"/>
      <c r="AE18" s="528"/>
      <c r="AF18" s="528"/>
      <c r="AG18" s="528"/>
      <c r="AH18" s="528"/>
      <c r="AI18" s="528"/>
      <c r="AJ18" s="330"/>
      <c r="AK18" s="330"/>
      <c r="AL18" s="330"/>
      <c r="AM18" s="520"/>
      <c r="AN18" s="108">
        <v>7</v>
      </c>
      <c r="AO18" s="139" t="s">
        <v>109</v>
      </c>
      <c r="AP18" s="139"/>
      <c r="AQ18" s="139" t="s">
        <v>106</v>
      </c>
      <c r="AR18" s="139"/>
      <c r="AS18" s="139"/>
      <c r="AT18" s="139"/>
      <c r="AU18" s="139"/>
      <c r="AV18" s="139" t="s">
        <v>106</v>
      </c>
      <c r="AW18" s="140" t="s">
        <v>106</v>
      </c>
      <c r="AX18" s="140" t="s">
        <v>106</v>
      </c>
      <c r="AY18" s="140" t="s">
        <v>106</v>
      </c>
      <c r="AZ18" s="140" t="s">
        <v>106</v>
      </c>
      <c r="BA18" s="140" t="s">
        <v>106</v>
      </c>
      <c r="BB18" s="140" t="s">
        <v>106</v>
      </c>
      <c r="BC18" s="140" t="s">
        <v>106</v>
      </c>
      <c r="BD18" s="131">
        <f t="shared" si="0"/>
        <v>0</v>
      </c>
      <c r="BE18" s="131" t="str">
        <f t="shared" si="1"/>
        <v>Débil</v>
      </c>
      <c r="BF18" s="109"/>
      <c r="BG18" s="141" t="s">
        <v>106</v>
      </c>
      <c r="BH18" s="131" t="str">
        <f t="shared" si="2"/>
        <v>Casilla formulada</v>
      </c>
      <c r="BI18" s="109"/>
      <c r="BJ18" s="131" t="str">
        <f t="shared" si="3"/>
        <v/>
      </c>
      <c r="BK18" s="131" t="str">
        <f t="shared" si="4"/>
        <v/>
      </c>
      <c r="BL18" s="131" t="str">
        <f t="shared" si="5"/>
        <v>SI</v>
      </c>
      <c r="BM18" s="339"/>
      <c r="BN18" s="342"/>
      <c r="BO18" s="449"/>
      <c r="BP18" s="348"/>
      <c r="BQ18" s="330"/>
      <c r="BR18" s="330"/>
      <c r="BS18" s="517"/>
    </row>
    <row r="19" spans="2:71" s="89" customFormat="1" ht="15" customHeight="1" x14ac:dyDescent="0.25">
      <c r="B19" s="365"/>
      <c r="C19" s="500"/>
      <c r="D19" s="502"/>
      <c r="E19" s="502"/>
      <c r="F19" s="528"/>
      <c r="G19" s="528"/>
      <c r="H19" s="528"/>
      <c r="I19" s="528"/>
      <c r="J19" s="357"/>
      <c r="K19" s="100">
        <v>8</v>
      </c>
      <c r="L19" s="134" t="s">
        <v>107</v>
      </c>
      <c r="M19" s="511"/>
      <c r="N19" s="514"/>
      <c r="O19" s="352"/>
      <c r="P19" s="348"/>
      <c r="Q19" s="528"/>
      <c r="R19" s="528"/>
      <c r="S19" s="528"/>
      <c r="T19" s="528"/>
      <c r="U19" s="528"/>
      <c r="V19" s="528"/>
      <c r="W19" s="528"/>
      <c r="X19" s="528"/>
      <c r="Y19" s="528"/>
      <c r="Z19" s="528"/>
      <c r="AA19" s="528"/>
      <c r="AB19" s="528"/>
      <c r="AC19" s="528"/>
      <c r="AD19" s="528"/>
      <c r="AE19" s="528"/>
      <c r="AF19" s="528"/>
      <c r="AG19" s="528"/>
      <c r="AH19" s="528"/>
      <c r="AI19" s="528"/>
      <c r="AJ19" s="330"/>
      <c r="AK19" s="330"/>
      <c r="AL19" s="330"/>
      <c r="AM19" s="520"/>
      <c r="AN19" s="102">
        <v>8</v>
      </c>
      <c r="AO19" s="135" t="s">
        <v>109</v>
      </c>
      <c r="AP19" s="135"/>
      <c r="AQ19" s="135" t="s">
        <v>106</v>
      </c>
      <c r="AR19" s="135"/>
      <c r="AS19" s="135"/>
      <c r="AT19" s="135"/>
      <c r="AU19" s="135"/>
      <c r="AV19" s="135" t="s">
        <v>106</v>
      </c>
      <c r="AW19" s="136" t="s">
        <v>106</v>
      </c>
      <c r="AX19" s="136" t="s">
        <v>106</v>
      </c>
      <c r="AY19" s="136" t="s">
        <v>106</v>
      </c>
      <c r="AZ19" s="136" t="s">
        <v>106</v>
      </c>
      <c r="BA19" s="136" t="s">
        <v>106</v>
      </c>
      <c r="BB19" s="136" t="s">
        <v>106</v>
      </c>
      <c r="BC19" s="136" t="s">
        <v>106</v>
      </c>
      <c r="BD19" s="104">
        <f t="shared" si="0"/>
        <v>0</v>
      </c>
      <c r="BE19" s="104" t="str">
        <f t="shared" si="1"/>
        <v>Débil</v>
      </c>
      <c r="BF19" s="103"/>
      <c r="BG19" s="137" t="s">
        <v>106</v>
      </c>
      <c r="BH19" s="104" t="str">
        <f t="shared" si="2"/>
        <v>Casilla formulada</v>
      </c>
      <c r="BI19" s="103"/>
      <c r="BJ19" s="104" t="str">
        <f t="shared" si="3"/>
        <v/>
      </c>
      <c r="BK19" s="104" t="str">
        <f t="shared" si="4"/>
        <v/>
      </c>
      <c r="BL19" s="104" t="str">
        <f t="shared" si="5"/>
        <v>SI</v>
      </c>
      <c r="BM19" s="339"/>
      <c r="BN19" s="342"/>
      <c r="BO19" s="449"/>
      <c r="BP19" s="348"/>
      <c r="BQ19" s="330"/>
      <c r="BR19" s="330"/>
      <c r="BS19" s="517"/>
    </row>
    <row r="20" spans="2:71" s="89" customFormat="1" ht="15" customHeight="1" x14ac:dyDescent="0.25">
      <c r="B20" s="365"/>
      <c r="C20" s="500"/>
      <c r="D20" s="502"/>
      <c r="E20" s="502"/>
      <c r="F20" s="528"/>
      <c r="G20" s="528"/>
      <c r="H20" s="528"/>
      <c r="I20" s="528"/>
      <c r="J20" s="357"/>
      <c r="K20" s="106">
        <v>9</v>
      </c>
      <c r="L20" s="142" t="s">
        <v>107</v>
      </c>
      <c r="M20" s="511"/>
      <c r="N20" s="514"/>
      <c r="O20" s="352"/>
      <c r="P20" s="348"/>
      <c r="Q20" s="528"/>
      <c r="R20" s="528"/>
      <c r="S20" s="528"/>
      <c r="T20" s="528"/>
      <c r="U20" s="528"/>
      <c r="V20" s="528"/>
      <c r="W20" s="528"/>
      <c r="X20" s="528"/>
      <c r="Y20" s="528"/>
      <c r="Z20" s="528"/>
      <c r="AA20" s="528"/>
      <c r="AB20" s="528"/>
      <c r="AC20" s="528"/>
      <c r="AD20" s="528"/>
      <c r="AE20" s="528"/>
      <c r="AF20" s="528"/>
      <c r="AG20" s="528"/>
      <c r="AH20" s="528"/>
      <c r="AI20" s="528"/>
      <c r="AJ20" s="330"/>
      <c r="AK20" s="330"/>
      <c r="AL20" s="330"/>
      <c r="AM20" s="520"/>
      <c r="AN20" s="108">
        <v>9</v>
      </c>
      <c r="AO20" s="139" t="s">
        <v>109</v>
      </c>
      <c r="AP20" s="139"/>
      <c r="AQ20" s="139" t="s">
        <v>106</v>
      </c>
      <c r="AR20" s="139"/>
      <c r="AS20" s="139"/>
      <c r="AT20" s="139"/>
      <c r="AU20" s="139"/>
      <c r="AV20" s="139" t="s">
        <v>106</v>
      </c>
      <c r="AW20" s="140" t="s">
        <v>106</v>
      </c>
      <c r="AX20" s="140" t="s">
        <v>106</v>
      </c>
      <c r="AY20" s="140" t="s">
        <v>106</v>
      </c>
      <c r="AZ20" s="140" t="s">
        <v>106</v>
      </c>
      <c r="BA20" s="140" t="s">
        <v>106</v>
      </c>
      <c r="BB20" s="140" t="s">
        <v>106</v>
      </c>
      <c r="BC20" s="140" t="s">
        <v>106</v>
      </c>
      <c r="BD20" s="131">
        <f t="shared" si="0"/>
        <v>0</v>
      </c>
      <c r="BE20" s="131" t="str">
        <f t="shared" si="1"/>
        <v>Débil</v>
      </c>
      <c r="BF20" s="109"/>
      <c r="BG20" s="141" t="s">
        <v>106</v>
      </c>
      <c r="BH20" s="131" t="str">
        <f t="shared" si="2"/>
        <v>Casilla formulada</v>
      </c>
      <c r="BI20" s="109"/>
      <c r="BJ20" s="131" t="str">
        <f t="shared" si="3"/>
        <v/>
      </c>
      <c r="BK20" s="131" t="str">
        <f t="shared" si="4"/>
        <v/>
      </c>
      <c r="BL20" s="131" t="str">
        <f t="shared" si="5"/>
        <v>SI</v>
      </c>
      <c r="BM20" s="339"/>
      <c r="BN20" s="342"/>
      <c r="BO20" s="449"/>
      <c r="BP20" s="348"/>
      <c r="BQ20" s="330"/>
      <c r="BR20" s="330"/>
      <c r="BS20" s="517"/>
    </row>
    <row r="21" spans="2:71" s="89" customFormat="1" ht="15" customHeight="1" thickBot="1" x14ac:dyDescent="0.3">
      <c r="B21" s="366"/>
      <c r="C21" s="501"/>
      <c r="D21" s="503"/>
      <c r="E21" s="503"/>
      <c r="F21" s="529"/>
      <c r="G21" s="529"/>
      <c r="H21" s="529"/>
      <c r="I21" s="529"/>
      <c r="J21" s="358"/>
      <c r="K21" s="113">
        <v>10</v>
      </c>
      <c r="L21" s="143" t="s">
        <v>107</v>
      </c>
      <c r="M21" s="512"/>
      <c r="N21" s="515"/>
      <c r="O21" s="353"/>
      <c r="P21" s="349"/>
      <c r="Q21" s="529"/>
      <c r="R21" s="529"/>
      <c r="S21" s="529"/>
      <c r="T21" s="529"/>
      <c r="U21" s="529"/>
      <c r="V21" s="529"/>
      <c r="W21" s="529"/>
      <c r="X21" s="529"/>
      <c r="Y21" s="529"/>
      <c r="Z21" s="529"/>
      <c r="AA21" s="529"/>
      <c r="AB21" s="529"/>
      <c r="AC21" s="529"/>
      <c r="AD21" s="529"/>
      <c r="AE21" s="529"/>
      <c r="AF21" s="529"/>
      <c r="AG21" s="529"/>
      <c r="AH21" s="529"/>
      <c r="AI21" s="529"/>
      <c r="AJ21" s="331"/>
      <c r="AK21" s="331"/>
      <c r="AL21" s="331"/>
      <c r="AM21" s="521"/>
      <c r="AN21" s="115">
        <v>10</v>
      </c>
      <c r="AO21" s="144" t="s">
        <v>109</v>
      </c>
      <c r="AP21" s="144"/>
      <c r="AQ21" s="144" t="s">
        <v>106</v>
      </c>
      <c r="AR21" s="144"/>
      <c r="AS21" s="144"/>
      <c r="AT21" s="144"/>
      <c r="AU21" s="144"/>
      <c r="AV21" s="144" t="s">
        <v>106</v>
      </c>
      <c r="AW21" s="145" t="s">
        <v>106</v>
      </c>
      <c r="AX21" s="145" t="s">
        <v>106</v>
      </c>
      <c r="AY21" s="145" t="s">
        <v>106</v>
      </c>
      <c r="AZ21" s="145" t="s">
        <v>106</v>
      </c>
      <c r="BA21" s="145" t="s">
        <v>106</v>
      </c>
      <c r="BB21" s="145" t="s">
        <v>106</v>
      </c>
      <c r="BC21" s="145" t="s">
        <v>106</v>
      </c>
      <c r="BD21" s="117">
        <f t="shared" si="0"/>
        <v>0</v>
      </c>
      <c r="BE21" s="117" t="str">
        <f t="shared" si="1"/>
        <v>Débil</v>
      </c>
      <c r="BF21" s="116"/>
      <c r="BG21" s="146" t="s">
        <v>106</v>
      </c>
      <c r="BH21" s="117" t="str">
        <f t="shared" si="2"/>
        <v>Casilla formulada</v>
      </c>
      <c r="BI21" s="116"/>
      <c r="BJ21" s="117" t="str">
        <f t="shared" si="3"/>
        <v/>
      </c>
      <c r="BK21" s="117" t="str">
        <f t="shared" si="4"/>
        <v/>
      </c>
      <c r="BL21" s="117" t="str">
        <f t="shared" si="5"/>
        <v>SI</v>
      </c>
      <c r="BM21" s="340"/>
      <c r="BN21" s="343"/>
      <c r="BO21" s="450"/>
      <c r="BP21" s="349"/>
      <c r="BQ21" s="331"/>
      <c r="BR21" s="331"/>
      <c r="BS21" s="518"/>
    </row>
    <row r="22" spans="2:71" s="89" customFormat="1" ht="96" hidden="1" customHeight="1" x14ac:dyDescent="0.25">
      <c r="B22" s="364">
        <v>2</v>
      </c>
      <c r="C22" s="499"/>
      <c r="D22" s="502" t="s">
        <v>105</v>
      </c>
      <c r="E22" s="502"/>
      <c r="F22" s="504" t="s">
        <v>106</v>
      </c>
      <c r="G22" s="504" t="s">
        <v>106</v>
      </c>
      <c r="H22" s="504" t="s">
        <v>106</v>
      </c>
      <c r="I22" s="504" t="s">
        <v>106</v>
      </c>
      <c r="J22" s="357" t="str">
        <f>IF(AND((F22="SI"),(G22="SI"),(H22="SI"),(I22="SI")),"Si es Riesgo de Corrupción","No es Riesgo de Corrupción")</f>
        <v>No es Riesgo de Corrupción</v>
      </c>
      <c r="K22" s="97">
        <v>1</v>
      </c>
      <c r="L22" s="133" t="s">
        <v>107</v>
      </c>
      <c r="M22" s="511" t="s">
        <v>458</v>
      </c>
      <c r="N22" s="513"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508" t="s">
        <v>106</v>
      </c>
      <c r="R22" s="508" t="s">
        <v>106</v>
      </c>
      <c r="S22" s="508" t="s">
        <v>106</v>
      </c>
      <c r="T22" s="508" t="s">
        <v>106</v>
      </c>
      <c r="U22" s="508" t="s">
        <v>106</v>
      </c>
      <c r="V22" s="508" t="s">
        <v>106</v>
      </c>
      <c r="W22" s="508" t="s">
        <v>106</v>
      </c>
      <c r="X22" s="508" t="s">
        <v>106</v>
      </c>
      <c r="Y22" s="508" t="s">
        <v>106</v>
      </c>
      <c r="Z22" s="508" t="s">
        <v>106</v>
      </c>
      <c r="AA22" s="508" t="s">
        <v>106</v>
      </c>
      <c r="AB22" s="508" t="s">
        <v>106</v>
      </c>
      <c r="AC22" s="508" t="s">
        <v>106</v>
      </c>
      <c r="AD22" s="508" t="s">
        <v>106</v>
      </c>
      <c r="AE22" s="508" t="s">
        <v>106</v>
      </c>
      <c r="AF22" s="508" t="s">
        <v>106</v>
      </c>
      <c r="AG22" s="508" t="s">
        <v>106</v>
      </c>
      <c r="AH22" s="508" t="s">
        <v>106</v>
      </c>
      <c r="AI22" s="508" t="s">
        <v>106</v>
      </c>
      <c r="AJ22" s="350">
        <f>IF(AF22="SI","Impacto Catastrófico por lesoines o perdida de vidas humanas",(COUNTIF(Q22:AE31,"SI")+COUNTIF(AG22:AI31,"SI")))</f>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519" t="s">
        <v>108</v>
      </c>
      <c r="AN22" s="90">
        <v>1</v>
      </c>
      <c r="AO22" s="91" t="s">
        <v>109</v>
      </c>
      <c r="AP22" s="91"/>
      <c r="AQ22" s="91" t="s">
        <v>106</v>
      </c>
      <c r="AR22" s="91"/>
      <c r="AS22" s="91"/>
      <c r="AT22" s="91"/>
      <c r="AU22" s="91"/>
      <c r="AV22" s="91" t="s">
        <v>106</v>
      </c>
      <c r="AW22" s="92" t="s">
        <v>106</v>
      </c>
      <c r="AX22" s="92" t="s">
        <v>106</v>
      </c>
      <c r="AY22" s="92" t="s">
        <v>106</v>
      </c>
      <c r="AZ22" s="92" t="s">
        <v>106</v>
      </c>
      <c r="BA22" s="92" t="s">
        <v>106</v>
      </c>
      <c r="BB22" s="92" t="s">
        <v>106</v>
      </c>
      <c r="BC22" s="92" t="s">
        <v>106</v>
      </c>
      <c r="BD22" s="130">
        <f t="shared" si="0"/>
        <v>0</v>
      </c>
      <c r="BE22" s="130" t="str">
        <f t="shared" si="1"/>
        <v>Débil</v>
      </c>
      <c r="BF22" s="94"/>
      <c r="BG22" s="95" t="s">
        <v>106</v>
      </c>
      <c r="BH22" s="130" t="str">
        <f t="shared" si="2"/>
        <v>Casilla formulada</v>
      </c>
      <c r="BI22" s="94"/>
      <c r="BJ22" s="130" t="str">
        <f t="shared" si="3"/>
        <v/>
      </c>
      <c r="BK22" s="130" t="str">
        <f t="shared" si="4"/>
        <v/>
      </c>
      <c r="BL22" s="130" t="str">
        <f t="shared" si="5"/>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448"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516"/>
    </row>
    <row r="23" spans="2:71" s="89" customFormat="1" ht="96" hidden="1" customHeight="1" x14ac:dyDescent="0.25">
      <c r="B23" s="365"/>
      <c r="C23" s="500"/>
      <c r="D23" s="502"/>
      <c r="E23" s="502"/>
      <c r="F23" s="504"/>
      <c r="G23" s="504"/>
      <c r="H23" s="504"/>
      <c r="I23" s="504"/>
      <c r="J23" s="357"/>
      <c r="K23" s="100">
        <v>2</v>
      </c>
      <c r="L23" s="134" t="s">
        <v>107</v>
      </c>
      <c r="M23" s="511"/>
      <c r="N23" s="514"/>
      <c r="O23" s="352"/>
      <c r="P23" s="348"/>
      <c r="Q23" s="509"/>
      <c r="R23" s="509"/>
      <c r="S23" s="509"/>
      <c r="T23" s="509"/>
      <c r="U23" s="509"/>
      <c r="V23" s="509"/>
      <c r="W23" s="509"/>
      <c r="X23" s="509"/>
      <c r="Y23" s="509"/>
      <c r="Z23" s="509"/>
      <c r="AA23" s="509"/>
      <c r="AB23" s="509"/>
      <c r="AC23" s="509"/>
      <c r="AD23" s="509"/>
      <c r="AE23" s="509"/>
      <c r="AF23" s="509"/>
      <c r="AG23" s="509"/>
      <c r="AH23" s="509"/>
      <c r="AI23" s="509"/>
      <c r="AJ23" s="330"/>
      <c r="AK23" s="330"/>
      <c r="AL23" s="330"/>
      <c r="AM23" s="520"/>
      <c r="AN23" s="102">
        <v>2</v>
      </c>
      <c r="AO23" s="135" t="s">
        <v>109</v>
      </c>
      <c r="AP23" s="135"/>
      <c r="AQ23" s="135" t="s">
        <v>106</v>
      </c>
      <c r="AR23" s="135"/>
      <c r="AS23" s="135"/>
      <c r="AT23" s="135"/>
      <c r="AU23" s="135"/>
      <c r="AV23" s="135" t="s">
        <v>106</v>
      </c>
      <c r="AW23" s="136" t="s">
        <v>106</v>
      </c>
      <c r="AX23" s="136" t="s">
        <v>106</v>
      </c>
      <c r="AY23" s="136" t="s">
        <v>106</v>
      </c>
      <c r="AZ23" s="136" t="s">
        <v>106</v>
      </c>
      <c r="BA23" s="136" t="s">
        <v>106</v>
      </c>
      <c r="BB23" s="136" t="s">
        <v>106</v>
      </c>
      <c r="BC23" s="136" t="s">
        <v>106</v>
      </c>
      <c r="BD23" s="104">
        <f t="shared" si="0"/>
        <v>0</v>
      </c>
      <c r="BE23" s="104" t="str">
        <f t="shared" si="1"/>
        <v>Débil</v>
      </c>
      <c r="BF23" s="103"/>
      <c r="BG23" s="137" t="s">
        <v>106</v>
      </c>
      <c r="BH23" s="104" t="str">
        <f t="shared" si="2"/>
        <v>Casilla formulada</v>
      </c>
      <c r="BI23" s="103"/>
      <c r="BJ23" s="104" t="str">
        <f t="shared" si="3"/>
        <v/>
      </c>
      <c r="BK23" s="104" t="str">
        <f t="shared" si="4"/>
        <v/>
      </c>
      <c r="BL23" s="104" t="str">
        <f t="shared" si="5"/>
        <v>SI</v>
      </c>
      <c r="BM23" s="339"/>
      <c r="BN23" s="342"/>
      <c r="BO23" s="449"/>
      <c r="BP23" s="348"/>
      <c r="BQ23" s="330"/>
      <c r="BR23" s="330"/>
      <c r="BS23" s="517"/>
    </row>
    <row r="24" spans="2:71" s="89" customFormat="1" ht="96" hidden="1" customHeight="1" x14ac:dyDescent="0.25">
      <c r="B24" s="365"/>
      <c r="C24" s="500"/>
      <c r="D24" s="502"/>
      <c r="E24" s="502"/>
      <c r="F24" s="504"/>
      <c r="G24" s="504"/>
      <c r="H24" s="504"/>
      <c r="I24" s="504"/>
      <c r="J24" s="357"/>
      <c r="K24" s="106">
        <v>3</v>
      </c>
      <c r="L24" s="138" t="s">
        <v>107</v>
      </c>
      <c r="M24" s="511"/>
      <c r="N24" s="514"/>
      <c r="O24" s="352"/>
      <c r="P24" s="348"/>
      <c r="Q24" s="509"/>
      <c r="R24" s="509"/>
      <c r="S24" s="509"/>
      <c r="T24" s="509"/>
      <c r="U24" s="509"/>
      <c r="V24" s="509"/>
      <c r="W24" s="509"/>
      <c r="X24" s="509"/>
      <c r="Y24" s="509"/>
      <c r="Z24" s="509"/>
      <c r="AA24" s="509"/>
      <c r="AB24" s="509"/>
      <c r="AC24" s="509"/>
      <c r="AD24" s="509"/>
      <c r="AE24" s="509"/>
      <c r="AF24" s="509"/>
      <c r="AG24" s="509"/>
      <c r="AH24" s="509"/>
      <c r="AI24" s="509"/>
      <c r="AJ24" s="330"/>
      <c r="AK24" s="330"/>
      <c r="AL24" s="330"/>
      <c r="AM24" s="520"/>
      <c r="AN24" s="108">
        <v>3</v>
      </c>
      <c r="AO24" s="139" t="s">
        <v>109</v>
      </c>
      <c r="AP24" s="139"/>
      <c r="AQ24" s="139" t="s">
        <v>106</v>
      </c>
      <c r="AR24" s="139"/>
      <c r="AS24" s="139"/>
      <c r="AT24" s="139"/>
      <c r="AU24" s="139"/>
      <c r="AV24" s="139" t="s">
        <v>106</v>
      </c>
      <c r="AW24" s="140" t="s">
        <v>106</v>
      </c>
      <c r="AX24" s="140" t="s">
        <v>106</v>
      </c>
      <c r="AY24" s="140" t="s">
        <v>106</v>
      </c>
      <c r="AZ24" s="140" t="s">
        <v>106</v>
      </c>
      <c r="BA24" s="140" t="s">
        <v>106</v>
      </c>
      <c r="BB24" s="140" t="s">
        <v>106</v>
      </c>
      <c r="BC24" s="140" t="s">
        <v>106</v>
      </c>
      <c r="BD24" s="131">
        <f t="shared" si="0"/>
        <v>0</v>
      </c>
      <c r="BE24" s="131" t="str">
        <f t="shared" si="1"/>
        <v>Débil</v>
      </c>
      <c r="BF24" s="109"/>
      <c r="BG24" s="141" t="s">
        <v>106</v>
      </c>
      <c r="BH24" s="131" t="str">
        <f t="shared" si="2"/>
        <v>Casilla formulada</v>
      </c>
      <c r="BI24" s="109"/>
      <c r="BJ24" s="131" t="str">
        <f t="shared" si="3"/>
        <v/>
      </c>
      <c r="BK24" s="131" t="str">
        <f t="shared" si="4"/>
        <v/>
      </c>
      <c r="BL24" s="131" t="str">
        <f t="shared" si="5"/>
        <v>SI</v>
      </c>
      <c r="BM24" s="339"/>
      <c r="BN24" s="342"/>
      <c r="BO24" s="449"/>
      <c r="BP24" s="348"/>
      <c r="BQ24" s="330"/>
      <c r="BR24" s="330"/>
      <c r="BS24" s="517"/>
    </row>
    <row r="25" spans="2:71" s="89" customFormat="1" ht="96" hidden="1" customHeight="1" x14ac:dyDescent="0.25">
      <c r="B25" s="365"/>
      <c r="C25" s="500"/>
      <c r="D25" s="502"/>
      <c r="E25" s="502"/>
      <c r="F25" s="504"/>
      <c r="G25" s="504"/>
      <c r="H25" s="504"/>
      <c r="I25" s="504"/>
      <c r="J25" s="357"/>
      <c r="K25" s="100">
        <v>4</v>
      </c>
      <c r="L25" s="134" t="s">
        <v>107</v>
      </c>
      <c r="M25" s="511"/>
      <c r="N25" s="514"/>
      <c r="O25" s="352"/>
      <c r="P25" s="348"/>
      <c r="Q25" s="509"/>
      <c r="R25" s="509"/>
      <c r="S25" s="509"/>
      <c r="T25" s="509"/>
      <c r="U25" s="509"/>
      <c r="V25" s="509"/>
      <c r="W25" s="509"/>
      <c r="X25" s="509"/>
      <c r="Y25" s="509"/>
      <c r="Z25" s="509"/>
      <c r="AA25" s="509"/>
      <c r="AB25" s="509"/>
      <c r="AC25" s="509"/>
      <c r="AD25" s="509"/>
      <c r="AE25" s="509"/>
      <c r="AF25" s="509"/>
      <c r="AG25" s="509"/>
      <c r="AH25" s="509"/>
      <c r="AI25" s="509"/>
      <c r="AJ25" s="330"/>
      <c r="AK25" s="330"/>
      <c r="AL25" s="330"/>
      <c r="AM25" s="520"/>
      <c r="AN25" s="102">
        <v>4</v>
      </c>
      <c r="AO25" s="135" t="s">
        <v>109</v>
      </c>
      <c r="AP25" s="135"/>
      <c r="AQ25" s="135" t="s">
        <v>106</v>
      </c>
      <c r="AR25" s="135"/>
      <c r="AS25" s="135"/>
      <c r="AT25" s="135"/>
      <c r="AU25" s="135"/>
      <c r="AV25" s="135" t="s">
        <v>106</v>
      </c>
      <c r="AW25" s="136" t="s">
        <v>106</v>
      </c>
      <c r="AX25" s="136" t="s">
        <v>106</v>
      </c>
      <c r="AY25" s="136" t="s">
        <v>106</v>
      </c>
      <c r="AZ25" s="136" t="s">
        <v>106</v>
      </c>
      <c r="BA25" s="136" t="s">
        <v>106</v>
      </c>
      <c r="BB25" s="136" t="s">
        <v>106</v>
      </c>
      <c r="BC25" s="136" t="s">
        <v>106</v>
      </c>
      <c r="BD25" s="104">
        <f t="shared" si="0"/>
        <v>0</v>
      </c>
      <c r="BE25" s="104" t="str">
        <f t="shared" si="1"/>
        <v>Débil</v>
      </c>
      <c r="BF25" s="103"/>
      <c r="BG25" s="137" t="s">
        <v>106</v>
      </c>
      <c r="BH25" s="104" t="str">
        <f t="shared" si="2"/>
        <v>Casilla formulada</v>
      </c>
      <c r="BI25" s="103"/>
      <c r="BJ25" s="104" t="str">
        <f t="shared" si="3"/>
        <v/>
      </c>
      <c r="BK25" s="104" t="str">
        <f t="shared" si="4"/>
        <v/>
      </c>
      <c r="BL25" s="104" t="str">
        <f t="shared" si="5"/>
        <v>SI</v>
      </c>
      <c r="BM25" s="339"/>
      <c r="BN25" s="342"/>
      <c r="BO25" s="449"/>
      <c r="BP25" s="348"/>
      <c r="BQ25" s="330"/>
      <c r="BR25" s="330"/>
      <c r="BS25" s="517"/>
    </row>
    <row r="26" spans="2:71" s="89" customFormat="1" ht="96" hidden="1" customHeight="1" x14ac:dyDescent="0.25">
      <c r="B26" s="365"/>
      <c r="C26" s="500"/>
      <c r="D26" s="502"/>
      <c r="E26" s="502"/>
      <c r="F26" s="504"/>
      <c r="G26" s="504"/>
      <c r="H26" s="504"/>
      <c r="I26" s="504"/>
      <c r="J26" s="357"/>
      <c r="K26" s="106">
        <v>5</v>
      </c>
      <c r="L26" s="138" t="s">
        <v>107</v>
      </c>
      <c r="M26" s="511"/>
      <c r="N26" s="514"/>
      <c r="O26" s="352"/>
      <c r="P26" s="348"/>
      <c r="Q26" s="509"/>
      <c r="R26" s="509"/>
      <c r="S26" s="509"/>
      <c r="T26" s="509"/>
      <c r="U26" s="509"/>
      <c r="V26" s="509"/>
      <c r="W26" s="509"/>
      <c r="X26" s="509"/>
      <c r="Y26" s="509"/>
      <c r="Z26" s="509"/>
      <c r="AA26" s="509"/>
      <c r="AB26" s="509"/>
      <c r="AC26" s="509"/>
      <c r="AD26" s="509"/>
      <c r="AE26" s="509"/>
      <c r="AF26" s="509"/>
      <c r="AG26" s="509"/>
      <c r="AH26" s="509"/>
      <c r="AI26" s="509"/>
      <c r="AJ26" s="330"/>
      <c r="AK26" s="330"/>
      <c r="AL26" s="330"/>
      <c r="AM26" s="520"/>
      <c r="AN26" s="108">
        <v>5</v>
      </c>
      <c r="AO26" s="139" t="s">
        <v>109</v>
      </c>
      <c r="AP26" s="139"/>
      <c r="AQ26" s="139" t="s">
        <v>106</v>
      </c>
      <c r="AR26" s="139"/>
      <c r="AS26" s="139"/>
      <c r="AT26" s="139"/>
      <c r="AU26" s="139"/>
      <c r="AV26" s="139" t="s">
        <v>106</v>
      </c>
      <c r="AW26" s="140" t="s">
        <v>106</v>
      </c>
      <c r="AX26" s="140" t="s">
        <v>106</v>
      </c>
      <c r="AY26" s="140" t="s">
        <v>106</v>
      </c>
      <c r="AZ26" s="140" t="s">
        <v>106</v>
      </c>
      <c r="BA26" s="140" t="s">
        <v>106</v>
      </c>
      <c r="BB26" s="140" t="s">
        <v>106</v>
      </c>
      <c r="BC26" s="140" t="s">
        <v>106</v>
      </c>
      <c r="BD26" s="131">
        <f t="shared" si="0"/>
        <v>0</v>
      </c>
      <c r="BE26" s="131" t="str">
        <f t="shared" si="1"/>
        <v>Débil</v>
      </c>
      <c r="BF26" s="109"/>
      <c r="BG26" s="141" t="s">
        <v>106</v>
      </c>
      <c r="BH26" s="131" t="str">
        <f t="shared" si="2"/>
        <v>Casilla formulada</v>
      </c>
      <c r="BI26" s="109"/>
      <c r="BJ26" s="131" t="str">
        <f t="shared" si="3"/>
        <v/>
      </c>
      <c r="BK26" s="131" t="str">
        <f t="shared" si="4"/>
        <v/>
      </c>
      <c r="BL26" s="131" t="str">
        <f t="shared" si="5"/>
        <v>SI</v>
      </c>
      <c r="BM26" s="339"/>
      <c r="BN26" s="342"/>
      <c r="BO26" s="449"/>
      <c r="BP26" s="348"/>
      <c r="BQ26" s="330"/>
      <c r="BR26" s="330"/>
      <c r="BS26" s="517"/>
    </row>
    <row r="27" spans="2:71" s="89" customFormat="1" ht="96" hidden="1" customHeight="1" x14ac:dyDescent="0.25">
      <c r="B27" s="365"/>
      <c r="C27" s="500"/>
      <c r="D27" s="502"/>
      <c r="E27" s="502"/>
      <c r="F27" s="504"/>
      <c r="G27" s="504"/>
      <c r="H27" s="504"/>
      <c r="I27" s="504"/>
      <c r="J27" s="357"/>
      <c r="K27" s="100">
        <v>6</v>
      </c>
      <c r="L27" s="134" t="s">
        <v>107</v>
      </c>
      <c r="M27" s="511"/>
      <c r="N27" s="514"/>
      <c r="O27" s="352"/>
      <c r="P27" s="348"/>
      <c r="Q27" s="509"/>
      <c r="R27" s="509"/>
      <c r="S27" s="509"/>
      <c r="T27" s="509"/>
      <c r="U27" s="509"/>
      <c r="V27" s="509"/>
      <c r="W27" s="509"/>
      <c r="X27" s="509"/>
      <c r="Y27" s="509"/>
      <c r="Z27" s="509"/>
      <c r="AA27" s="509"/>
      <c r="AB27" s="509"/>
      <c r="AC27" s="509"/>
      <c r="AD27" s="509"/>
      <c r="AE27" s="509"/>
      <c r="AF27" s="509"/>
      <c r="AG27" s="509"/>
      <c r="AH27" s="509"/>
      <c r="AI27" s="509"/>
      <c r="AJ27" s="330"/>
      <c r="AK27" s="330"/>
      <c r="AL27" s="330"/>
      <c r="AM27" s="520"/>
      <c r="AN27" s="102">
        <v>6</v>
      </c>
      <c r="AO27" s="135" t="s">
        <v>109</v>
      </c>
      <c r="AP27" s="135"/>
      <c r="AQ27" s="135" t="s">
        <v>106</v>
      </c>
      <c r="AR27" s="135"/>
      <c r="AS27" s="135"/>
      <c r="AT27" s="135"/>
      <c r="AU27" s="135"/>
      <c r="AV27" s="135" t="s">
        <v>106</v>
      </c>
      <c r="AW27" s="136" t="s">
        <v>106</v>
      </c>
      <c r="AX27" s="136" t="s">
        <v>106</v>
      </c>
      <c r="AY27" s="136" t="s">
        <v>106</v>
      </c>
      <c r="AZ27" s="136" t="s">
        <v>106</v>
      </c>
      <c r="BA27" s="136" t="s">
        <v>106</v>
      </c>
      <c r="BB27" s="136" t="s">
        <v>106</v>
      </c>
      <c r="BC27" s="136" t="s">
        <v>106</v>
      </c>
      <c r="BD27" s="104">
        <f t="shared" si="0"/>
        <v>0</v>
      </c>
      <c r="BE27" s="104" t="str">
        <f t="shared" si="1"/>
        <v>Débil</v>
      </c>
      <c r="BF27" s="103"/>
      <c r="BG27" s="137" t="s">
        <v>106</v>
      </c>
      <c r="BH27" s="104" t="str">
        <f t="shared" si="2"/>
        <v>Casilla formulada</v>
      </c>
      <c r="BI27" s="103"/>
      <c r="BJ27" s="104" t="str">
        <f t="shared" si="3"/>
        <v/>
      </c>
      <c r="BK27" s="104" t="str">
        <f t="shared" si="4"/>
        <v/>
      </c>
      <c r="BL27" s="104" t="str">
        <f t="shared" si="5"/>
        <v>SI</v>
      </c>
      <c r="BM27" s="339"/>
      <c r="BN27" s="342"/>
      <c r="BO27" s="449"/>
      <c r="BP27" s="348"/>
      <c r="BQ27" s="330"/>
      <c r="BR27" s="330"/>
      <c r="BS27" s="517"/>
    </row>
    <row r="28" spans="2:71" s="89" customFormat="1" ht="96" hidden="1" customHeight="1" x14ac:dyDescent="0.25">
      <c r="B28" s="365"/>
      <c r="C28" s="500"/>
      <c r="D28" s="502"/>
      <c r="E28" s="502"/>
      <c r="F28" s="504"/>
      <c r="G28" s="504"/>
      <c r="H28" s="504"/>
      <c r="I28" s="504"/>
      <c r="J28" s="357"/>
      <c r="K28" s="106">
        <v>7</v>
      </c>
      <c r="L28" s="138" t="s">
        <v>107</v>
      </c>
      <c r="M28" s="511"/>
      <c r="N28" s="514"/>
      <c r="O28" s="352"/>
      <c r="P28" s="348"/>
      <c r="Q28" s="509"/>
      <c r="R28" s="509"/>
      <c r="S28" s="509"/>
      <c r="T28" s="509"/>
      <c r="U28" s="509"/>
      <c r="V28" s="509"/>
      <c r="W28" s="509"/>
      <c r="X28" s="509"/>
      <c r="Y28" s="509"/>
      <c r="Z28" s="509"/>
      <c r="AA28" s="509"/>
      <c r="AB28" s="509"/>
      <c r="AC28" s="509"/>
      <c r="AD28" s="509"/>
      <c r="AE28" s="509"/>
      <c r="AF28" s="509"/>
      <c r="AG28" s="509"/>
      <c r="AH28" s="509"/>
      <c r="AI28" s="509"/>
      <c r="AJ28" s="330"/>
      <c r="AK28" s="330"/>
      <c r="AL28" s="330"/>
      <c r="AM28" s="520"/>
      <c r="AN28" s="108">
        <v>7</v>
      </c>
      <c r="AO28" s="139" t="s">
        <v>109</v>
      </c>
      <c r="AP28" s="139"/>
      <c r="AQ28" s="139" t="s">
        <v>106</v>
      </c>
      <c r="AR28" s="139"/>
      <c r="AS28" s="139"/>
      <c r="AT28" s="139"/>
      <c r="AU28" s="139"/>
      <c r="AV28" s="139" t="s">
        <v>106</v>
      </c>
      <c r="AW28" s="140" t="s">
        <v>106</v>
      </c>
      <c r="AX28" s="140" t="s">
        <v>106</v>
      </c>
      <c r="AY28" s="140" t="s">
        <v>106</v>
      </c>
      <c r="AZ28" s="140" t="s">
        <v>106</v>
      </c>
      <c r="BA28" s="140" t="s">
        <v>106</v>
      </c>
      <c r="BB28" s="140" t="s">
        <v>106</v>
      </c>
      <c r="BC28" s="140" t="s">
        <v>106</v>
      </c>
      <c r="BD28" s="131">
        <f t="shared" si="0"/>
        <v>0</v>
      </c>
      <c r="BE28" s="131" t="str">
        <f t="shared" si="1"/>
        <v>Débil</v>
      </c>
      <c r="BF28" s="109"/>
      <c r="BG28" s="141" t="s">
        <v>106</v>
      </c>
      <c r="BH28" s="131" t="str">
        <f t="shared" si="2"/>
        <v>Casilla formulada</v>
      </c>
      <c r="BI28" s="109"/>
      <c r="BJ28" s="131" t="str">
        <f t="shared" si="3"/>
        <v/>
      </c>
      <c r="BK28" s="131" t="str">
        <f t="shared" si="4"/>
        <v/>
      </c>
      <c r="BL28" s="131" t="str">
        <f t="shared" si="5"/>
        <v>SI</v>
      </c>
      <c r="BM28" s="339"/>
      <c r="BN28" s="342"/>
      <c r="BO28" s="449"/>
      <c r="BP28" s="348"/>
      <c r="BQ28" s="330"/>
      <c r="BR28" s="330"/>
      <c r="BS28" s="517"/>
    </row>
    <row r="29" spans="2:71" s="89" customFormat="1" ht="96" hidden="1" customHeight="1" x14ac:dyDescent="0.25">
      <c r="B29" s="365"/>
      <c r="C29" s="500"/>
      <c r="D29" s="502"/>
      <c r="E29" s="502"/>
      <c r="F29" s="504"/>
      <c r="G29" s="504"/>
      <c r="H29" s="504"/>
      <c r="I29" s="504"/>
      <c r="J29" s="357"/>
      <c r="K29" s="100">
        <v>8</v>
      </c>
      <c r="L29" s="134" t="s">
        <v>107</v>
      </c>
      <c r="M29" s="511"/>
      <c r="N29" s="514"/>
      <c r="O29" s="352"/>
      <c r="P29" s="348"/>
      <c r="Q29" s="509"/>
      <c r="R29" s="509"/>
      <c r="S29" s="509"/>
      <c r="T29" s="509"/>
      <c r="U29" s="509"/>
      <c r="V29" s="509"/>
      <c r="W29" s="509"/>
      <c r="X29" s="509"/>
      <c r="Y29" s="509"/>
      <c r="Z29" s="509"/>
      <c r="AA29" s="509"/>
      <c r="AB29" s="509"/>
      <c r="AC29" s="509"/>
      <c r="AD29" s="509"/>
      <c r="AE29" s="509"/>
      <c r="AF29" s="509"/>
      <c r="AG29" s="509"/>
      <c r="AH29" s="509"/>
      <c r="AI29" s="509"/>
      <c r="AJ29" s="330"/>
      <c r="AK29" s="330"/>
      <c r="AL29" s="330"/>
      <c r="AM29" s="520"/>
      <c r="AN29" s="102">
        <v>8</v>
      </c>
      <c r="AO29" s="135" t="s">
        <v>109</v>
      </c>
      <c r="AP29" s="135"/>
      <c r="AQ29" s="135" t="s">
        <v>106</v>
      </c>
      <c r="AR29" s="135"/>
      <c r="AS29" s="135"/>
      <c r="AT29" s="135"/>
      <c r="AU29" s="135"/>
      <c r="AV29" s="135" t="s">
        <v>106</v>
      </c>
      <c r="AW29" s="136" t="s">
        <v>106</v>
      </c>
      <c r="AX29" s="136" t="s">
        <v>106</v>
      </c>
      <c r="AY29" s="136" t="s">
        <v>106</v>
      </c>
      <c r="AZ29" s="136" t="s">
        <v>106</v>
      </c>
      <c r="BA29" s="136" t="s">
        <v>106</v>
      </c>
      <c r="BB29" s="136" t="s">
        <v>106</v>
      </c>
      <c r="BC29" s="136" t="s">
        <v>106</v>
      </c>
      <c r="BD29" s="104">
        <f t="shared" si="0"/>
        <v>0</v>
      </c>
      <c r="BE29" s="104" t="str">
        <f t="shared" si="1"/>
        <v>Débil</v>
      </c>
      <c r="BF29" s="103"/>
      <c r="BG29" s="137" t="s">
        <v>106</v>
      </c>
      <c r="BH29" s="104" t="str">
        <f t="shared" si="2"/>
        <v>Casilla formulada</v>
      </c>
      <c r="BI29" s="103"/>
      <c r="BJ29" s="104" t="str">
        <f t="shared" si="3"/>
        <v/>
      </c>
      <c r="BK29" s="104" t="str">
        <f t="shared" si="4"/>
        <v/>
      </c>
      <c r="BL29" s="104" t="str">
        <f t="shared" si="5"/>
        <v>SI</v>
      </c>
      <c r="BM29" s="339"/>
      <c r="BN29" s="342"/>
      <c r="BO29" s="449"/>
      <c r="BP29" s="348"/>
      <c r="BQ29" s="330"/>
      <c r="BR29" s="330"/>
      <c r="BS29" s="517"/>
    </row>
    <row r="30" spans="2:71" s="89" customFormat="1" ht="96" hidden="1" customHeight="1" x14ac:dyDescent="0.25">
      <c r="B30" s="365"/>
      <c r="C30" s="500"/>
      <c r="D30" s="502"/>
      <c r="E30" s="502"/>
      <c r="F30" s="504"/>
      <c r="G30" s="504"/>
      <c r="H30" s="504"/>
      <c r="I30" s="504"/>
      <c r="J30" s="357"/>
      <c r="K30" s="106">
        <v>9</v>
      </c>
      <c r="L30" s="142" t="s">
        <v>107</v>
      </c>
      <c r="M30" s="511"/>
      <c r="N30" s="514"/>
      <c r="O30" s="352"/>
      <c r="P30" s="348"/>
      <c r="Q30" s="509"/>
      <c r="R30" s="509"/>
      <c r="S30" s="509"/>
      <c r="T30" s="509"/>
      <c r="U30" s="509"/>
      <c r="V30" s="509"/>
      <c r="W30" s="509"/>
      <c r="X30" s="509"/>
      <c r="Y30" s="509"/>
      <c r="Z30" s="509"/>
      <c r="AA30" s="509"/>
      <c r="AB30" s="509"/>
      <c r="AC30" s="509"/>
      <c r="AD30" s="509"/>
      <c r="AE30" s="509"/>
      <c r="AF30" s="509"/>
      <c r="AG30" s="509"/>
      <c r="AH30" s="509"/>
      <c r="AI30" s="509"/>
      <c r="AJ30" s="330"/>
      <c r="AK30" s="330"/>
      <c r="AL30" s="330"/>
      <c r="AM30" s="520"/>
      <c r="AN30" s="108">
        <v>9</v>
      </c>
      <c r="AO30" s="139" t="s">
        <v>109</v>
      </c>
      <c r="AP30" s="139"/>
      <c r="AQ30" s="139" t="s">
        <v>106</v>
      </c>
      <c r="AR30" s="139"/>
      <c r="AS30" s="139"/>
      <c r="AT30" s="139"/>
      <c r="AU30" s="139"/>
      <c r="AV30" s="139" t="s">
        <v>106</v>
      </c>
      <c r="AW30" s="140" t="s">
        <v>106</v>
      </c>
      <c r="AX30" s="140" t="s">
        <v>106</v>
      </c>
      <c r="AY30" s="140" t="s">
        <v>106</v>
      </c>
      <c r="AZ30" s="140" t="s">
        <v>106</v>
      </c>
      <c r="BA30" s="140" t="s">
        <v>106</v>
      </c>
      <c r="BB30" s="140" t="s">
        <v>106</v>
      </c>
      <c r="BC30" s="140" t="s">
        <v>106</v>
      </c>
      <c r="BD30" s="131">
        <f t="shared" si="0"/>
        <v>0</v>
      </c>
      <c r="BE30" s="131" t="str">
        <f t="shared" si="1"/>
        <v>Débil</v>
      </c>
      <c r="BF30" s="109"/>
      <c r="BG30" s="141" t="s">
        <v>106</v>
      </c>
      <c r="BH30" s="131" t="str">
        <f t="shared" si="2"/>
        <v>Casilla formulada</v>
      </c>
      <c r="BI30" s="109"/>
      <c r="BJ30" s="131" t="str">
        <f t="shared" si="3"/>
        <v/>
      </c>
      <c r="BK30" s="131" t="str">
        <f t="shared" si="4"/>
        <v/>
      </c>
      <c r="BL30" s="131" t="str">
        <f t="shared" si="5"/>
        <v>SI</v>
      </c>
      <c r="BM30" s="339"/>
      <c r="BN30" s="342"/>
      <c r="BO30" s="449"/>
      <c r="BP30" s="348"/>
      <c r="BQ30" s="330"/>
      <c r="BR30" s="330"/>
      <c r="BS30" s="517"/>
    </row>
    <row r="31" spans="2:71" s="89" customFormat="1" ht="96" hidden="1" customHeight="1" thickBot="1" x14ac:dyDescent="0.3">
      <c r="B31" s="366"/>
      <c r="C31" s="501"/>
      <c r="D31" s="503"/>
      <c r="E31" s="503"/>
      <c r="F31" s="505"/>
      <c r="G31" s="505"/>
      <c r="H31" s="505"/>
      <c r="I31" s="505"/>
      <c r="J31" s="358"/>
      <c r="K31" s="113">
        <v>10</v>
      </c>
      <c r="L31" s="143" t="s">
        <v>107</v>
      </c>
      <c r="M31" s="512"/>
      <c r="N31" s="515"/>
      <c r="O31" s="353"/>
      <c r="P31" s="349"/>
      <c r="Q31" s="510"/>
      <c r="R31" s="510"/>
      <c r="S31" s="510"/>
      <c r="T31" s="510"/>
      <c r="U31" s="510"/>
      <c r="V31" s="510"/>
      <c r="W31" s="510"/>
      <c r="X31" s="510"/>
      <c r="Y31" s="510"/>
      <c r="Z31" s="510"/>
      <c r="AA31" s="510"/>
      <c r="AB31" s="510"/>
      <c r="AC31" s="510"/>
      <c r="AD31" s="510"/>
      <c r="AE31" s="510"/>
      <c r="AF31" s="510"/>
      <c r="AG31" s="510"/>
      <c r="AH31" s="510"/>
      <c r="AI31" s="510"/>
      <c r="AJ31" s="331"/>
      <c r="AK31" s="331"/>
      <c r="AL31" s="331"/>
      <c r="AM31" s="521"/>
      <c r="AN31" s="115">
        <v>10</v>
      </c>
      <c r="AO31" s="144" t="s">
        <v>109</v>
      </c>
      <c r="AP31" s="144"/>
      <c r="AQ31" s="144" t="s">
        <v>106</v>
      </c>
      <c r="AR31" s="144"/>
      <c r="AS31" s="144"/>
      <c r="AT31" s="144"/>
      <c r="AU31" s="144"/>
      <c r="AV31" s="144" t="s">
        <v>106</v>
      </c>
      <c r="AW31" s="145" t="s">
        <v>106</v>
      </c>
      <c r="AX31" s="145" t="s">
        <v>106</v>
      </c>
      <c r="AY31" s="145" t="s">
        <v>106</v>
      </c>
      <c r="AZ31" s="145" t="s">
        <v>106</v>
      </c>
      <c r="BA31" s="145" t="s">
        <v>106</v>
      </c>
      <c r="BB31" s="145" t="s">
        <v>106</v>
      </c>
      <c r="BC31" s="145" t="s">
        <v>106</v>
      </c>
      <c r="BD31" s="117">
        <f t="shared" si="0"/>
        <v>0</v>
      </c>
      <c r="BE31" s="117" t="str">
        <f t="shared" si="1"/>
        <v>Débil</v>
      </c>
      <c r="BF31" s="116"/>
      <c r="BG31" s="146" t="s">
        <v>106</v>
      </c>
      <c r="BH31" s="117" t="str">
        <f t="shared" si="2"/>
        <v>Casilla formulada</v>
      </c>
      <c r="BI31" s="116"/>
      <c r="BJ31" s="117" t="str">
        <f t="shared" si="3"/>
        <v/>
      </c>
      <c r="BK31" s="117" t="str">
        <f t="shared" si="4"/>
        <v/>
      </c>
      <c r="BL31" s="117" t="str">
        <f t="shared" si="5"/>
        <v>SI</v>
      </c>
      <c r="BM31" s="340"/>
      <c r="BN31" s="343"/>
      <c r="BO31" s="450"/>
      <c r="BP31" s="349"/>
      <c r="BQ31" s="331"/>
      <c r="BR31" s="331"/>
      <c r="BS31" s="518"/>
    </row>
    <row r="32" spans="2:71" s="89" customFormat="1" ht="96" hidden="1" customHeight="1" x14ac:dyDescent="0.25">
      <c r="B32" s="364">
        <v>3</v>
      </c>
      <c r="C32" s="499" t="s">
        <v>104</v>
      </c>
      <c r="D32" s="502" t="s">
        <v>105</v>
      </c>
      <c r="E32" s="502"/>
      <c r="F32" s="504" t="s">
        <v>106</v>
      </c>
      <c r="G32" s="504" t="s">
        <v>106</v>
      </c>
      <c r="H32" s="504" t="s">
        <v>106</v>
      </c>
      <c r="I32" s="504" t="s">
        <v>106</v>
      </c>
      <c r="J32" s="357" t="str">
        <f>IF(AND((F32="SI"),(G32="SI"),(H32="SI"),(I32="SI")),"Si es Riesgo de Corrupción","No es Riesgo de Corrupción")</f>
        <v>No es Riesgo de Corrupción</v>
      </c>
      <c r="K32" s="97">
        <v>1</v>
      </c>
      <c r="L32" s="133" t="s">
        <v>107</v>
      </c>
      <c r="M32" s="511" t="s">
        <v>458</v>
      </c>
      <c r="N32" s="513"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08" t="s">
        <v>106</v>
      </c>
      <c r="R32" s="508" t="s">
        <v>106</v>
      </c>
      <c r="S32" s="508" t="s">
        <v>106</v>
      </c>
      <c r="T32" s="508" t="s">
        <v>106</v>
      </c>
      <c r="U32" s="508" t="s">
        <v>106</v>
      </c>
      <c r="V32" s="508" t="s">
        <v>106</v>
      </c>
      <c r="W32" s="508" t="s">
        <v>106</v>
      </c>
      <c r="X32" s="508" t="s">
        <v>106</v>
      </c>
      <c r="Y32" s="508" t="s">
        <v>106</v>
      </c>
      <c r="Z32" s="508" t="s">
        <v>106</v>
      </c>
      <c r="AA32" s="508" t="s">
        <v>106</v>
      </c>
      <c r="AB32" s="508" t="s">
        <v>106</v>
      </c>
      <c r="AC32" s="508" t="s">
        <v>106</v>
      </c>
      <c r="AD32" s="508" t="s">
        <v>106</v>
      </c>
      <c r="AE32" s="508" t="s">
        <v>106</v>
      </c>
      <c r="AF32" s="508" t="s">
        <v>106</v>
      </c>
      <c r="AG32" s="508" t="s">
        <v>106</v>
      </c>
      <c r="AH32" s="508" t="s">
        <v>106</v>
      </c>
      <c r="AI32" s="508"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519" t="s">
        <v>108</v>
      </c>
      <c r="AN32" s="90">
        <v>1</v>
      </c>
      <c r="AO32" s="91" t="s">
        <v>109</v>
      </c>
      <c r="AP32" s="91"/>
      <c r="AQ32" s="91" t="s">
        <v>106</v>
      </c>
      <c r="AR32" s="91"/>
      <c r="AS32" s="91"/>
      <c r="AT32" s="91"/>
      <c r="AU32" s="91"/>
      <c r="AV32" s="91" t="s">
        <v>106</v>
      </c>
      <c r="AW32" s="92" t="s">
        <v>106</v>
      </c>
      <c r="AX32" s="92" t="s">
        <v>106</v>
      </c>
      <c r="AY32" s="92" t="s">
        <v>106</v>
      </c>
      <c r="AZ32" s="92" t="s">
        <v>106</v>
      </c>
      <c r="BA32" s="92" t="s">
        <v>106</v>
      </c>
      <c r="BB32" s="92" t="s">
        <v>106</v>
      </c>
      <c r="BC32" s="92" t="s">
        <v>106</v>
      </c>
      <c r="BD32" s="130">
        <f t="shared" si="0"/>
        <v>0</v>
      </c>
      <c r="BE32" s="130" t="str">
        <f t="shared" si="1"/>
        <v>Débil</v>
      </c>
      <c r="BF32" s="94"/>
      <c r="BG32" s="95" t="s">
        <v>106</v>
      </c>
      <c r="BH32" s="130" t="str">
        <f t="shared" si="2"/>
        <v>Casilla formulada</v>
      </c>
      <c r="BI32" s="94"/>
      <c r="BJ32" s="130" t="str">
        <f t="shared" si="3"/>
        <v/>
      </c>
      <c r="BK32" s="130" t="str">
        <f t="shared" si="4"/>
        <v/>
      </c>
      <c r="BL32" s="130" t="str">
        <f t="shared" si="5"/>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516"/>
    </row>
    <row r="33" spans="2:71" s="89" customFormat="1" ht="96" hidden="1" customHeight="1" x14ac:dyDescent="0.25">
      <c r="B33" s="365"/>
      <c r="C33" s="500"/>
      <c r="D33" s="502"/>
      <c r="E33" s="502"/>
      <c r="F33" s="504"/>
      <c r="G33" s="504"/>
      <c r="H33" s="504"/>
      <c r="I33" s="504"/>
      <c r="J33" s="357"/>
      <c r="K33" s="100">
        <v>2</v>
      </c>
      <c r="L33" s="134" t="s">
        <v>107</v>
      </c>
      <c r="M33" s="511"/>
      <c r="N33" s="514"/>
      <c r="O33" s="352"/>
      <c r="P33" s="348"/>
      <c r="Q33" s="509"/>
      <c r="R33" s="509"/>
      <c r="S33" s="509"/>
      <c r="T33" s="509"/>
      <c r="U33" s="509"/>
      <c r="V33" s="509"/>
      <c r="W33" s="509"/>
      <c r="X33" s="509"/>
      <c r="Y33" s="509"/>
      <c r="Z33" s="509"/>
      <c r="AA33" s="509"/>
      <c r="AB33" s="509"/>
      <c r="AC33" s="509"/>
      <c r="AD33" s="509"/>
      <c r="AE33" s="509"/>
      <c r="AF33" s="509"/>
      <c r="AG33" s="509"/>
      <c r="AH33" s="509"/>
      <c r="AI33" s="509"/>
      <c r="AJ33" s="330"/>
      <c r="AK33" s="330"/>
      <c r="AL33" s="330"/>
      <c r="AM33" s="520"/>
      <c r="AN33" s="102">
        <v>2</v>
      </c>
      <c r="AO33" s="135" t="s">
        <v>109</v>
      </c>
      <c r="AP33" s="135"/>
      <c r="AQ33" s="135" t="s">
        <v>106</v>
      </c>
      <c r="AR33" s="135"/>
      <c r="AS33" s="135"/>
      <c r="AT33" s="135"/>
      <c r="AU33" s="135"/>
      <c r="AV33" s="135" t="s">
        <v>106</v>
      </c>
      <c r="AW33" s="136" t="s">
        <v>106</v>
      </c>
      <c r="AX33" s="136" t="s">
        <v>106</v>
      </c>
      <c r="AY33" s="136" t="s">
        <v>106</v>
      </c>
      <c r="AZ33" s="136" t="s">
        <v>106</v>
      </c>
      <c r="BA33" s="136" t="s">
        <v>106</v>
      </c>
      <c r="BB33" s="136" t="s">
        <v>106</v>
      </c>
      <c r="BC33" s="136" t="s">
        <v>106</v>
      </c>
      <c r="BD33" s="104">
        <f t="shared" si="0"/>
        <v>0</v>
      </c>
      <c r="BE33" s="104" t="str">
        <f t="shared" si="1"/>
        <v>Débil</v>
      </c>
      <c r="BF33" s="103"/>
      <c r="BG33" s="137" t="s">
        <v>106</v>
      </c>
      <c r="BH33" s="104" t="str">
        <f t="shared" si="2"/>
        <v>Casilla formulada</v>
      </c>
      <c r="BI33" s="103"/>
      <c r="BJ33" s="104" t="str">
        <f t="shared" si="3"/>
        <v/>
      </c>
      <c r="BK33" s="104" t="str">
        <f t="shared" si="4"/>
        <v/>
      </c>
      <c r="BL33" s="104" t="str">
        <f t="shared" si="5"/>
        <v>SI</v>
      </c>
      <c r="BM33" s="339"/>
      <c r="BN33" s="342"/>
      <c r="BO33" s="449"/>
      <c r="BP33" s="348"/>
      <c r="BQ33" s="330"/>
      <c r="BR33" s="330"/>
      <c r="BS33" s="517"/>
    </row>
    <row r="34" spans="2:71" s="89" customFormat="1" ht="96" hidden="1" customHeight="1" x14ac:dyDescent="0.25">
      <c r="B34" s="365"/>
      <c r="C34" s="500"/>
      <c r="D34" s="502"/>
      <c r="E34" s="502"/>
      <c r="F34" s="504"/>
      <c r="G34" s="504"/>
      <c r="H34" s="504"/>
      <c r="I34" s="504"/>
      <c r="J34" s="357"/>
      <c r="K34" s="106">
        <v>3</v>
      </c>
      <c r="L34" s="138" t="s">
        <v>107</v>
      </c>
      <c r="M34" s="511"/>
      <c r="N34" s="514"/>
      <c r="O34" s="352"/>
      <c r="P34" s="348"/>
      <c r="Q34" s="509"/>
      <c r="R34" s="509"/>
      <c r="S34" s="509"/>
      <c r="T34" s="509"/>
      <c r="U34" s="509"/>
      <c r="V34" s="509"/>
      <c r="W34" s="509"/>
      <c r="X34" s="509"/>
      <c r="Y34" s="509"/>
      <c r="Z34" s="509"/>
      <c r="AA34" s="509"/>
      <c r="AB34" s="509"/>
      <c r="AC34" s="509"/>
      <c r="AD34" s="509"/>
      <c r="AE34" s="509"/>
      <c r="AF34" s="509"/>
      <c r="AG34" s="509"/>
      <c r="AH34" s="509"/>
      <c r="AI34" s="509"/>
      <c r="AJ34" s="330"/>
      <c r="AK34" s="330"/>
      <c r="AL34" s="330"/>
      <c r="AM34" s="520"/>
      <c r="AN34" s="108">
        <v>3</v>
      </c>
      <c r="AO34" s="139" t="s">
        <v>109</v>
      </c>
      <c r="AP34" s="139"/>
      <c r="AQ34" s="139" t="s">
        <v>106</v>
      </c>
      <c r="AR34" s="139"/>
      <c r="AS34" s="139"/>
      <c r="AT34" s="139"/>
      <c r="AU34" s="139"/>
      <c r="AV34" s="139" t="s">
        <v>106</v>
      </c>
      <c r="AW34" s="140" t="s">
        <v>106</v>
      </c>
      <c r="AX34" s="140" t="s">
        <v>106</v>
      </c>
      <c r="AY34" s="140" t="s">
        <v>106</v>
      </c>
      <c r="AZ34" s="140" t="s">
        <v>106</v>
      </c>
      <c r="BA34" s="140" t="s">
        <v>106</v>
      </c>
      <c r="BB34" s="140" t="s">
        <v>106</v>
      </c>
      <c r="BC34" s="140" t="s">
        <v>106</v>
      </c>
      <c r="BD34" s="131">
        <f t="shared" si="0"/>
        <v>0</v>
      </c>
      <c r="BE34" s="131" t="str">
        <f t="shared" si="1"/>
        <v>Débil</v>
      </c>
      <c r="BF34" s="109"/>
      <c r="BG34" s="141" t="s">
        <v>106</v>
      </c>
      <c r="BH34" s="131" t="str">
        <f t="shared" si="2"/>
        <v>Casilla formulada</v>
      </c>
      <c r="BI34" s="109"/>
      <c r="BJ34" s="131" t="str">
        <f t="shared" si="3"/>
        <v/>
      </c>
      <c r="BK34" s="131" t="str">
        <f t="shared" si="4"/>
        <v/>
      </c>
      <c r="BL34" s="131" t="str">
        <f t="shared" si="5"/>
        <v>SI</v>
      </c>
      <c r="BM34" s="339"/>
      <c r="BN34" s="342"/>
      <c r="BO34" s="449"/>
      <c r="BP34" s="348"/>
      <c r="BQ34" s="330"/>
      <c r="BR34" s="330"/>
      <c r="BS34" s="517"/>
    </row>
    <row r="35" spans="2:71" s="89" customFormat="1" ht="96" hidden="1" customHeight="1" x14ac:dyDescent="0.25">
      <c r="B35" s="365"/>
      <c r="C35" s="500"/>
      <c r="D35" s="502"/>
      <c r="E35" s="502"/>
      <c r="F35" s="504"/>
      <c r="G35" s="504"/>
      <c r="H35" s="504"/>
      <c r="I35" s="504"/>
      <c r="J35" s="357"/>
      <c r="K35" s="100">
        <v>4</v>
      </c>
      <c r="L35" s="134" t="s">
        <v>107</v>
      </c>
      <c r="M35" s="511"/>
      <c r="N35" s="514"/>
      <c r="O35" s="352"/>
      <c r="P35" s="348"/>
      <c r="Q35" s="509"/>
      <c r="R35" s="509"/>
      <c r="S35" s="509"/>
      <c r="T35" s="509"/>
      <c r="U35" s="509"/>
      <c r="V35" s="509"/>
      <c r="W35" s="509"/>
      <c r="X35" s="509"/>
      <c r="Y35" s="509"/>
      <c r="Z35" s="509"/>
      <c r="AA35" s="509"/>
      <c r="AB35" s="509"/>
      <c r="AC35" s="509"/>
      <c r="AD35" s="509"/>
      <c r="AE35" s="509"/>
      <c r="AF35" s="509"/>
      <c r="AG35" s="509"/>
      <c r="AH35" s="509"/>
      <c r="AI35" s="509"/>
      <c r="AJ35" s="330"/>
      <c r="AK35" s="330"/>
      <c r="AL35" s="330"/>
      <c r="AM35" s="520"/>
      <c r="AN35" s="102">
        <v>4</v>
      </c>
      <c r="AO35" s="135" t="s">
        <v>109</v>
      </c>
      <c r="AP35" s="135"/>
      <c r="AQ35" s="135" t="s">
        <v>106</v>
      </c>
      <c r="AR35" s="135"/>
      <c r="AS35" s="135"/>
      <c r="AT35" s="135"/>
      <c r="AU35" s="135"/>
      <c r="AV35" s="135" t="s">
        <v>106</v>
      </c>
      <c r="AW35" s="136" t="s">
        <v>106</v>
      </c>
      <c r="AX35" s="136" t="s">
        <v>106</v>
      </c>
      <c r="AY35" s="136" t="s">
        <v>106</v>
      </c>
      <c r="AZ35" s="136" t="s">
        <v>106</v>
      </c>
      <c r="BA35" s="136" t="s">
        <v>106</v>
      </c>
      <c r="BB35" s="136" t="s">
        <v>106</v>
      </c>
      <c r="BC35" s="136" t="s">
        <v>106</v>
      </c>
      <c r="BD35" s="104">
        <f t="shared" si="0"/>
        <v>0</v>
      </c>
      <c r="BE35" s="104" t="str">
        <f t="shared" si="1"/>
        <v>Débil</v>
      </c>
      <c r="BF35" s="103"/>
      <c r="BG35" s="137" t="s">
        <v>106</v>
      </c>
      <c r="BH35" s="104" t="str">
        <f t="shared" si="2"/>
        <v>Casilla formulada</v>
      </c>
      <c r="BI35" s="103"/>
      <c r="BJ35" s="104" t="str">
        <f t="shared" si="3"/>
        <v/>
      </c>
      <c r="BK35" s="104" t="str">
        <f t="shared" si="4"/>
        <v/>
      </c>
      <c r="BL35" s="104" t="str">
        <f t="shared" si="5"/>
        <v>SI</v>
      </c>
      <c r="BM35" s="339"/>
      <c r="BN35" s="342"/>
      <c r="BO35" s="449"/>
      <c r="BP35" s="348"/>
      <c r="BQ35" s="330"/>
      <c r="BR35" s="330"/>
      <c r="BS35" s="517"/>
    </row>
    <row r="36" spans="2:71" s="89" customFormat="1" ht="96" hidden="1" customHeight="1" x14ac:dyDescent="0.25">
      <c r="B36" s="365"/>
      <c r="C36" s="500"/>
      <c r="D36" s="502"/>
      <c r="E36" s="502"/>
      <c r="F36" s="504"/>
      <c r="G36" s="504"/>
      <c r="H36" s="504"/>
      <c r="I36" s="504"/>
      <c r="J36" s="357"/>
      <c r="K36" s="106">
        <v>5</v>
      </c>
      <c r="L36" s="138" t="s">
        <v>107</v>
      </c>
      <c r="M36" s="511"/>
      <c r="N36" s="514"/>
      <c r="O36" s="352"/>
      <c r="P36" s="348"/>
      <c r="Q36" s="509"/>
      <c r="R36" s="509"/>
      <c r="S36" s="509"/>
      <c r="T36" s="509"/>
      <c r="U36" s="509"/>
      <c r="V36" s="509"/>
      <c r="W36" s="509"/>
      <c r="X36" s="509"/>
      <c r="Y36" s="509"/>
      <c r="Z36" s="509"/>
      <c r="AA36" s="509"/>
      <c r="AB36" s="509"/>
      <c r="AC36" s="509"/>
      <c r="AD36" s="509"/>
      <c r="AE36" s="509"/>
      <c r="AF36" s="509"/>
      <c r="AG36" s="509"/>
      <c r="AH36" s="509"/>
      <c r="AI36" s="509"/>
      <c r="AJ36" s="330"/>
      <c r="AK36" s="330"/>
      <c r="AL36" s="330"/>
      <c r="AM36" s="520"/>
      <c r="AN36" s="108">
        <v>5</v>
      </c>
      <c r="AO36" s="139" t="s">
        <v>109</v>
      </c>
      <c r="AP36" s="139"/>
      <c r="AQ36" s="139" t="s">
        <v>106</v>
      </c>
      <c r="AR36" s="139"/>
      <c r="AS36" s="139"/>
      <c r="AT36" s="139"/>
      <c r="AU36" s="139"/>
      <c r="AV36" s="139" t="s">
        <v>106</v>
      </c>
      <c r="AW36" s="140" t="s">
        <v>106</v>
      </c>
      <c r="AX36" s="140" t="s">
        <v>106</v>
      </c>
      <c r="AY36" s="140" t="s">
        <v>106</v>
      </c>
      <c r="AZ36" s="140" t="s">
        <v>106</v>
      </c>
      <c r="BA36" s="140" t="s">
        <v>106</v>
      </c>
      <c r="BB36" s="140" t="s">
        <v>106</v>
      </c>
      <c r="BC36" s="140" t="s">
        <v>106</v>
      </c>
      <c r="BD36" s="131">
        <f t="shared" si="0"/>
        <v>0</v>
      </c>
      <c r="BE36" s="131" t="str">
        <f t="shared" si="1"/>
        <v>Débil</v>
      </c>
      <c r="BF36" s="109"/>
      <c r="BG36" s="141" t="s">
        <v>106</v>
      </c>
      <c r="BH36" s="131" t="str">
        <f t="shared" si="2"/>
        <v>Casilla formulada</v>
      </c>
      <c r="BI36" s="109"/>
      <c r="BJ36" s="131" t="str">
        <f t="shared" si="3"/>
        <v/>
      </c>
      <c r="BK36" s="131" t="str">
        <f t="shared" si="4"/>
        <v/>
      </c>
      <c r="BL36" s="131" t="str">
        <f t="shared" si="5"/>
        <v>SI</v>
      </c>
      <c r="BM36" s="339"/>
      <c r="BN36" s="342"/>
      <c r="BO36" s="449"/>
      <c r="BP36" s="348"/>
      <c r="BQ36" s="330"/>
      <c r="BR36" s="330"/>
      <c r="BS36" s="517"/>
    </row>
    <row r="37" spans="2:71" s="89" customFormat="1" ht="96" hidden="1" customHeight="1" x14ac:dyDescent="0.25">
      <c r="B37" s="365"/>
      <c r="C37" s="500"/>
      <c r="D37" s="502"/>
      <c r="E37" s="502"/>
      <c r="F37" s="504"/>
      <c r="G37" s="504"/>
      <c r="H37" s="504"/>
      <c r="I37" s="504"/>
      <c r="J37" s="357"/>
      <c r="K37" s="100">
        <v>6</v>
      </c>
      <c r="L37" s="134" t="s">
        <v>107</v>
      </c>
      <c r="M37" s="511"/>
      <c r="N37" s="514"/>
      <c r="O37" s="352"/>
      <c r="P37" s="348"/>
      <c r="Q37" s="509"/>
      <c r="R37" s="509"/>
      <c r="S37" s="509"/>
      <c r="T37" s="509"/>
      <c r="U37" s="509"/>
      <c r="V37" s="509"/>
      <c r="W37" s="509"/>
      <c r="X37" s="509"/>
      <c r="Y37" s="509"/>
      <c r="Z37" s="509"/>
      <c r="AA37" s="509"/>
      <c r="AB37" s="509"/>
      <c r="AC37" s="509"/>
      <c r="AD37" s="509"/>
      <c r="AE37" s="509"/>
      <c r="AF37" s="509"/>
      <c r="AG37" s="509"/>
      <c r="AH37" s="509"/>
      <c r="AI37" s="509"/>
      <c r="AJ37" s="330"/>
      <c r="AK37" s="330"/>
      <c r="AL37" s="330"/>
      <c r="AM37" s="520"/>
      <c r="AN37" s="102">
        <v>6</v>
      </c>
      <c r="AO37" s="135" t="s">
        <v>109</v>
      </c>
      <c r="AP37" s="135"/>
      <c r="AQ37" s="135" t="s">
        <v>106</v>
      </c>
      <c r="AR37" s="135"/>
      <c r="AS37" s="135"/>
      <c r="AT37" s="135"/>
      <c r="AU37" s="135"/>
      <c r="AV37" s="135" t="s">
        <v>106</v>
      </c>
      <c r="AW37" s="136" t="s">
        <v>106</v>
      </c>
      <c r="AX37" s="136" t="s">
        <v>106</v>
      </c>
      <c r="AY37" s="136" t="s">
        <v>106</v>
      </c>
      <c r="AZ37" s="136" t="s">
        <v>106</v>
      </c>
      <c r="BA37" s="136" t="s">
        <v>106</v>
      </c>
      <c r="BB37" s="136" t="s">
        <v>106</v>
      </c>
      <c r="BC37" s="136" t="s">
        <v>106</v>
      </c>
      <c r="BD37" s="104">
        <f t="shared" si="0"/>
        <v>0</v>
      </c>
      <c r="BE37" s="104" t="str">
        <f t="shared" si="1"/>
        <v>Débil</v>
      </c>
      <c r="BF37" s="103"/>
      <c r="BG37" s="137" t="s">
        <v>106</v>
      </c>
      <c r="BH37" s="104" t="str">
        <f t="shared" si="2"/>
        <v>Casilla formulada</v>
      </c>
      <c r="BI37" s="103"/>
      <c r="BJ37" s="104" t="str">
        <f t="shared" si="3"/>
        <v/>
      </c>
      <c r="BK37" s="104" t="str">
        <f t="shared" si="4"/>
        <v/>
      </c>
      <c r="BL37" s="104" t="str">
        <f t="shared" si="5"/>
        <v>SI</v>
      </c>
      <c r="BM37" s="339"/>
      <c r="BN37" s="342"/>
      <c r="BO37" s="449"/>
      <c r="BP37" s="348"/>
      <c r="BQ37" s="330"/>
      <c r="BR37" s="330"/>
      <c r="BS37" s="517"/>
    </row>
    <row r="38" spans="2:71" s="89" customFormat="1" ht="96" hidden="1" customHeight="1" x14ac:dyDescent="0.25">
      <c r="B38" s="365"/>
      <c r="C38" s="500"/>
      <c r="D38" s="502"/>
      <c r="E38" s="502"/>
      <c r="F38" s="504"/>
      <c r="G38" s="504"/>
      <c r="H38" s="504"/>
      <c r="I38" s="504"/>
      <c r="J38" s="357"/>
      <c r="K38" s="106">
        <v>7</v>
      </c>
      <c r="L38" s="138" t="s">
        <v>107</v>
      </c>
      <c r="M38" s="511"/>
      <c r="N38" s="514"/>
      <c r="O38" s="352"/>
      <c r="P38" s="348"/>
      <c r="Q38" s="509"/>
      <c r="R38" s="509"/>
      <c r="S38" s="509"/>
      <c r="T38" s="509"/>
      <c r="U38" s="509"/>
      <c r="V38" s="509"/>
      <c r="W38" s="509"/>
      <c r="X38" s="509"/>
      <c r="Y38" s="509"/>
      <c r="Z38" s="509"/>
      <c r="AA38" s="509"/>
      <c r="AB38" s="509"/>
      <c r="AC38" s="509"/>
      <c r="AD38" s="509"/>
      <c r="AE38" s="509"/>
      <c r="AF38" s="509"/>
      <c r="AG38" s="509"/>
      <c r="AH38" s="509"/>
      <c r="AI38" s="509"/>
      <c r="AJ38" s="330"/>
      <c r="AK38" s="330"/>
      <c r="AL38" s="330"/>
      <c r="AM38" s="520"/>
      <c r="AN38" s="108">
        <v>7</v>
      </c>
      <c r="AO38" s="139" t="s">
        <v>109</v>
      </c>
      <c r="AP38" s="139"/>
      <c r="AQ38" s="139" t="s">
        <v>106</v>
      </c>
      <c r="AR38" s="139"/>
      <c r="AS38" s="139"/>
      <c r="AT38" s="139"/>
      <c r="AU38" s="139"/>
      <c r="AV38" s="139" t="s">
        <v>106</v>
      </c>
      <c r="AW38" s="140" t="s">
        <v>106</v>
      </c>
      <c r="AX38" s="140" t="s">
        <v>106</v>
      </c>
      <c r="AY38" s="140" t="s">
        <v>106</v>
      </c>
      <c r="AZ38" s="140" t="s">
        <v>106</v>
      </c>
      <c r="BA38" s="140" t="s">
        <v>106</v>
      </c>
      <c r="BB38" s="140" t="s">
        <v>106</v>
      </c>
      <c r="BC38" s="140" t="s">
        <v>106</v>
      </c>
      <c r="BD38" s="131">
        <f t="shared" si="0"/>
        <v>0</v>
      </c>
      <c r="BE38" s="131" t="str">
        <f t="shared" si="1"/>
        <v>Débil</v>
      </c>
      <c r="BF38" s="109"/>
      <c r="BG38" s="141" t="s">
        <v>106</v>
      </c>
      <c r="BH38" s="131" t="str">
        <f t="shared" si="2"/>
        <v>Casilla formulada</v>
      </c>
      <c r="BI38" s="109"/>
      <c r="BJ38" s="131" t="str">
        <f t="shared" si="3"/>
        <v/>
      </c>
      <c r="BK38" s="131" t="str">
        <f t="shared" si="4"/>
        <v/>
      </c>
      <c r="BL38" s="131" t="str">
        <f t="shared" si="5"/>
        <v>SI</v>
      </c>
      <c r="BM38" s="339"/>
      <c r="BN38" s="342"/>
      <c r="BO38" s="449"/>
      <c r="BP38" s="348"/>
      <c r="BQ38" s="330"/>
      <c r="BR38" s="330"/>
      <c r="BS38" s="517"/>
    </row>
    <row r="39" spans="2:71" s="89" customFormat="1" ht="96" hidden="1" customHeight="1" x14ac:dyDescent="0.25">
      <c r="B39" s="365"/>
      <c r="C39" s="500"/>
      <c r="D39" s="502"/>
      <c r="E39" s="502"/>
      <c r="F39" s="504"/>
      <c r="G39" s="504"/>
      <c r="H39" s="504"/>
      <c r="I39" s="504"/>
      <c r="J39" s="357"/>
      <c r="K39" s="100">
        <v>8</v>
      </c>
      <c r="L39" s="134" t="s">
        <v>107</v>
      </c>
      <c r="M39" s="511"/>
      <c r="N39" s="514"/>
      <c r="O39" s="352"/>
      <c r="P39" s="348"/>
      <c r="Q39" s="509"/>
      <c r="R39" s="509"/>
      <c r="S39" s="509"/>
      <c r="T39" s="509"/>
      <c r="U39" s="509"/>
      <c r="V39" s="509"/>
      <c r="W39" s="509"/>
      <c r="X39" s="509"/>
      <c r="Y39" s="509"/>
      <c r="Z39" s="509"/>
      <c r="AA39" s="509"/>
      <c r="AB39" s="509"/>
      <c r="AC39" s="509"/>
      <c r="AD39" s="509"/>
      <c r="AE39" s="509"/>
      <c r="AF39" s="509"/>
      <c r="AG39" s="509"/>
      <c r="AH39" s="509"/>
      <c r="AI39" s="509"/>
      <c r="AJ39" s="330"/>
      <c r="AK39" s="330"/>
      <c r="AL39" s="330"/>
      <c r="AM39" s="520"/>
      <c r="AN39" s="102">
        <v>8</v>
      </c>
      <c r="AO39" s="135" t="s">
        <v>109</v>
      </c>
      <c r="AP39" s="135"/>
      <c r="AQ39" s="135" t="s">
        <v>106</v>
      </c>
      <c r="AR39" s="135"/>
      <c r="AS39" s="135"/>
      <c r="AT39" s="135"/>
      <c r="AU39" s="135"/>
      <c r="AV39" s="135" t="s">
        <v>106</v>
      </c>
      <c r="AW39" s="136" t="s">
        <v>106</v>
      </c>
      <c r="AX39" s="136" t="s">
        <v>106</v>
      </c>
      <c r="AY39" s="136" t="s">
        <v>106</v>
      </c>
      <c r="AZ39" s="136" t="s">
        <v>106</v>
      </c>
      <c r="BA39" s="136" t="s">
        <v>106</v>
      </c>
      <c r="BB39" s="136" t="s">
        <v>106</v>
      </c>
      <c r="BC39" s="136" t="s">
        <v>106</v>
      </c>
      <c r="BD39" s="104">
        <f t="shared" si="0"/>
        <v>0</v>
      </c>
      <c r="BE39" s="104" t="str">
        <f t="shared" si="1"/>
        <v>Débil</v>
      </c>
      <c r="BF39" s="103"/>
      <c r="BG39" s="137" t="s">
        <v>106</v>
      </c>
      <c r="BH39" s="104" t="str">
        <f t="shared" si="2"/>
        <v>Casilla formulada</v>
      </c>
      <c r="BI39" s="103"/>
      <c r="BJ39" s="104" t="str">
        <f t="shared" si="3"/>
        <v/>
      </c>
      <c r="BK39" s="104" t="str">
        <f t="shared" si="4"/>
        <v/>
      </c>
      <c r="BL39" s="104" t="str">
        <f t="shared" si="5"/>
        <v>SI</v>
      </c>
      <c r="BM39" s="339"/>
      <c r="BN39" s="342"/>
      <c r="BO39" s="449"/>
      <c r="BP39" s="348"/>
      <c r="BQ39" s="330"/>
      <c r="BR39" s="330"/>
      <c r="BS39" s="517"/>
    </row>
    <row r="40" spans="2:71" s="89" customFormat="1" ht="96" hidden="1" customHeight="1" x14ac:dyDescent="0.25">
      <c r="B40" s="365"/>
      <c r="C40" s="500"/>
      <c r="D40" s="502"/>
      <c r="E40" s="502"/>
      <c r="F40" s="504"/>
      <c r="G40" s="504"/>
      <c r="H40" s="504"/>
      <c r="I40" s="504"/>
      <c r="J40" s="357"/>
      <c r="K40" s="106">
        <v>9</v>
      </c>
      <c r="L40" s="142" t="s">
        <v>107</v>
      </c>
      <c r="M40" s="511"/>
      <c r="N40" s="514"/>
      <c r="O40" s="352"/>
      <c r="P40" s="348"/>
      <c r="Q40" s="509"/>
      <c r="R40" s="509"/>
      <c r="S40" s="509"/>
      <c r="T40" s="509"/>
      <c r="U40" s="509"/>
      <c r="V40" s="509"/>
      <c r="W40" s="509"/>
      <c r="X40" s="509"/>
      <c r="Y40" s="509"/>
      <c r="Z40" s="509"/>
      <c r="AA40" s="509"/>
      <c r="AB40" s="509"/>
      <c r="AC40" s="509"/>
      <c r="AD40" s="509"/>
      <c r="AE40" s="509"/>
      <c r="AF40" s="509"/>
      <c r="AG40" s="509"/>
      <c r="AH40" s="509"/>
      <c r="AI40" s="509"/>
      <c r="AJ40" s="330"/>
      <c r="AK40" s="330"/>
      <c r="AL40" s="330"/>
      <c r="AM40" s="520"/>
      <c r="AN40" s="108">
        <v>9</v>
      </c>
      <c r="AO40" s="139" t="s">
        <v>109</v>
      </c>
      <c r="AP40" s="139"/>
      <c r="AQ40" s="139" t="s">
        <v>106</v>
      </c>
      <c r="AR40" s="139"/>
      <c r="AS40" s="139"/>
      <c r="AT40" s="139"/>
      <c r="AU40" s="139"/>
      <c r="AV40" s="139" t="s">
        <v>106</v>
      </c>
      <c r="AW40" s="140" t="s">
        <v>106</v>
      </c>
      <c r="AX40" s="140" t="s">
        <v>106</v>
      </c>
      <c r="AY40" s="140" t="s">
        <v>106</v>
      </c>
      <c r="AZ40" s="140" t="s">
        <v>106</v>
      </c>
      <c r="BA40" s="140" t="s">
        <v>106</v>
      </c>
      <c r="BB40" s="140" t="s">
        <v>106</v>
      </c>
      <c r="BC40" s="140" t="s">
        <v>106</v>
      </c>
      <c r="BD40" s="131">
        <f t="shared" si="0"/>
        <v>0</v>
      </c>
      <c r="BE40" s="131" t="str">
        <f t="shared" si="1"/>
        <v>Débil</v>
      </c>
      <c r="BF40" s="109"/>
      <c r="BG40" s="141" t="s">
        <v>106</v>
      </c>
      <c r="BH40" s="131" t="str">
        <f t="shared" si="2"/>
        <v>Casilla formulada</v>
      </c>
      <c r="BI40" s="109"/>
      <c r="BJ40" s="131" t="str">
        <f t="shared" si="3"/>
        <v/>
      </c>
      <c r="BK40" s="131" t="str">
        <f t="shared" si="4"/>
        <v/>
      </c>
      <c r="BL40" s="131" t="str">
        <f t="shared" si="5"/>
        <v>SI</v>
      </c>
      <c r="BM40" s="339"/>
      <c r="BN40" s="342"/>
      <c r="BO40" s="449"/>
      <c r="BP40" s="348"/>
      <c r="BQ40" s="330"/>
      <c r="BR40" s="330"/>
      <c r="BS40" s="517"/>
    </row>
    <row r="41" spans="2:71" s="89" customFormat="1" ht="96" hidden="1" customHeight="1" thickBot="1" x14ac:dyDescent="0.3">
      <c r="B41" s="366"/>
      <c r="C41" s="501"/>
      <c r="D41" s="503"/>
      <c r="E41" s="503"/>
      <c r="F41" s="505"/>
      <c r="G41" s="505"/>
      <c r="H41" s="505"/>
      <c r="I41" s="505"/>
      <c r="J41" s="358"/>
      <c r="K41" s="113">
        <v>10</v>
      </c>
      <c r="L41" s="143" t="s">
        <v>107</v>
      </c>
      <c r="M41" s="512"/>
      <c r="N41" s="515"/>
      <c r="O41" s="353"/>
      <c r="P41" s="349"/>
      <c r="Q41" s="510"/>
      <c r="R41" s="510"/>
      <c r="S41" s="510"/>
      <c r="T41" s="510"/>
      <c r="U41" s="510"/>
      <c r="V41" s="510"/>
      <c r="W41" s="510"/>
      <c r="X41" s="510"/>
      <c r="Y41" s="510"/>
      <c r="Z41" s="510"/>
      <c r="AA41" s="510"/>
      <c r="AB41" s="510"/>
      <c r="AC41" s="510"/>
      <c r="AD41" s="510"/>
      <c r="AE41" s="510"/>
      <c r="AF41" s="510"/>
      <c r="AG41" s="510"/>
      <c r="AH41" s="510"/>
      <c r="AI41" s="510"/>
      <c r="AJ41" s="331"/>
      <c r="AK41" s="331"/>
      <c r="AL41" s="331"/>
      <c r="AM41" s="521"/>
      <c r="AN41" s="115">
        <v>10</v>
      </c>
      <c r="AO41" s="144" t="s">
        <v>109</v>
      </c>
      <c r="AP41" s="144"/>
      <c r="AQ41" s="144" t="s">
        <v>106</v>
      </c>
      <c r="AR41" s="144"/>
      <c r="AS41" s="144"/>
      <c r="AT41" s="144"/>
      <c r="AU41" s="144"/>
      <c r="AV41" s="144" t="s">
        <v>106</v>
      </c>
      <c r="AW41" s="145" t="s">
        <v>106</v>
      </c>
      <c r="AX41" s="145" t="s">
        <v>106</v>
      </c>
      <c r="AY41" s="145" t="s">
        <v>106</v>
      </c>
      <c r="AZ41" s="145" t="s">
        <v>106</v>
      </c>
      <c r="BA41" s="145" t="s">
        <v>106</v>
      </c>
      <c r="BB41" s="145" t="s">
        <v>106</v>
      </c>
      <c r="BC41" s="145" t="s">
        <v>106</v>
      </c>
      <c r="BD41" s="117">
        <f t="shared" si="0"/>
        <v>0</v>
      </c>
      <c r="BE41" s="117" t="str">
        <f t="shared" si="1"/>
        <v>Débil</v>
      </c>
      <c r="BF41" s="116"/>
      <c r="BG41" s="146" t="s">
        <v>106</v>
      </c>
      <c r="BH41" s="117" t="str">
        <f t="shared" si="2"/>
        <v>Casilla formulada</v>
      </c>
      <c r="BI41" s="116"/>
      <c r="BJ41" s="117" t="str">
        <f t="shared" si="3"/>
        <v/>
      </c>
      <c r="BK41" s="117" t="str">
        <f t="shared" si="4"/>
        <v/>
      </c>
      <c r="BL41" s="117" t="str">
        <f t="shared" si="5"/>
        <v>SI</v>
      </c>
      <c r="BM41" s="340"/>
      <c r="BN41" s="343"/>
      <c r="BO41" s="450"/>
      <c r="BP41" s="349"/>
      <c r="BQ41" s="331"/>
      <c r="BR41" s="331"/>
      <c r="BS41" s="518"/>
    </row>
    <row r="42" spans="2:71" s="89" customFormat="1" ht="96" hidden="1" customHeight="1" x14ac:dyDescent="0.25">
      <c r="B42" s="364">
        <v>4</v>
      </c>
      <c r="C42" s="499" t="s">
        <v>104</v>
      </c>
      <c r="D42" s="502" t="s">
        <v>105</v>
      </c>
      <c r="E42" s="502"/>
      <c r="F42" s="504" t="s">
        <v>106</v>
      </c>
      <c r="G42" s="504" t="s">
        <v>106</v>
      </c>
      <c r="H42" s="504" t="s">
        <v>106</v>
      </c>
      <c r="I42" s="504" t="s">
        <v>106</v>
      </c>
      <c r="J42" s="357" t="str">
        <f>IF(AND((F42="SI"),(G42="SI"),(H42="SI"),(I42="SI")),"Si es Riesgo de Corrupción","No es Riesgo de Corrupción")</f>
        <v>No es Riesgo de Corrupción</v>
      </c>
      <c r="K42" s="97">
        <v>1</v>
      </c>
      <c r="L42" s="133" t="s">
        <v>107</v>
      </c>
      <c r="M42" s="511" t="s">
        <v>458</v>
      </c>
      <c r="N42" s="513"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08" t="s">
        <v>106</v>
      </c>
      <c r="R42" s="508" t="s">
        <v>106</v>
      </c>
      <c r="S42" s="508" t="s">
        <v>106</v>
      </c>
      <c r="T42" s="508" t="s">
        <v>106</v>
      </c>
      <c r="U42" s="508" t="s">
        <v>106</v>
      </c>
      <c r="V42" s="508" t="s">
        <v>106</v>
      </c>
      <c r="W42" s="508" t="s">
        <v>106</v>
      </c>
      <c r="X42" s="508" t="s">
        <v>106</v>
      </c>
      <c r="Y42" s="508" t="s">
        <v>106</v>
      </c>
      <c r="Z42" s="508" t="s">
        <v>106</v>
      </c>
      <c r="AA42" s="508" t="s">
        <v>106</v>
      </c>
      <c r="AB42" s="508" t="s">
        <v>106</v>
      </c>
      <c r="AC42" s="508" t="s">
        <v>106</v>
      </c>
      <c r="AD42" s="508" t="s">
        <v>106</v>
      </c>
      <c r="AE42" s="508" t="s">
        <v>106</v>
      </c>
      <c r="AF42" s="508" t="s">
        <v>106</v>
      </c>
      <c r="AG42" s="508" t="s">
        <v>106</v>
      </c>
      <c r="AH42" s="508" t="s">
        <v>106</v>
      </c>
      <c r="AI42" s="508"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519" t="s">
        <v>108</v>
      </c>
      <c r="AN42" s="90">
        <v>1</v>
      </c>
      <c r="AO42" s="91" t="s">
        <v>109</v>
      </c>
      <c r="AP42" s="91"/>
      <c r="AQ42" s="91" t="s">
        <v>106</v>
      </c>
      <c r="AR42" s="91"/>
      <c r="AS42" s="91"/>
      <c r="AT42" s="91"/>
      <c r="AU42" s="91"/>
      <c r="AV42" s="91" t="s">
        <v>106</v>
      </c>
      <c r="AW42" s="92" t="s">
        <v>106</v>
      </c>
      <c r="AX42" s="92" t="s">
        <v>106</v>
      </c>
      <c r="AY42" s="92" t="s">
        <v>106</v>
      </c>
      <c r="AZ42" s="92" t="s">
        <v>106</v>
      </c>
      <c r="BA42" s="92" t="s">
        <v>106</v>
      </c>
      <c r="BB42" s="92" t="s">
        <v>106</v>
      </c>
      <c r="BC42" s="92" t="s">
        <v>106</v>
      </c>
      <c r="BD42" s="130">
        <f t="shared" si="0"/>
        <v>0</v>
      </c>
      <c r="BE42" s="130" t="str">
        <f t="shared" si="1"/>
        <v>Débil</v>
      </c>
      <c r="BF42" s="94"/>
      <c r="BG42" s="95" t="s">
        <v>106</v>
      </c>
      <c r="BH42" s="130" t="str">
        <f t="shared" si="2"/>
        <v>Casilla formulada</v>
      </c>
      <c r="BI42" s="94"/>
      <c r="BJ42" s="130" t="str">
        <f t="shared" si="3"/>
        <v/>
      </c>
      <c r="BK42" s="130" t="str">
        <f t="shared" si="4"/>
        <v/>
      </c>
      <c r="BL42" s="130" t="str">
        <f t="shared" si="5"/>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516"/>
    </row>
    <row r="43" spans="2:71" s="89" customFormat="1" ht="96" hidden="1" customHeight="1" x14ac:dyDescent="0.25">
      <c r="B43" s="365"/>
      <c r="C43" s="500"/>
      <c r="D43" s="502"/>
      <c r="E43" s="502"/>
      <c r="F43" s="504"/>
      <c r="G43" s="504"/>
      <c r="H43" s="504"/>
      <c r="I43" s="504"/>
      <c r="J43" s="357"/>
      <c r="K43" s="100">
        <v>2</v>
      </c>
      <c r="L43" s="134" t="s">
        <v>107</v>
      </c>
      <c r="M43" s="511"/>
      <c r="N43" s="514"/>
      <c r="O43" s="352"/>
      <c r="P43" s="348"/>
      <c r="Q43" s="509"/>
      <c r="R43" s="509"/>
      <c r="S43" s="509"/>
      <c r="T43" s="509"/>
      <c r="U43" s="509"/>
      <c r="V43" s="509"/>
      <c r="W43" s="509"/>
      <c r="X43" s="509"/>
      <c r="Y43" s="509"/>
      <c r="Z43" s="509"/>
      <c r="AA43" s="509"/>
      <c r="AB43" s="509"/>
      <c r="AC43" s="509"/>
      <c r="AD43" s="509"/>
      <c r="AE43" s="509"/>
      <c r="AF43" s="509"/>
      <c r="AG43" s="509"/>
      <c r="AH43" s="509"/>
      <c r="AI43" s="509"/>
      <c r="AJ43" s="330"/>
      <c r="AK43" s="330"/>
      <c r="AL43" s="330"/>
      <c r="AM43" s="520"/>
      <c r="AN43" s="102">
        <v>2</v>
      </c>
      <c r="AO43" s="135" t="s">
        <v>109</v>
      </c>
      <c r="AP43" s="135"/>
      <c r="AQ43" s="135" t="s">
        <v>106</v>
      </c>
      <c r="AR43" s="135"/>
      <c r="AS43" s="135"/>
      <c r="AT43" s="135"/>
      <c r="AU43" s="135"/>
      <c r="AV43" s="135" t="s">
        <v>106</v>
      </c>
      <c r="AW43" s="136" t="s">
        <v>106</v>
      </c>
      <c r="AX43" s="136" t="s">
        <v>106</v>
      </c>
      <c r="AY43" s="136" t="s">
        <v>106</v>
      </c>
      <c r="AZ43" s="136" t="s">
        <v>106</v>
      </c>
      <c r="BA43" s="136" t="s">
        <v>106</v>
      </c>
      <c r="BB43" s="136" t="s">
        <v>106</v>
      </c>
      <c r="BC43" s="136" t="s">
        <v>106</v>
      </c>
      <c r="BD43" s="104">
        <f t="shared" si="0"/>
        <v>0</v>
      </c>
      <c r="BE43" s="104" t="str">
        <f t="shared" si="1"/>
        <v>Débil</v>
      </c>
      <c r="BF43" s="103"/>
      <c r="BG43" s="137" t="s">
        <v>106</v>
      </c>
      <c r="BH43" s="104" t="str">
        <f t="shared" si="2"/>
        <v>Casilla formulada</v>
      </c>
      <c r="BI43" s="103"/>
      <c r="BJ43" s="104" t="str">
        <f t="shared" si="3"/>
        <v/>
      </c>
      <c r="BK43" s="104" t="str">
        <f t="shared" si="4"/>
        <v/>
      </c>
      <c r="BL43" s="104" t="str">
        <f t="shared" si="5"/>
        <v>SI</v>
      </c>
      <c r="BM43" s="339"/>
      <c r="BN43" s="342"/>
      <c r="BO43" s="449"/>
      <c r="BP43" s="348"/>
      <c r="BQ43" s="330"/>
      <c r="BR43" s="330"/>
      <c r="BS43" s="517"/>
    </row>
    <row r="44" spans="2:71" s="89" customFormat="1" ht="96" hidden="1" customHeight="1" x14ac:dyDescent="0.25">
      <c r="B44" s="365"/>
      <c r="C44" s="500"/>
      <c r="D44" s="502"/>
      <c r="E44" s="502"/>
      <c r="F44" s="504"/>
      <c r="G44" s="504"/>
      <c r="H44" s="504"/>
      <c r="I44" s="504"/>
      <c r="J44" s="357"/>
      <c r="K44" s="106">
        <v>3</v>
      </c>
      <c r="L44" s="138" t="s">
        <v>107</v>
      </c>
      <c r="M44" s="511"/>
      <c r="N44" s="514"/>
      <c r="O44" s="352"/>
      <c r="P44" s="348"/>
      <c r="Q44" s="509"/>
      <c r="R44" s="509"/>
      <c r="S44" s="509"/>
      <c r="T44" s="509"/>
      <c r="U44" s="509"/>
      <c r="V44" s="509"/>
      <c r="W44" s="509"/>
      <c r="X44" s="509"/>
      <c r="Y44" s="509"/>
      <c r="Z44" s="509"/>
      <c r="AA44" s="509"/>
      <c r="AB44" s="509"/>
      <c r="AC44" s="509"/>
      <c r="AD44" s="509"/>
      <c r="AE44" s="509"/>
      <c r="AF44" s="509"/>
      <c r="AG44" s="509"/>
      <c r="AH44" s="509"/>
      <c r="AI44" s="509"/>
      <c r="AJ44" s="330"/>
      <c r="AK44" s="330"/>
      <c r="AL44" s="330"/>
      <c r="AM44" s="520"/>
      <c r="AN44" s="108">
        <v>3</v>
      </c>
      <c r="AO44" s="139" t="s">
        <v>109</v>
      </c>
      <c r="AP44" s="139"/>
      <c r="AQ44" s="139" t="s">
        <v>106</v>
      </c>
      <c r="AR44" s="139"/>
      <c r="AS44" s="139"/>
      <c r="AT44" s="139"/>
      <c r="AU44" s="139"/>
      <c r="AV44" s="139" t="s">
        <v>106</v>
      </c>
      <c r="AW44" s="140" t="s">
        <v>106</v>
      </c>
      <c r="AX44" s="140" t="s">
        <v>106</v>
      </c>
      <c r="AY44" s="140" t="s">
        <v>106</v>
      </c>
      <c r="AZ44" s="140" t="s">
        <v>106</v>
      </c>
      <c r="BA44" s="140" t="s">
        <v>106</v>
      </c>
      <c r="BB44" s="140" t="s">
        <v>106</v>
      </c>
      <c r="BC44" s="140" t="s">
        <v>106</v>
      </c>
      <c r="BD44" s="131">
        <f t="shared" si="0"/>
        <v>0</v>
      </c>
      <c r="BE44" s="131" t="str">
        <f t="shared" si="1"/>
        <v>Débil</v>
      </c>
      <c r="BF44" s="109"/>
      <c r="BG44" s="141" t="s">
        <v>106</v>
      </c>
      <c r="BH44" s="131" t="str">
        <f t="shared" si="2"/>
        <v>Casilla formulada</v>
      </c>
      <c r="BI44" s="109"/>
      <c r="BJ44" s="131" t="str">
        <f t="shared" si="3"/>
        <v/>
      </c>
      <c r="BK44" s="131" t="str">
        <f t="shared" si="4"/>
        <v/>
      </c>
      <c r="BL44" s="131" t="str">
        <f t="shared" si="5"/>
        <v>SI</v>
      </c>
      <c r="BM44" s="339"/>
      <c r="BN44" s="342"/>
      <c r="BO44" s="449"/>
      <c r="BP44" s="348"/>
      <c r="BQ44" s="330"/>
      <c r="BR44" s="330"/>
      <c r="BS44" s="517"/>
    </row>
    <row r="45" spans="2:71" s="89" customFormat="1" ht="96" hidden="1" customHeight="1" x14ac:dyDescent="0.25">
      <c r="B45" s="365"/>
      <c r="C45" s="500"/>
      <c r="D45" s="502"/>
      <c r="E45" s="502"/>
      <c r="F45" s="504"/>
      <c r="G45" s="504"/>
      <c r="H45" s="504"/>
      <c r="I45" s="504"/>
      <c r="J45" s="357"/>
      <c r="K45" s="100">
        <v>4</v>
      </c>
      <c r="L45" s="134" t="s">
        <v>107</v>
      </c>
      <c r="M45" s="511"/>
      <c r="N45" s="514"/>
      <c r="O45" s="352"/>
      <c r="P45" s="348"/>
      <c r="Q45" s="509"/>
      <c r="R45" s="509"/>
      <c r="S45" s="509"/>
      <c r="T45" s="509"/>
      <c r="U45" s="509"/>
      <c r="V45" s="509"/>
      <c r="W45" s="509"/>
      <c r="X45" s="509"/>
      <c r="Y45" s="509"/>
      <c r="Z45" s="509"/>
      <c r="AA45" s="509"/>
      <c r="AB45" s="509"/>
      <c r="AC45" s="509"/>
      <c r="AD45" s="509"/>
      <c r="AE45" s="509"/>
      <c r="AF45" s="509"/>
      <c r="AG45" s="509"/>
      <c r="AH45" s="509"/>
      <c r="AI45" s="509"/>
      <c r="AJ45" s="330"/>
      <c r="AK45" s="330"/>
      <c r="AL45" s="330"/>
      <c r="AM45" s="520"/>
      <c r="AN45" s="102">
        <v>4</v>
      </c>
      <c r="AO45" s="135" t="s">
        <v>109</v>
      </c>
      <c r="AP45" s="135"/>
      <c r="AQ45" s="135" t="s">
        <v>106</v>
      </c>
      <c r="AR45" s="135"/>
      <c r="AS45" s="135"/>
      <c r="AT45" s="135"/>
      <c r="AU45" s="135"/>
      <c r="AV45" s="135" t="s">
        <v>106</v>
      </c>
      <c r="AW45" s="136" t="s">
        <v>106</v>
      </c>
      <c r="AX45" s="136" t="s">
        <v>106</v>
      </c>
      <c r="AY45" s="136" t="s">
        <v>106</v>
      </c>
      <c r="AZ45" s="136" t="s">
        <v>106</v>
      </c>
      <c r="BA45" s="136" t="s">
        <v>106</v>
      </c>
      <c r="BB45" s="136" t="s">
        <v>106</v>
      </c>
      <c r="BC45" s="136" t="s">
        <v>106</v>
      </c>
      <c r="BD45" s="104">
        <f t="shared" si="0"/>
        <v>0</v>
      </c>
      <c r="BE45" s="104" t="str">
        <f t="shared" si="1"/>
        <v>Débil</v>
      </c>
      <c r="BF45" s="103"/>
      <c r="BG45" s="137" t="s">
        <v>106</v>
      </c>
      <c r="BH45" s="104" t="str">
        <f t="shared" si="2"/>
        <v>Casilla formulada</v>
      </c>
      <c r="BI45" s="103"/>
      <c r="BJ45" s="104" t="str">
        <f t="shared" si="3"/>
        <v/>
      </c>
      <c r="BK45" s="104" t="str">
        <f t="shared" si="4"/>
        <v/>
      </c>
      <c r="BL45" s="104" t="str">
        <f t="shared" si="5"/>
        <v>SI</v>
      </c>
      <c r="BM45" s="339"/>
      <c r="BN45" s="342"/>
      <c r="BO45" s="449"/>
      <c r="BP45" s="348"/>
      <c r="BQ45" s="330"/>
      <c r="BR45" s="330"/>
      <c r="BS45" s="517"/>
    </row>
    <row r="46" spans="2:71" s="89" customFormat="1" ht="96" hidden="1" customHeight="1" x14ac:dyDescent="0.25">
      <c r="B46" s="365"/>
      <c r="C46" s="500"/>
      <c r="D46" s="502"/>
      <c r="E46" s="502"/>
      <c r="F46" s="504"/>
      <c r="G46" s="504"/>
      <c r="H46" s="504"/>
      <c r="I46" s="504"/>
      <c r="J46" s="357"/>
      <c r="K46" s="106">
        <v>5</v>
      </c>
      <c r="L46" s="138" t="s">
        <v>107</v>
      </c>
      <c r="M46" s="511"/>
      <c r="N46" s="514"/>
      <c r="O46" s="352"/>
      <c r="P46" s="348"/>
      <c r="Q46" s="509"/>
      <c r="R46" s="509"/>
      <c r="S46" s="509"/>
      <c r="T46" s="509"/>
      <c r="U46" s="509"/>
      <c r="V46" s="509"/>
      <c r="W46" s="509"/>
      <c r="X46" s="509"/>
      <c r="Y46" s="509"/>
      <c r="Z46" s="509"/>
      <c r="AA46" s="509"/>
      <c r="AB46" s="509"/>
      <c r="AC46" s="509"/>
      <c r="AD46" s="509"/>
      <c r="AE46" s="509"/>
      <c r="AF46" s="509"/>
      <c r="AG46" s="509"/>
      <c r="AH46" s="509"/>
      <c r="AI46" s="509"/>
      <c r="AJ46" s="330"/>
      <c r="AK46" s="330"/>
      <c r="AL46" s="330"/>
      <c r="AM46" s="520"/>
      <c r="AN46" s="108">
        <v>5</v>
      </c>
      <c r="AO46" s="139" t="s">
        <v>109</v>
      </c>
      <c r="AP46" s="139"/>
      <c r="AQ46" s="139" t="s">
        <v>106</v>
      </c>
      <c r="AR46" s="139"/>
      <c r="AS46" s="139"/>
      <c r="AT46" s="139"/>
      <c r="AU46" s="139"/>
      <c r="AV46" s="139" t="s">
        <v>106</v>
      </c>
      <c r="AW46" s="140" t="s">
        <v>106</v>
      </c>
      <c r="AX46" s="140" t="s">
        <v>106</v>
      </c>
      <c r="AY46" s="140" t="s">
        <v>106</v>
      </c>
      <c r="AZ46" s="140" t="s">
        <v>106</v>
      </c>
      <c r="BA46" s="140" t="s">
        <v>106</v>
      </c>
      <c r="BB46" s="140" t="s">
        <v>106</v>
      </c>
      <c r="BC46" s="140" t="s">
        <v>106</v>
      </c>
      <c r="BD46" s="131">
        <f t="shared" si="0"/>
        <v>0</v>
      </c>
      <c r="BE46" s="131" t="str">
        <f t="shared" si="1"/>
        <v>Débil</v>
      </c>
      <c r="BF46" s="109"/>
      <c r="BG46" s="141" t="s">
        <v>106</v>
      </c>
      <c r="BH46" s="131" t="str">
        <f t="shared" si="2"/>
        <v>Casilla formulada</v>
      </c>
      <c r="BI46" s="109"/>
      <c r="BJ46" s="131" t="str">
        <f t="shared" si="3"/>
        <v/>
      </c>
      <c r="BK46" s="131" t="str">
        <f t="shared" si="4"/>
        <v/>
      </c>
      <c r="BL46" s="131" t="str">
        <f t="shared" si="5"/>
        <v>SI</v>
      </c>
      <c r="BM46" s="339"/>
      <c r="BN46" s="342"/>
      <c r="BO46" s="449"/>
      <c r="BP46" s="348"/>
      <c r="BQ46" s="330"/>
      <c r="BR46" s="330"/>
      <c r="BS46" s="517"/>
    </row>
    <row r="47" spans="2:71" s="89" customFormat="1" ht="96" hidden="1" customHeight="1" x14ac:dyDescent="0.25">
      <c r="B47" s="365"/>
      <c r="C47" s="500"/>
      <c r="D47" s="502"/>
      <c r="E47" s="502"/>
      <c r="F47" s="504"/>
      <c r="G47" s="504"/>
      <c r="H47" s="504"/>
      <c r="I47" s="504"/>
      <c r="J47" s="357"/>
      <c r="K47" s="100">
        <v>6</v>
      </c>
      <c r="L47" s="134" t="s">
        <v>107</v>
      </c>
      <c r="M47" s="511"/>
      <c r="N47" s="514"/>
      <c r="O47" s="352"/>
      <c r="P47" s="348"/>
      <c r="Q47" s="509"/>
      <c r="R47" s="509"/>
      <c r="S47" s="509"/>
      <c r="T47" s="509"/>
      <c r="U47" s="509"/>
      <c r="V47" s="509"/>
      <c r="W47" s="509"/>
      <c r="X47" s="509"/>
      <c r="Y47" s="509"/>
      <c r="Z47" s="509"/>
      <c r="AA47" s="509"/>
      <c r="AB47" s="509"/>
      <c r="AC47" s="509"/>
      <c r="AD47" s="509"/>
      <c r="AE47" s="509"/>
      <c r="AF47" s="509"/>
      <c r="AG47" s="509"/>
      <c r="AH47" s="509"/>
      <c r="AI47" s="509"/>
      <c r="AJ47" s="330"/>
      <c r="AK47" s="330"/>
      <c r="AL47" s="330"/>
      <c r="AM47" s="520"/>
      <c r="AN47" s="102">
        <v>6</v>
      </c>
      <c r="AO47" s="135" t="s">
        <v>109</v>
      </c>
      <c r="AP47" s="135"/>
      <c r="AQ47" s="135" t="s">
        <v>106</v>
      </c>
      <c r="AR47" s="135"/>
      <c r="AS47" s="135"/>
      <c r="AT47" s="135"/>
      <c r="AU47" s="135"/>
      <c r="AV47" s="135" t="s">
        <v>106</v>
      </c>
      <c r="AW47" s="136" t="s">
        <v>106</v>
      </c>
      <c r="AX47" s="136" t="s">
        <v>106</v>
      </c>
      <c r="AY47" s="136" t="s">
        <v>106</v>
      </c>
      <c r="AZ47" s="136" t="s">
        <v>106</v>
      </c>
      <c r="BA47" s="136" t="s">
        <v>106</v>
      </c>
      <c r="BB47" s="136" t="s">
        <v>106</v>
      </c>
      <c r="BC47" s="136" t="s">
        <v>106</v>
      </c>
      <c r="BD47" s="104">
        <f t="shared" si="0"/>
        <v>0</v>
      </c>
      <c r="BE47" s="104" t="str">
        <f t="shared" si="1"/>
        <v>Débil</v>
      </c>
      <c r="BF47" s="103"/>
      <c r="BG47" s="137" t="s">
        <v>106</v>
      </c>
      <c r="BH47" s="104" t="str">
        <f t="shared" si="2"/>
        <v>Casilla formulada</v>
      </c>
      <c r="BI47" s="103"/>
      <c r="BJ47" s="104" t="str">
        <f t="shared" si="3"/>
        <v/>
      </c>
      <c r="BK47" s="104" t="str">
        <f t="shared" si="4"/>
        <v/>
      </c>
      <c r="BL47" s="104" t="str">
        <f t="shared" si="5"/>
        <v>SI</v>
      </c>
      <c r="BM47" s="339"/>
      <c r="BN47" s="342"/>
      <c r="BO47" s="449"/>
      <c r="BP47" s="348"/>
      <c r="BQ47" s="330"/>
      <c r="BR47" s="330"/>
      <c r="BS47" s="517"/>
    </row>
    <row r="48" spans="2:71" s="89" customFormat="1" ht="96" hidden="1" customHeight="1" x14ac:dyDescent="0.25">
      <c r="B48" s="365"/>
      <c r="C48" s="500"/>
      <c r="D48" s="502"/>
      <c r="E48" s="502"/>
      <c r="F48" s="504"/>
      <c r="G48" s="504"/>
      <c r="H48" s="504"/>
      <c r="I48" s="504"/>
      <c r="J48" s="357"/>
      <c r="K48" s="106">
        <v>7</v>
      </c>
      <c r="L48" s="138" t="s">
        <v>107</v>
      </c>
      <c r="M48" s="511"/>
      <c r="N48" s="514"/>
      <c r="O48" s="352"/>
      <c r="P48" s="348"/>
      <c r="Q48" s="509"/>
      <c r="R48" s="509"/>
      <c r="S48" s="509"/>
      <c r="T48" s="509"/>
      <c r="U48" s="509"/>
      <c r="V48" s="509"/>
      <c r="W48" s="509"/>
      <c r="X48" s="509"/>
      <c r="Y48" s="509"/>
      <c r="Z48" s="509"/>
      <c r="AA48" s="509"/>
      <c r="AB48" s="509"/>
      <c r="AC48" s="509"/>
      <c r="AD48" s="509"/>
      <c r="AE48" s="509"/>
      <c r="AF48" s="509"/>
      <c r="AG48" s="509"/>
      <c r="AH48" s="509"/>
      <c r="AI48" s="509"/>
      <c r="AJ48" s="330"/>
      <c r="AK48" s="330"/>
      <c r="AL48" s="330"/>
      <c r="AM48" s="520"/>
      <c r="AN48" s="108">
        <v>7</v>
      </c>
      <c r="AO48" s="139" t="s">
        <v>109</v>
      </c>
      <c r="AP48" s="139"/>
      <c r="AQ48" s="139" t="s">
        <v>106</v>
      </c>
      <c r="AR48" s="139"/>
      <c r="AS48" s="139"/>
      <c r="AT48" s="139"/>
      <c r="AU48" s="139"/>
      <c r="AV48" s="139" t="s">
        <v>106</v>
      </c>
      <c r="AW48" s="140" t="s">
        <v>106</v>
      </c>
      <c r="AX48" s="140" t="s">
        <v>106</v>
      </c>
      <c r="AY48" s="140" t="s">
        <v>106</v>
      </c>
      <c r="AZ48" s="140" t="s">
        <v>106</v>
      </c>
      <c r="BA48" s="140" t="s">
        <v>106</v>
      </c>
      <c r="BB48" s="140" t="s">
        <v>106</v>
      </c>
      <c r="BC48" s="140" t="s">
        <v>106</v>
      </c>
      <c r="BD48" s="131">
        <f t="shared" si="0"/>
        <v>0</v>
      </c>
      <c r="BE48" s="131" t="str">
        <f t="shared" si="1"/>
        <v>Débil</v>
      </c>
      <c r="BF48" s="109"/>
      <c r="BG48" s="141" t="s">
        <v>106</v>
      </c>
      <c r="BH48" s="131" t="str">
        <f t="shared" si="2"/>
        <v>Casilla formulada</v>
      </c>
      <c r="BI48" s="109"/>
      <c r="BJ48" s="131" t="str">
        <f t="shared" si="3"/>
        <v/>
      </c>
      <c r="BK48" s="131" t="str">
        <f t="shared" si="4"/>
        <v/>
      </c>
      <c r="BL48" s="131" t="str">
        <f t="shared" si="5"/>
        <v>SI</v>
      </c>
      <c r="BM48" s="339"/>
      <c r="BN48" s="342"/>
      <c r="BO48" s="449"/>
      <c r="BP48" s="348"/>
      <c r="BQ48" s="330"/>
      <c r="BR48" s="330"/>
      <c r="BS48" s="517"/>
    </row>
    <row r="49" spans="2:71" s="89" customFormat="1" ht="96" hidden="1" customHeight="1" x14ac:dyDescent="0.25">
      <c r="B49" s="365"/>
      <c r="C49" s="500"/>
      <c r="D49" s="502"/>
      <c r="E49" s="502"/>
      <c r="F49" s="504"/>
      <c r="G49" s="504"/>
      <c r="H49" s="504"/>
      <c r="I49" s="504"/>
      <c r="J49" s="357"/>
      <c r="K49" s="100">
        <v>8</v>
      </c>
      <c r="L49" s="134" t="s">
        <v>107</v>
      </c>
      <c r="M49" s="511"/>
      <c r="N49" s="514"/>
      <c r="O49" s="352"/>
      <c r="P49" s="348"/>
      <c r="Q49" s="509"/>
      <c r="R49" s="509"/>
      <c r="S49" s="509"/>
      <c r="T49" s="509"/>
      <c r="U49" s="509"/>
      <c r="V49" s="509"/>
      <c r="W49" s="509"/>
      <c r="X49" s="509"/>
      <c r="Y49" s="509"/>
      <c r="Z49" s="509"/>
      <c r="AA49" s="509"/>
      <c r="AB49" s="509"/>
      <c r="AC49" s="509"/>
      <c r="AD49" s="509"/>
      <c r="AE49" s="509"/>
      <c r="AF49" s="509"/>
      <c r="AG49" s="509"/>
      <c r="AH49" s="509"/>
      <c r="AI49" s="509"/>
      <c r="AJ49" s="330"/>
      <c r="AK49" s="330"/>
      <c r="AL49" s="330"/>
      <c r="AM49" s="520"/>
      <c r="AN49" s="102">
        <v>8</v>
      </c>
      <c r="AO49" s="135" t="s">
        <v>109</v>
      </c>
      <c r="AP49" s="135"/>
      <c r="AQ49" s="135" t="s">
        <v>106</v>
      </c>
      <c r="AR49" s="135"/>
      <c r="AS49" s="135"/>
      <c r="AT49" s="135"/>
      <c r="AU49" s="135"/>
      <c r="AV49" s="135" t="s">
        <v>106</v>
      </c>
      <c r="AW49" s="136" t="s">
        <v>106</v>
      </c>
      <c r="AX49" s="136" t="s">
        <v>106</v>
      </c>
      <c r="AY49" s="136" t="s">
        <v>106</v>
      </c>
      <c r="AZ49" s="136" t="s">
        <v>106</v>
      </c>
      <c r="BA49" s="136" t="s">
        <v>106</v>
      </c>
      <c r="BB49" s="136" t="s">
        <v>106</v>
      </c>
      <c r="BC49" s="136" t="s">
        <v>106</v>
      </c>
      <c r="BD49" s="104">
        <f t="shared" si="0"/>
        <v>0</v>
      </c>
      <c r="BE49" s="104" t="str">
        <f t="shared" si="1"/>
        <v>Débil</v>
      </c>
      <c r="BF49" s="103"/>
      <c r="BG49" s="137" t="s">
        <v>106</v>
      </c>
      <c r="BH49" s="104" t="str">
        <f t="shared" si="2"/>
        <v>Casilla formulada</v>
      </c>
      <c r="BI49" s="103"/>
      <c r="BJ49" s="104" t="str">
        <f t="shared" si="3"/>
        <v/>
      </c>
      <c r="BK49" s="104" t="str">
        <f t="shared" si="4"/>
        <v/>
      </c>
      <c r="BL49" s="104" t="str">
        <f t="shared" si="5"/>
        <v>SI</v>
      </c>
      <c r="BM49" s="339"/>
      <c r="BN49" s="342"/>
      <c r="BO49" s="449"/>
      <c r="BP49" s="348"/>
      <c r="BQ49" s="330"/>
      <c r="BR49" s="330"/>
      <c r="BS49" s="517"/>
    </row>
    <row r="50" spans="2:71" s="89" customFormat="1" ht="96" hidden="1" customHeight="1" x14ac:dyDescent="0.25">
      <c r="B50" s="365"/>
      <c r="C50" s="500"/>
      <c r="D50" s="502"/>
      <c r="E50" s="502"/>
      <c r="F50" s="504"/>
      <c r="G50" s="504"/>
      <c r="H50" s="504"/>
      <c r="I50" s="504"/>
      <c r="J50" s="357"/>
      <c r="K50" s="106">
        <v>9</v>
      </c>
      <c r="L50" s="142" t="s">
        <v>107</v>
      </c>
      <c r="M50" s="511"/>
      <c r="N50" s="514"/>
      <c r="O50" s="352"/>
      <c r="P50" s="348"/>
      <c r="Q50" s="509"/>
      <c r="R50" s="509"/>
      <c r="S50" s="509"/>
      <c r="T50" s="509"/>
      <c r="U50" s="509"/>
      <c r="V50" s="509"/>
      <c r="W50" s="509"/>
      <c r="X50" s="509"/>
      <c r="Y50" s="509"/>
      <c r="Z50" s="509"/>
      <c r="AA50" s="509"/>
      <c r="AB50" s="509"/>
      <c r="AC50" s="509"/>
      <c r="AD50" s="509"/>
      <c r="AE50" s="509"/>
      <c r="AF50" s="509"/>
      <c r="AG50" s="509"/>
      <c r="AH50" s="509"/>
      <c r="AI50" s="509"/>
      <c r="AJ50" s="330"/>
      <c r="AK50" s="330"/>
      <c r="AL50" s="330"/>
      <c r="AM50" s="520"/>
      <c r="AN50" s="108">
        <v>9</v>
      </c>
      <c r="AO50" s="139" t="s">
        <v>109</v>
      </c>
      <c r="AP50" s="139"/>
      <c r="AQ50" s="139" t="s">
        <v>106</v>
      </c>
      <c r="AR50" s="139"/>
      <c r="AS50" s="139"/>
      <c r="AT50" s="139"/>
      <c r="AU50" s="139"/>
      <c r="AV50" s="139" t="s">
        <v>106</v>
      </c>
      <c r="AW50" s="140" t="s">
        <v>106</v>
      </c>
      <c r="AX50" s="140" t="s">
        <v>106</v>
      </c>
      <c r="AY50" s="140" t="s">
        <v>106</v>
      </c>
      <c r="AZ50" s="140" t="s">
        <v>106</v>
      </c>
      <c r="BA50" s="140" t="s">
        <v>106</v>
      </c>
      <c r="BB50" s="140" t="s">
        <v>106</v>
      </c>
      <c r="BC50" s="140" t="s">
        <v>106</v>
      </c>
      <c r="BD50" s="131">
        <f t="shared" si="0"/>
        <v>0</v>
      </c>
      <c r="BE50" s="131" t="str">
        <f t="shared" si="1"/>
        <v>Débil</v>
      </c>
      <c r="BF50" s="109"/>
      <c r="BG50" s="141" t="s">
        <v>106</v>
      </c>
      <c r="BH50" s="131" t="str">
        <f t="shared" si="2"/>
        <v>Casilla formulada</v>
      </c>
      <c r="BI50" s="109"/>
      <c r="BJ50" s="131" t="str">
        <f t="shared" si="3"/>
        <v/>
      </c>
      <c r="BK50" s="131" t="str">
        <f t="shared" si="4"/>
        <v/>
      </c>
      <c r="BL50" s="131" t="str">
        <f t="shared" si="5"/>
        <v>SI</v>
      </c>
      <c r="BM50" s="339"/>
      <c r="BN50" s="342"/>
      <c r="BO50" s="449"/>
      <c r="BP50" s="348"/>
      <c r="BQ50" s="330"/>
      <c r="BR50" s="330"/>
      <c r="BS50" s="517"/>
    </row>
    <row r="51" spans="2:71" s="89" customFormat="1" ht="96" hidden="1" customHeight="1" thickBot="1" x14ac:dyDescent="0.3">
      <c r="B51" s="366"/>
      <c r="C51" s="501"/>
      <c r="D51" s="503"/>
      <c r="E51" s="503"/>
      <c r="F51" s="505"/>
      <c r="G51" s="505"/>
      <c r="H51" s="505"/>
      <c r="I51" s="505"/>
      <c r="J51" s="358"/>
      <c r="K51" s="113">
        <v>10</v>
      </c>
      <c r="L51" s="143" t="s">
        <v>107</v>
      </c>
      <c r="M51" s="512"/>
      <c r="N51" s="515"/>
      <c r="O51" s="353"/>
      <c r="P51" s="349"/>
      <c r="Q51" s="510"/>
      <c r="R51" s="510"/>
      <c r="S51" s="510"/>
      <c r="T51" s="510"/>
      <c r="U51" s="510"/>
      <c r="V51" s="510"/>
      <c r="W51" s="510"/>
      <c r="X51" s="510"/>
      <c r="Y51" s="510"/>
      <c r="Z51" s="510"/>
      <c r="AA51" s="510"/>
      <c r="AB51" s="510"/>
      <c r="AC51" s="510"/>
      <c r="AD51" s="510"/>
      <c r="AE51" s="510"/>
      <c r="AF51" s="510"/>
      <c r="AG51" s="510"/>
      <c r="AH51" s="510"/>
      <c r="AI51" s="510"/>
      <c r="AJ51" s="331"/>
      <c r="AK51" s="331"/>
      <c r="AL51" s="331"/>
      <c r="AM51" s="521"/>
      <c r="AN51" s="115">
        <v>10</v>
      </c>
      <c r="AO51" s="144" t="s">
        <v>109</v>
      </c>
      <c r="AP51" s="144"/>
      <c r="AQ51" s="144" t="s">
        <v>106</v>
      </c>
      <c r="AR51" s="144"/>
      <c r="AS51" s="144"/>
      <c r="AT51" s="144"/>
      <c r="AU51" s="144"/>
      <c r="AV51" s="144" t="s">
        <v>106</v>
      </c>
      <c r="AW51" s="145" t="s">
        <v>106</v>
      </c>
      <c r="AX51" s="145" t="s">
        <v>106</v>
      </c>
      <c r="AY51" s="145" t="s">
        <v>106</v>
      </c>
      <c r="AZ51" s="145" t="s">
        <v>106</v>
      </c>
      <c r="BA51" s="145" t="s">
        <v>106</v>
      </c>
      <c r="BB51" s="145" t="s">
        <v>106</v>
      </c>
      <c r="BC51" s="145" t="s">
        <v>106</v>
      </c>
      <c r="BD51" s="117">
        <f t="shared" si="0"/>
        <v>0</v>
      </c>
      <c r="BE51" s="117" t="str">
        <f t="shared" si="1"/>
        <v>Débil</v>
      </c>
      <c r="BF51" s="116"/>
      <c r="BG51" s="146" t="s">
        <v>106</v>
      </c>
      <c r="BH51" s="117" t="str">
        <f t="shared" si="2"/>
        <v>Casilla formulada</v>
      </c>
      <c r="BI51" s="116"/>
      <c r="BJ51" s="117" t="str">
        <f t="shared" si="3"/>
        <v/>
      </c>
      <c r="BK51" s="117" t="str">
        <f t="shared" si="4"/>
        <v/>
      </c>
      <c r="BL51" s="117" t="str">
        <f t="shared" si="5"/>
        <v>SI</v>
      </c>
      <c r="BM51" s="340"/>
      <c r="BN51" s="343"/>
      <c r="BO51" s="450"/>
      <c r="BP51" s="349"/>
      <c r="BQ51" s="331"/>
      <c r="BR51" s="331"/>
      <c r="BS51" s="518"/>
    </row>
    <row r="52" spans="2:71" s="89" customFormat="1" ht="96" hidden="1" customHeight="1" x14ac:dyDescent="0.25">
      <c r="B52" s="364">
        <v>5</v>
      </c>
      <c r="C52" s="499" t="s">
        <v>104</v>
      </c>
      <c r="D52" s="502" t="s">
        <v>105</v>
      </c>
      <c r="E52" s="502"/>
      <c r="F52" s="504" t="s">
        <v>106</v>
      </c>
      <c r="G52" s="504" t="s">
        <v>106</v>
      </c>
      <c r="H52" s="504" t="s">
        <v>106</v>
      </c>
      <c r="I52" s="504" t="s">
        <v>106</v>
      </c>
      <c r="J52" s="357" t="str">
        <f>IF(AND((F52="SI"),(G52="SI"),(H52="SI"),(I52="SI")),"Si es Riesgo de Corrupción","No es Riesgo de Corrupción")</f>
        <v>No es Riesgo de Corrupción</v>
      </c>
      <c r="K52" s="97">
        <v>1</v>
      </c>
      <c r="L52" s="133" t="s">
        <v>107</v>
      </c>
      <c r="M52" s="511" t="s">
        <v>458</v>
      </c>
      <c r="N52" s="513"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08" t="s">
        <v>106</v>
      </c>
      <c r="R52" s="508" t="s">
        <v>106</v>
      </c>
      <c r="S52" s="508" t="s">
        <v>106</v>
      </c>
      <c r="T52" s="508" t="s">
        <v>106</v>
      </c>
      <c r="U52" s="508" t="s">
        <v>106</v>
      </c>
      <c r="V52" s="508" t="s">
        <v>106</v>
      </c>
      <c r="W52" s="508" t="s">
        <v>106</v>
      </c>
      <c r="X52" s="508" t="s">
        <v>106</v>
      </c>
      <c r="Y52" s="508" t="s">
        <v>106</v>
      </c>
      <c r="Z52" s="508" t="s">
        <v>106</v>
      </c>
      <c r="AA52" s="508" t="s">
        <v>106</v>
      </c>
      <c r="AB52" s="508" t="s">
        <v>106</v>
      </c>
      <c r="AC52" s="508" t="s">
        <v>106</v>
      </c>
      <c r="AD52" s="508" t="s">
        <v>106</v>
      </c>
      <c r="AE52" s="508" t="s">
        <v>106</v>
      </c>
      <c r="AF52" s="508" t="s">
        <v>106</v>
      </c>
      <c r="AG52" s="508" t="s">
        <v>106</v>
      </c>
      <c r="AH52" s="508" t="s">
        <v>106</v>
      </c>
      <c r="AI52" s="508"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519" t="s">
        <v>108</v>
      </c>
      <c r="AN52" s="90">
        <v>1</v>
      </c>
      <c r="AO52" s="91" t="s">
        <v>109</v>
      </c>
      <c r="AP52" s="91"/>
      <c r="AQ52" s="91" t="s">
        <v>106</v>
      </c>
      <c r="AR52" s="91"/>
      <c r="AS52" s="91"/>
      <c r="AT52" s="91"/>
      <c r="AU52" s="91"/>
      <c r="AV52" s="91" t="s">
        <v>106</v>
      </c>
      <c r="AW52" s="92" t="s">
        <v>106</v>
      </c>
      <c r="AX52" s="92" t="s">
        <v>106</v>
      </c>
      <c r="AY52" s="92" t="s">
        <v>106</v>
      </c>
      <c r="AZ52" s="92" t="s">
        <v>106</v>
      </c>
      <c r="BA52" s="92" t="s">
        <v>106</v>
      </c>
      <c r="BB52" s="92" t="s">
        <v>106</v>
      </c>
      <c r="BC52" s="92" t="s">
        <v>106</v>
      </c>
      <c r="BD52" s="130">
        <f t="shared" si="0"/>
        <v>0</v>
      </c>
      <c r="BE52" s="130" t="str">
        <f t="shared" si="1"/>
        <v>Débil</v>
      </c>
      <c r="BF52" s="94"/>
      <c r="BG52" s="95" t="s">
        <v>106</v>
      </c>
      <c r="BH52" s="130" t="str">
        <f t="shared" si="2"/>
        <v>Casilla formulada</v>
      </c>
      <c r="BI52" s="94"/>
      <c r="BJ52" s="130" t="str">
        <f t="shared" si="3"/>
        <v/>
      </c>
      <c r="BK52" s="130" t="str">
        <f t="shared" si="4"/>
        <v/>
      </c>
      <c r="BL52" s="130" t="str">
        <f t="shared" si="5"/>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516"/>
    </row>
    <row r="53" spans="2:71" s="89" customFormat="1" ht="96" hidden="1" customHeight="1" x14ac:dyDescent="0.25">
      <c r="B53" s="365"/>
      <c r="C53" s="500"/>
      <c r="D53" s="502"/>
      <c r="E53" s="502"/>
      <c r="F53" s="504"/>
      <c r="G53" s="504"/>
      <c r="H53" s="504"/>
      <c r="I53" s="504"/>
      <c r="J53" s="357"/>
      <c r="K53" s="100">
        <v>2</v>
      </c>
      <c r="L53" s="134" t="s">
        <v>107</v>
      </c>
      <c r="M53" s="511"/>
      <c r="N53" s="514"/>
      <c r="O53" s="352"/>
      <c r="P53" s="348"/>
      <c r="Q53" s="509"/>
      <c r="R53" s="509"/>
      <c r="S53" s="509"/>
      <c r="T53" s="509"/>
      <c r="U53" s="509"/>
      <c r="V53" s="509"/>
      <c r="W53" s="509"/>
      <c r="X53" s="509"/>
      <c r="Y53" s="509"/>
      <c r="Z53" s="509"/>
      <c r="AA53" s="509"/>
      <c r="AB53" s="509"/>
      <c r="AC53" s="509"/>
      <c r="AD53" s="509"/>
      <c r="AE53" s="509"/>
      <c r="AF53" s="509"/>
      <c r="AG53" s="509"/>
      <c r="AH53" s="509"/>
      <c r="AI53" s="509"/>
      <c r="AJ53" s="330"/>
      <c r="AK53" s="330"/>
      <c r="AL53" s="330"/>
      <c r="AM53" s="520"/>
      <c r="AN53" s="102">
        <v>2</v>
      </c>
      <c r="AO53" s="135" t="s">
        <v>109</v>
      </c>
      <c r="AP53" s="135"/>
      <c r="AQ53" s="135" t="s">
        <v>106</v>
      </c>
      <c r="AR53" s="135"/>
      <c r="AS53" s="135"/>
      <c r="AT53" s="135"/>
      <c r="AU53" s="135"/>
      <c r="AV53" s="135" t="s">
        <v>106</v>
      </c>
      <c r="AW53" s="136" t="s">
        <v>106</v>
      </c>
      <c r="AX53" s="136" t="s">
        <v>106</v>
      </c>
      <c r="AY53" s="136" t="s">
        <v>106</v>
      </c>
      <c r="AZ53" s="136" t="s">
        <v>106</v>
      </c>
      <c r="BA53" s="136" t="s">
        <v>106</v>
      </c>
      <c r="BB53" s="136" t="s">
        <v>106</v>
      </c>
      <c r="BC53" s="136" t="s">
        <v>106</v>
      </c>
      <c r="BD53" s="104">
        <f t="shared" si="0"/>
        <v>0</v>
      </c>
      <c r="BE53" s="104" t="str">
        <f t="shared" si="1"/>
        <v>Débil</v>
      </c>
      <c r="BF53" s="103"/>
      <c r="BG53" s="137" t="s">
        <v>106</v>
      </c>
      <c r="BH53" s="104" t="str">
        <f t="shared" si="2"/>
        <v>Casilla formulada</v>
      </c>
      <c r="BI53" s="103"/>
      <c r="BJ53" s="104" t="str">
        <f t="shared" si="3"/>
        <v/>
      </c>
      <c r="BK53" s="104" t="str">
        <f t="shared" si="4"/>
        <v/>
      </c>
      <c r="BL53" s="104" t="str">
        <f t="shared" si="5"/>
        <v>SI</v>
      </c>
      <c r="BM53" s="339"/>
      <c r="BN53" s="342"/>
      <c r="BO53" s="449"/>
      <c r="BP53" s="348"/>
      <c r="BQ53" s="330"/>
      <c r="BR53" s="330"/>
      <c r="BS53" s="517"/>
    </row>
    <row r="54" spans="2:71" s="89" customFormat="1" ht="96" hidden="1" customHeight="1" x14ac:dyDescent="0.25">
      <c r="B54" s="365"/>
      <c r="C54" s="500"/>
      <c r="D54" s="502"/>
      <c r="E54" s="502"/>
      <c r="F54" s="504"/>
      <c r="G54" s="504"/>
      <c r="H54" s="504"/>
      <c r="I54" s="504"/>
      <c r="J54" s="357"/>
      <c r="K54" s="106">
        <v>3</v>
      </c>
      <c r="L54" s="138" t="s">
        <v>107</v>
      </c>
      <c r="M54" s="511"/>
      <c r="N54" s="514"/>
      <c r="O54" s="352"/>
      <c r="P54" s="348"/>
      <c r="Q54" s="509"/>
      <c r="R54" s="509"/>
      <c r="S54" s="509"/>
      <c r="T54" s="509"/>
      <c r="U54" s="509"/>
      <c r="V54" s="509"/>
      <c r="W54" s="509"/>
      <c r="X54" s="509"/>
      <c r="Y54" s="509"/>
      <c r="Z54" s="509"/>
      <c r="AA54" s="509"/>
      <c r="AB54" s="509"/>
      <c r="AC54" s="509"/>
      <c r="AD54" s="509"/>
      <c r="AE54" s="509"/>
      <c r="AF54" s="509"/>
      <c r="AG54" s="509"/>
      <c r="AH54" s="509"/>
      <c r="AI54" s="509"/>
      <c r="AJ54" s="330"/>
      <c r="AK54" s="330"/>
      <c r="AL54" s="330"/>
      <c r="AM54" s="520"/>
      <c r="AN54" s="108">
        <v>3</v>
      </c>
      <c r="AO54" s="139" t="s">
        <v>109</v>
      </c>
      <c r="AP54" s="139"/>
      <c r="AQ54" s="139" t="s">
        <v>106</v>
      </c>
      <c r="AR54" s="139"/>
      <c r="AS54" s="139"/>
      <c r="AT54" s="139"/>
      <c r="AU54" s="139"/>
      <c r="AV54" s="139" t="s">
        <v>106</v>
      </c>
      <c r="AW54" s="140" t="s">
        <v>106</v>
      </c>
      <c r="AX54" s="140" t="s">
        <v>106</v>
      </c>
      <c r="AY54" s="140" t="s">
        <v>106</v>
      </c>
      <c r="AZ54" s="140" t="s">
        <v>106</v>
      </c>
      <c r="BA54" s="140" t="s">
        <v>106</v>
      </c>
      <c r="BB54" s="140" t="s">
        <v>106</v>
      </c>
      <c r="BC54" s="140" t="s">
        <v>106</v>
      </c>
      <c r="BD54" s="131">
        <f t="shared" si="0"/>
        <v>0</v>
      </c>
      <c r="BE54" s="131" t="str">
        <f t="shared" si="1"/>
        <v>Débil</v>
      </c>
      <c r="BF54" s="109"/>
      <c r="BG54" s="141" t="s">
        <v>106</v>
      </c>
      <c r="BH54" s="131" t="str">
        <f t="shared" si="2"/>
        <v>Casilla formulada</v>
      </c>
      <c r="BI54" s="109"/>
      <c r="BJ54" s="131" t="str">
        <f t="shared" si="3"/>
        <v/>
      </c>
      <c r="BK54" s="131" t="str">
        <f t="shared" si="4"/>
        <v/>
      </c>
      <c r="BL54" s="131" t="str">
        <f t="shared" si="5"/>
        <v>SI</v>
      </c>
      <c r="BM54" s="339"/>
      <c r="BN54" s="342"/>
      <c r="BO54" s="449"/>
      <c r="BP54" s="348"/>
      <c r="BQ54" s="330"/>
      <c r="BR54" s="330"/>
      <c r="BS54" s="517"/>
    </row>
    <row r="55" spans="2:71" s="89" customFormat="1" ht="96" hidden="1" customHeight="1" x14ac:dyDescent="0.25">
      <c r="B55" s="365"/>
      <c r="C55" s="500"/>
      <c r="D55" s="502"/>
      <c r="E55" s="502"/>
      <c r="F55" s="504"/>
      <c r="G55" s="504"/>
      <c r="H55" s="504"/>
      <c r="I55" s="504"/>
      <c r="J55" s="357"/>
      <c r="K55" s="100">
        <v>4</v>
      </c>
      <c r="L55" s="134" t="s">
        <v>107</v>
      </c>
      <c r="M55" s="511"/>
      <c r="N55" s="514"/>
      <c r="O55" s="352"/>
      <c r="P55" s="348"/>
      <c r="Q55" s="509"/>
      <c r="R55" s="509"/>
      <c r="S55" s="509"/>
      <c r="T55" s="509"/>
      <c r="U55" s="509"/>
      <c r="V55" s="509"/>
      <c r="W55" s="509"/>
      <c r="X55" s="509"/>
      <c r="Y55" s="509"/>
      <c r="Z55" s="509"/>
      <c r="AA55" s="509"/>
      <c r="AB55" s="509"/>
      <c r="AC55" s="509"/>
      <c r="AD55" s="509"/>
      <c r="AE55" s="509"/>
      <c r="AF55" s="509"/>
      <c r="AG55" s="509"/>
      <c r="AH55" s="509"/>
      <c r="AI55" s="509"/>
      <c r="AJ55" s="330"/>
      <c r="AK55" s="330"/>
      <c r="AL55" s="330"/>
      <c r="AM55" s="520"/>
      <c r="AN55" s="102">
        <v>4</v>
      </c>
      <c r="AO55" s="135" t="s">
        <v>109</v>
      </c>
      <c r="AP55" s="135"/>
      <c r="AQ55" s="135" t="s">
        <v>106</v>
      </c>
      <c r="AR55" s="135"/>
      <c r="AS55" s="135"/>
      <c r="AT55" s="135"/>
      <c r="AU55" s="135"/>
      <c r="AV55" s="135" t="s">
        <v>106</v>
      </c>
      <c r="AW55" s="136" t="s">
        <v>106</v>
      </c>
      <c r="AX55" s="136" t="s">
        <v>106</v>
      </c>
      <c r="AY55" s="136" t="s">
        <v>106</v>
      </c>
      <c r="AZ55" s="136" t="s">
        <v>106</v>
      </c>
      <c r="BA55" s="136" t="s">
        <v>106</v>
      </c>
      <c r="BB55" s="136" t="s">
        <v>106</v>
      </c>
      <c r="BC55" s="136" t="s">
        <v>106</v>
      </c>
      <c r="BD55" s="104">
        <f t="shared" si="0"/>
        <v>0</v>
      </c>
      <c r="BE55" s="104" t="str">
        <f t="shared" si="1"/>
        <v>Débil</v>
      </c>
      <c r="BF55" s="103"/>
      <c r="BG55" s="137" t="s">
        <v>106</v>
      </c>
      <c r="BH55" s="104" t="str">
        <f t="shared" si="2"/>
        <v>Casilla formulada</v>
      </c>
      <c r="BI55" s="103"/>
      <c r="BJ55" s="104" t="str">
        <f t="shared" si="3"/>
        <v/>
      </c>
      <c r="BK55" s="104" t="str">
        <f t="shared" si="4"/>
        <v/>
      </c>
      <c r="BL55" s="104" t="str">
        <f t="shared" si="5"/>
        <v>SI</v>
      </c>
      <c r="BM55" s="339"/>
      <c r="BN55" s="342"/>
      <c r="BO55" s="449"/>
      <c r="BP55" s="348"/>
      <c r="BQ55" s="330"/>
      <c r="BR55" s="330"/>
      <c r="BS55" s="517"/>
    </row>
    <row r="56" spans="2:71" s="89" customFormat="1" ht="96" hidden="1" customHeight="1" x14ac:dyDescent="0.25">
      <c r="B56" s="365"/>
      <c r="C56" s="500"/>
      <c r="D56" s="502"/>
      <c r="E56" s="502"/>
      <c r="F56" s="504"/>
      <c r="G56" s="504"/>
      <c r="H56" s="504"/>
      <c r="I56" s="504"/>
      <c r="J56" s="357"/>
      <c r="K56" s="106">
        <v>5</v>
      </c>
      <c r="L56" s="138" t="s">
        <v>107</v>
      </c>
      <c r="M56" s="511"/>
      <c r="N56" s="514"/>
      <c r="O56" s="352"/>
      <c r="P56" s="348"/>
      <c r="Q56" s="509"/>
      <c r="R56" s="509"/>
      <c r="S56" s="509"/>
      <c r="T56" s="509"/>
      <c r="U56" s="509"/>
      <c r="V56" s="509"/>
      <c r="W56" s="509"/>
      <c r="X56" s="509"/>
      <c r="Y56" s="509"/>
      <c r="Z56" s="509"/>
      <c r="AA56" s="509"/>
      <c r="AB56" s="509"/>
      <c r="AC56" s="509"/>
      <c r="AD56" s="509"/>
      <c r="AE56" s="509"/>
      <c r="AF56" s="509"/>
      <c r="AG56" s="509"/>
      <c r="AH56" s="509"/>
      <c r="AI56" s="509"/>
      <c r="AJ56" s="330"/>
      <c r="AK56" s="330"/>
      <c r="AL56" s="330"/>
      <c r="AM56" s="520"/>
      <c r="AN56" s="108">
        <v>5</v>
      </c>
      <c r="AO56" s="139" t="s">
        <v>109</v>
      </c>
      <c r="AP56" s="139"/>
      <c r="AQ56" s="139" t="s">
        <v>106</v>
      </c>
      <c r="AR56" s="139"/>
      <c r="AS56" s="139"/>
      <c r="AT56" s="139"/>
      <c r="AU56" s="139"/>
      <c r="AV56" s="139" t="s">
        <v>106</v>
      </c>
      <c r="AW56" s="140" t="s">
        <v>106</v>
      </c>
      <c r="AX56" s="140" t="s">
        <v>106</v>
      </c>
      <c r="AY56" s="140" t="s">
        <v>106</v>
      </c>
      <c r="AZ56" s="140" t="s">
        <v>106</v>
      </c>
      <c r="BA56" s="140" t="s">
        <v>106</v>
      </c>
      <c r="BB56" s="140" t="s">
        <v>106</v>
      </c>
      <c r="BC56" s="140" t="s">
        <v>106</v>
      </c>
      <c r="BD56" s="131">
        <f t="shared" si="0"/>
        <v>0</v>
      </c>
      <c r="BE56" s="131" t="str">
        <f t="shared" si="1"/>
        <v>Débil</v>
      </c>
      <c r="BF56" s="109"/>
      <c r="BG56" s="141" t="s">
        <v>106</v>
      </c>
      <c r="BH56" s="131" t="str">
        <f t="shared" si="2"/>
        <v>Casilla formulada</v>
      </c>
      <c r="BI56" s="109"/>
      <c r="BJ56" s="131" t="str">
        <f t="shared" si="3"/>
        <v/>
      </c>
      <c r="BK56" s="131" t="str">
        <f t="shared" si="4"/>
        <v/>
      </c>
      <c r="BL56" s="131" t="str">
        <f t="shared" si="5"/>
        <v>SI</v>
      </c>
      <c r="BM56" s="339"/>
      <c r="BN56" s="342"/>
      <c r="BO56" s="449"/>
      <c r="BP56" s="348"/>
      <c r="BQ56" s="330"/>
      <c r="BR56" s="330"/>
      <c r="BS56" s="517"/>
    </row>
    <row r="57" spans="2:71" s="89" customFormat="1" ht="96" hidden="1" customHeight="1" x14ac:dyDescent="0.25">
      <c r="B57" s="365"/>
      <c r="C57" s="500"/>
      <c r="D57" s="502"/>
      <c r="E57" s="502"/>
      <c r="F57" s="504"/>
      <c r="G57" s="504"/>
      <c r="H57" s="504"/>
      <c r="I57" s="504"/>
      <c r="J57" s="357"/>
      <c r="K57" s="100">
        <v>6</v>
      </c>
      <c r="L57" s="134" t="s">
        <v>107</v>
      </c>
      <c r="M57" s="511"/>
      <c r="N57" s="514"/>
      <c r="O57" s="352"/>
      <c r="P57" s="348"/>
      <c r="Q57" s="509"/>
      <c r="R57" s="509"/>
      <c r="S57" s="509"/>
      <c r="T57" s="509"/>
      <c r="U57" s="509"/>
      <c r="V57" s="509"/>
      <c r="W57" s="509"/>
      <c r="X57" s="509"/>
      <c r="Y57" s="509"/>
      <c r="Z57" s="509"/>
      <c r="AA57" s="509"/>
      <c r="AB57" s="509"/>
      <c r="AC57" s="509"/>
      <c r="AD57" s="509"/>
      <c r="AE57" s="509"/>
      <c r="AF57" s="509"/>
      <c r="AG57" s="509"/>
      <c r="AH57" s="509"/>
      <c r="AI57" s="509"/>
      <c r="AJ57" s="330"/>
      <c r="AK57" s="330"/>
      <c r="AL57" s="330"/>
      <c r="AM57" s="520"/>
      <c r="AN57" s="102">
        <v>6</v>
      </c>
      <c r="AO57" s="135" t="s">
        <v>109</v>
      </c>
      <c r="AP57" s="135"/>
      <c r="AQ57" s="135" t="s">
        <v>106</v>
      </c>
      <c r="AR57" s="135"/>
      <c r="AS57" s="135"/>
      <c r="AT57" s="135"/>
      <c r="AU57" s="135"/>
      <c r="AV57" s="135" t="s">
        <v>106</v>
      </c>
      <c r="AW57" s="136" t="s">
        <v>106</v>
      </c>
      <c r="AX57" s="136" t="s">
        <v>106</v>
      </c>
      <c r="AY57" s="136" t="s">
        <v>106</v>
      </c>
      <c r="AZ57" s="136" t="s">
        <v>106</v>
      </c>
      <c r="BA57" s="136" t="s">
        <v>106</v>
      </c>
      <c r="BB57" s="136" t="s">
        <v>106</v>
      </c>
      <c r="BC57" s="136" t="s">
        <v>106</v>
      </c>
      <c r="BD57" s="104">
        <f t="shared" si="0"/>
        <v>0</v>
      </c>
      <c r="BE57" s="104" t="str">
        <f t="shared" si="1"/>
        <v>Débil</v>
      </c>
      <c r="BF57" s="103"/>
      <c r="BG57" s="137" t="s">
        <v>106</v>
      </c>
      <c r="BH57" s="104" t="str">
        <f t="shared" si="2"/>
        <v>Casilla formulada</v>
      </c>
      <c r="BI57" s="103"/>
      <c r="BJ57" s="104" t="str">
        <f t="shared" si="3"/>
        <v/>
      </c>
      <c r="BK57" s="104" t="str">
        <f t="shared" si="4"/>
        <v/>
      </c>
      <c r="BL57" s="104" t="str">
        <f t="shared" si="5"/>
        <v>SI</v>
      </c>
      <c r="BM57" s="339"/>
      <c r="BN57" s="342"/>
      <c r="BO57" s="449"/>
      <c r="BP57" s="348"/>
      <c r="BQ57" s="330"/>
      <c r="BR57" s="330"/>
      <c r="BS57" s="517"/>
    </row>
    <row r="58" spans="2:71" s="89" customFormat="1" ht="96" hidden="1" customHeight="1" x14ac:dyDescent="0.25">
      <c r="B58" s="365"/>
      <c r="C58" s="500"/>
      <c r="D58" s="502"/>
      <c r="E58" s="502"/>
      <c r="F58" s="504"/>
      <c r="G58" s="504"/>
      <c r="H58" s="504"/>
      <c r="I58" s="504"/>
      <c r="J58" s="357"/>
      <c r="K58" s="106">
        <v>7</v>
      </c>
      <c r="L58" s="138" t="s">
        <v>107</v>
      </c>
      <c r="M58" s="511"/>
      <c r="N58" s="514"/>
      <c r="O58" s="352"/>
      <c r="P58" s="348"/>
      <c r="Q58" s="509"/>
      <c r="R58" s="509"/>
      <c r="S58" s="509"/>
      <c r="T58" s="509"/>
      <c r="U58" s="509"/>
      <c r="V58" s="509"/>
      <c r="W58" s="509"/>
      <c r="X58" s="509"/>
      <c r="Y58" s="509"/>
      <c r="Z58" s="509"/>
      <c r="AA58" s="509"/>
      <c r="AB58" s="509"/>
      <c r="AC58" s="509"/>
      <c r="AD58" s="509"/>
      <c r="AE58" s="509"/>
      <c r="AF58" s="509"/>
      <c r="AG58" s="509"/>
      <c r="AH58" s="509"/>
      <c r="AI58" s="509"/>
      <c r="AJ58" s="330"/>
      <c r="AK58" s="330"/>
      <c r="AL58" s="330"/>
      <c r="AM58" s="520"/>
      <c r="AN58" s="108">
        <v>7</v>
      </c>
      <c r="AO58" s="139" t="s">
        <v>109</v>
      </c>
      <c r="AP58" s="139"/>
      <c r="AQ58" s="139" t="s">
        <v>106</v>
      </c>
      <c r="AR58" s="139"/>
      <c r="AS58" s="139"/>
      <c r="AT58" s="139"/>
      <c r="AU58" s="139"/>
      <c r="AV58" s="139" t="s">
        <v>106</v>
      </c>
      <c r="AW58" s="140" t="s">
        <v>106</v>
      </c>
      <c r="AX58" s="140" t="s">
        <v>106</v>
      </c>
      <c r="AY58" s="140" t="s">
        <v>106</v>
      </c>
      <c r="AZ58" s="140" t="s">
        <v>106</v>
      </c>
      <c r="BA58" s="140" t="s">
        <v>106</v>
      </c>
      <c r="BB58" s="140" t="s">
        <v>106</v>
      </c>
      <c r="BC58" s="140" t="s">
        <v>106</v>
      </c>
      <c r="BD58" s="131">
        <f t="shared" si="0"/>
        <v>0</v>
      </c>
      <c r="BE58" s="131" t="str">
        <f t="shared" si="1"/>
        <v>Débil</v>
      </c>
      <c r="BF58" s="109"/>
      <c r="BG58" s="141" t="s">
        <v>106</v>
      </c>
      <c r="BH58" s="131" t="str">
        <f t="shared" si="2"/>
        <v>Casilla formulada</v>
      </c>
      <c r="BI58" s="109"/>
      <c r="BJ58" s="131" t="str">
        <f t="shared" si="3"/>
        <v/>
      </c>
      <c r="BK58" s="131" t="str">
        <f t="shared" si="4"/>
        <v/>
      </c>
      <c r="BL58" s="131" t="str">
        <f t="shared" si="5"/>
        <v>SI</v>
      </c>
      <c r="BM58" s="339"/>
      <c r="BN58" s="342"/>
      <c r="BO58" s="449"/>
      <c r="BP58" s="348"/>
      <c r="BQ58" s="330"/>
      <c r="BR58" s="330"/>
      <c r="BS58" s="517"/>
    </row>
    <row r="59" spans="2:71" s="89" customFormat="1" ht="96" hidden="1" customHeight="1" x14ac:dyDescent="0.25">
      <c r="B59" s="365"/>
      <c r="C59" s="500"/>
      <c r="D59" s="502"/>
      <c r="E59" s="502"/>
      <c r="F59" s="504"/>
      <c r="G59" s="504"/>
      <c r="H59" s="504"/>
      <c r="I59" s="504"/>
      <c r="J59" s="357"/>
      <c r="K59" s="100">
        <v>8</v>
      </c>
      <c r="L59" s="134" t="s">
        <v>107</v>
      </c>
      <c r="M59" s="511"/>
      <c r="N59" s="514"/>
      <c r="O59" s="352"/>
      <c r="P59" s="348"/>
      <c r="Q59" s="509"/>
      <c r="R59" s="509"/>
      <c r="S59" s="509"/>
      <c r="T59" s="509"/>
      <c r="U59" s="509"/>
      <c r="V59" s="509"/>
      <c r="W59" s="509"/>
      <c r="X59" s="509"/>
      <c r="Y59" s="509"/>
      <c r="Z59" s="509"/>
      <c r="AA59" s="509"/>
      <c r="AB59" s="509"/>
      <c r="AC59" s="509"/>
      <c r="AD59" s="509"/>
      <c r="AE59" s="509"/>
      <c r="AF59" s="509"/>
      <c r="AG59" s="509"/>
      <c r="AH59" s="509"/>
      <c r="AI59" s="509"/>
      <c r="AJ59" s="330"/>
      <c r="AK59" s="330"/>
      <c r="AL59" s="330"/>
      <c r="AM59" s="520"/>
      <c r="AN59" s="102">
        <v>8</v>
      </c>
      <c r="AO59" s="135" t="s">
        <v>109</v>
      </c>
      <c r="AP59" s="135"/>
      <c r="AQ59" s="135" t="s">
        <v>106</v>
      </c>
      <c r="AR59" s="135"/>
      <c r="AS59" s="135"/>
      <c r="AT59" s="135"/>
      <c r="AU59" s="135"/>
      <c r="AV59" s="135" t="s">
        <v>106</v>
      </c>
      <c r="AW59" s="136" t="s">
        <v>106</v>
      </c>
      <c r="AX59" s="136" t="s">
        <v>106</v>
      </c>
      <c r="AY59" s="136" t="s">
        <v>106</v>
      </c>
      <c r="AZ59" s="136" t="s">
        <v>106</v>
      </c>
      <c r="BA59" s="136" t="s">
        <v>106</v>
      </c>
      <c r="BB59" s="136" t="s">
        <v>106</v>
      </c>
      <c r="BC59" s="136" t="s">
        <v>106</v>
      </c>
      <c r="BD59" s="104">
        <f t="shared" si="0"/>
        <v>0</v>
      </c>
      <c r="BE59" s="104" t="str">
        <f t="shared" si="1"/>
        <v>Débil</v>
      </c>
      <c r="BF59" s="103"/>
      <c r="BG59" s="137" t="s">
        <v>106</v>
      </c>
      <c r="BH59" s="104" t="str">
        <f t="shared" si="2"/>
        <v>Casilla formulada</v>
      </c>
      <c r="BI59" s="103"/>
      <c r="BJ59" s="104" t="str">
        <f t="shared" si="3"/>
        <v/>
      </c>
      <c r="BK59" s="104" t="str">
        <f t="shared" si="4"/>
        <v/>
      </c>
      <c r="BL59" s="104" t="str">
        <f t="shared" si="5"/>
        <v>SI</v>
      </c>
      <c r="BM59" s="339"/>
      <c r="BN59" s="342"/>
      <c r="BO59" s="449"/>
      <c r="BP59" s="348"/>
      <c r="BQ59" s="330"/>
      <c r="BR59" s="330"/>
      <c r="BS59" s="517"/>
    </row>
    <row r="60" spans="2:71" s="89" customFormat="1" ht="96" hidden="1" customHeight="1" x14ac:dyDescent="0.25">
      <c r="B60" s="365"/>
      <c r="C60" s="500"/>
      <c r="D60" s="502"/>
      <c r="E60" s="502"/>
      <c r="F60" s="504"/>
      <c r="G60" s="504"/>
      <c r="H60" s="504"/>
      <c r="I60" s="504"/>
      <c r="J60" s="357"/>
      <c r="K60" s="106">
        <v>9</v>
      </c>
      <c r="L60" s="142" t="s">
        <v>107</v>
      </c>
      <c r="M60" s="511"/>
      <c r="N60" s="514"/>
      <c r="O60" s="352"/>
      <c r="P60" s="348"/>
      <c r="Q60" s="509"/>
      <c r="R60" s="509"/>
      <c r="S60" s="509"/>
      <c r="T60" s="509"/>
      <c r="U60" s="509"/>
      <c r="V60" s="509"/>
      <c r="W60" s="509"/>
      <c r="X60" s="509"/>
      <c r="Y60" s="509"/>
      <c r="Z60" s="509"/>
      <c r="AA60" s="509"/>
      <c r="AB60" s="509"/>
      <c r="AC60" s="509"/>
      <c r="AD60" s="509"/>
      <c r="AE60" s="509"/>
      <c r="AF60" s="509"/>
      <c r="AG60" s="509"/>
      <c r="AH60" s="509"/>
      <c r="AI60" s="509"/>
      <c r="AJ60" s="330"/>
      <c r="AK60" s="330"/>
      <c r="AL60" s="330"/>
      <c r="AM60" s="520"/>
      <c r="AN60" s="108">
        <v>9</v>
      </c>
      <c r="AO60" s="139" t="s">
        <v>109</v>
      </c>
      <c r="AP60" s="139"/>
      <c r="AQ60" s="139" t="s">
        <v>106</v>
      </c>
      <c r="AR60" s="139"/>
      <c r="AS60" s="139"/>
      <c r="AT60" s="139"/>
      <c r="AU60" s="139"/>
      <c r="AV60" s="139" t="s">
        <v>106</v>
      </c>
      <c r="AW60" s="140" t="s">
        <v>106</v>
      </c>
      <c r="AX60" s="140" t="s">
        <v>106</v>
      </c>
      <c r="AY60" s="140" t="s">
        <v>106</v>
      </c>
      <c r="AZ60" s="140" t="s">
        <v>106</v>
      </c>
      <c r="BA60" s="140" t="s">
        <v>106</v>
      </c>
      <c r="BB60" s="140" t="s">
        <v>106</v>
      </c>
      <c r="BC60" s="140" t="s">
        <v>106</v>
      </c>
      <c r="BD60" s="131">
        <f t="shared" si="0"/>
        <v>0</v>
      </c>
      <c r="BE60" s="131" t="str">
        <f t="shared" si="1"/>
        <v>Débil</v>
      </c>
      <c r="BF60" s="109"/>
      <c r="BG60" s="141" t="s">
        <v>106</v>
      </c>
      <c r="BH60" s="131" t="str">
        <f t="shared" si="2"/>
        <v>Casilla formulada</v>
      </c>
      <c r="BI60" s="109"/>
      <c r="BJ60" s="131" t="str">
        <f t="shared" si="3"/>
        <v/>
      </c>
      <c r="BK60" s="131" t="str">
        <f t="shared" si="4"/>
        <v/>
      </c>
      <c r="BL60" s="131" t="str">
        <f t="shared" si="5"/>
        <v>SI</v>
      </c>
      <c r="BM60" s="339"/>
      <c r="BN60" s="342"/>
      <c r="BO60" s="449"/>
      <c r="BP60" s="348"/>
      <c r="BQ60" s="330"/>
      <c r="BR60" s="330"/>
      <c r="BS60" s="517"/>
    </row>
    <row r="61" spans="2:71" s="89" customFormat="1" ht="96" hidden="1" customHeight="1" thickBot="1" x14ac:dyDescent="0.3">
      <c r="B61" s="366"/>
      <c r="C61" s="501"/>
      <c r="D61" s="503"/>
      <c r="E61" s="503"/>
      <c r="F61" s="505"/>
      <c r="G61" s="505"/>
      <c r="H61" s="505"/>
      <c r="I61" s="505"/>
      <c r="J61" s="358"/>
      <c r="K61" s="113">
        <v>10</v>
      </c>
      <c r="L61" s="143" t="s">
        <v>107</v>
      </c>
      <c r="M61" s="512"/>
      <c r="N61" s="515"/>
      <c r="O61" s="353"/>
      <c r="P61" s="349"/>
      <c r="Q61" s="510"/>
      <c r="R61" s="510"/>
      <c r="S61" s="510"/>
      <c r="T61" s="510"/>
      <c r="U61" s="510"/>
      <c r="V61" s="510"/>
      <c r="W61" s="510"/>
      <c r="X61" s="510"/>
      <c r="Y61" s="510"/>
      <c r="Z61" s="510"/>
      <c r="AA61" s="510"/>
      <c r="AB61" s="510"/>
      <c r="AC61" s="510"/>
      <c r="AD61" s="510"/>
      <c r="AE61" s="510"/>
      <c r="AF61" s="510"/>
      <c r="AG61" s="510"/>
      <c r="AH61" s="510"/>
      <c r="AI61" s="510"/>
      <c r="AJ61" s="331"/>
      <c r="AK61" s="331"/>
      <c r="AL61" s="331"/>
      <c r="AM61" s="521"/>
      <c r="AN61" s="115">
        <v>10</v>
      </c>
      <c r="AO61" s="144" t="s">
        <v>109</v>
      </c>
      <c r="AP61" s="144"/>
      <c r="AQ61" s="144" t="s">
        <v>106</v>
      </c>
      <c r="AR61" s="144"/>
      <c r="AS61" s="144"/>
      <c r="AT61" s="144"/>
      <c r="AU61" s="144"/>
      <c r="AV61" s="144" t="s">
        <v>106</v>
      </c>
      <c r="AW61" s="145" t="s">
        <v>106</v>
      </c>
      <c r="AX61" s="145" t="s">
        <v>106</v>
      </c>
      <c r="AY61" s="145" t="s">
        <v>106</v>
      </c>
      <c r="AZ61" s="145" t="s">
        <v>106</v>
      </c>
      <c r="BA61" s="145" t="s">
        <v>106</v>
      </c>
      <c r="BB61" s="145" t="s">
        <v>106</v>
      </c>
      <c r="BC61" s="145" t="s">
        <v>106</v>
      </c>
      <c r="BD61" s="117">
        <f t="shared" si="0"/>
        <v>0</v>
      </c>
      <c r="BE61" s="117" t="str">
        <f t="shared" si="1"/>
        <v>Débil</v>
      </c>
      <c r="BF61" s="116"/>
      <c r="BG61" s="146" t="s">
        <v>106</v>
      </c>
      <c r="BH61" s="117" t="str">
        <f t="shared" si="2"/>
        <v>Casilla formulada</v>
      </c>
      <c r="BI61" s="116"/>
      <c r="BJ61" s="117" t="str">
        <f t="shared" si="3"/>
        <v/>
      </c>
      <c r="BK61" s="117" t="str">
        <f t="shared" si="4"/>
        <v/>
      </c>
      <c r="BL61" s="117" t="str">
        <f t="shared" si="5"/>
        <v>SI</v>
      </c>
      <c r="BM61" s="340"/>
      <c r="BN61" s="343"/>
      <c r="BO61" s="450"/>
      <c r="BP61" s="349"/>
      <c r="BQ61" s="331"/>
      <c r="BR61" s="331"/>
      <c r="BS61" s="518"/>
    </row>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F12:I21">
    <cfRule type="containsText" dxfId="306" priority="11" operator="containsText" text="REDACTAR CONTROL">
      <formula>NOT(ISERROR(SEARCH("REDACTAR CONTROL",F12)))</formula>
    </cfRule>
    <cfRule type="containsText" dxfId="305" priority="12" operator="containsText" text="Espacio para">
      <formula>NOT(ISERROR(SEARCH("Espacio para",F12)))</formula>
    </cfRule>
    <cfRule type="containsText" dxfId="304" priority="13" operator="containsText" text="Definir el">
      <formula>NOT(ISERROR(SEARCH("Definir el",F12)))</formula>
    </cfRule>
    <cfRule type="containsText" dxfId="303" priority="14" operator="containsText" text="lista desplegable">
      <formula>NOT(ISERROR(SEARCH("lista desplegable",F12)))</formula>
    </cfRule>
    <cfRule type="containsText" dxfId="302" priority="15" operator="containsText" text="Casilla formulada">
      <formula>NOT(ISERROR(SEARCH("Casilla formulada",F12)))</formula>
    </cfRule>
  </conditionalFormatting>
  <conditionalFormatting sqref="J12:J61">
    <cfRule type="containsText" dxfId="301" priority="38" operator="containsText" text="Si es Riesgo de Corrupción">
      <formula>NOT(ISERROR(SEARCH("Si es Riesgo de Corrupción",J12)))</formula>
    </cfRule>
    <cfRule type="containsText" dxfId="300" priority="39" operator="containsText" text="No es Riesgo de Corrupción">
      <formula>NOT(ISERROR(SEARCH("No es Riesgo de Corrupción",J12)))</formula>
    </cfRule>
  </conditionalFormatting>
  <conditionalFormatting sqref="L12:M61">
    <cfRule type="containsText" dxfId="299" priority="24" operator="containsText" text="Espacio para describir ">
      <formula>NOT(ISERROR(SEARCH("Espacio para describir ",L12)))</formula>
    </cfRule>
  </conditionalFormatting>
  <conditionalFormatting sqref="N12:N61 BG12:BG61 BO12:BO61 AQ15:AQ61 AV15:BC61 Q22:AI61">
    <cfRule type="containsText" dxfId="298" priority="37" operator="containsText" text="Escoger un dato de la lista desplegable">
      <formula>NOT(ISERROR(SEARCH("Escoger un dato de la lista desplegable",N12)))</formula>
    </cfRule>
  </conditionalFormatting>
  <conditionalFormatting sqref="Q12:AI21">
    <cfRule type="containsText" dxfId="297" priority="6" operator="containsText" text="REDACTAR CONTROL">
      <formula>NOT(ISERROR(SEARCH("REDACTAR CONTROL",Q12)))</formula>
    </cfRule>
    <cfRule type="containsText" dxfId="296" priority="7" operator="containsText" text="Espacio para">
      <formula>NOT(ISERROR(SEARCH("Espacio para",Q12)))</formula>
    </cfRule>
    <cfRule type="containsText" dxfId="295" priority="8" operator="containsText" text="Definir el">
      <formula>NOT(ISERROR(SEARCH("Definir el",Q12)))</formula>
    </cfRule>
    <cfRule type="containsText" dxfId="294" priority="9" operator="containsText" text="lista desplegable">
      <formula>NOT(ISERROR(SEARCH("lista desplegable",Q12)))</formula>
    </cfRule>
    <cfRule type="containsText" dxfId="293" priority="10" operator="containsText" text="Casilla formulada">
      <formula>NOT(ISERROR(SEARCH("Casilla formulada",Q12)))</formula>
    </cfRule>
  </conditionalFormatting>
  <conditionalFormatting sqref="AL12 BR12">
    <cfRule type="containsText" dxfId="292" priority="34" operator="containsText" text="Extremo">
      <formula>NOT(ISERROR(SEARCH("Extremo",AL12)))</formula>
    </cfRule>
    <cfRule type="containsText" dxfId="291" priority="35" operator="containsText" text="Alto">
      <formula>NOT(ISERROR(SEARCH("Alto",AL12)))</formula>
    </cfRule>
    <cfRule type="containsText" dxfId="290" priority="36" operator="containsText" text="Moderado">
      <formula>NOT(ISERROR(SEARCH("Moderado",AL12)))</formula>
    </cfRule>
  </conditionalFormatting>
  <conditionalFormatting sqref="AL22 BR22">
    <cfRule type="containsText" dxfId="289" priority="31" operator="containsText" text="Extremo">
      <formula>NOT(ISERROR(SEARCH("Extremo",AL22)))</formula>
    </cfRule>
    <cfRule type="containsText" dxfId="288" priority="32" operator="containsText" text="Alto">
      <formula>NOT(ISERROR(SEARCH("Alto",AL22)))</formula>
    </cfRule>
    <cfRule type="containsText" dxfId="287" priority="33" operator="containsText" text="Moderado">
      <formula>NOT(ISERROR(SEARCH("Moderado",AL22)))</formula>
    </cfRule>
  </conditionalFormatting>
  <conditionalFormatting sqref="AL32 BR32">
    <cfRule type="containsText" dxfId="286" priority="28" operator="containsText" text="Extremo">
      <formula>NOT(ISERROR(SEARCH("Extremo",AL32)))</formula>
    </cfRule>
    <cfRule type="containsText" dxfId="285" priority="29" operator="containsText" text="Alto">
      <formula>NOT(ISERROR(SEARCH("Alto",AL32)))</formula>
    </cfRule>
    <cfRule type="containsText" dxfId="284" priority="30" operator="containsText" text="Moderado">
      <formula>NOT(ISERROR(SEARCH("Moderado",AL32)))</formula>
    </cfRule>
  </conditionalFormatting>
  <conditionalFormatting sqref="AL42 BR42">
    <cfRule type="containsText" dxfId="283" priority="25" operator="containsText" text="Extremo">
      <formula>NOT(ISERROR(SEARCH("Extremo",AL42)))</formula>
    </cfRule>
    <cfRule type="containsText" dxfId="282" priority="26" operator="containsText" text="Alto">
      <formula>NOT(ISERROR(SEARCH("Alto",AL42)))</formula>
    </cfRule>
    <cfRule type="containsText" dxfId="281" priority="27" operator="containsText" text="Moderado">
      <formula>NOT(ISERROR(SEARCH("Moderado",AL42)))</formula>
    </cfRule>
  </conditionalFormatting>
  <conditionalFormatting sqref="AL52 BR52">
    <cfRule type="containsText" dxfId="280" priority="21" operator="containsText" text="Extremo">
      <formula>NOT(ISERROR(SEARCH("Extremo",AL52)))</formula>
    </cfRule>
    <cfRule type="containsText" dxfId="279" priority="22" operator="containsText" text="Alto">
      <formula>NOT(ISERROR(SEARCH("Alto",AL52)))</formula>
    </cfRule>
    <cfRule type="containsText" dxfId="278" priority="23" operator="containsText" text="Moderado">
      <formula>NOT(ISERROR(SEARCH("Moderado",AL52)))</formula>
    </cfRule>
  </conditionalFormatting>
  <conditionalFormatting sqref="AO12:AO61">
    <cfRule type="containsText" dxfId="277" priority="20" operator="containsText" text="REDACTAR CONTROL">
      <formula>NOT(ISERROR(SEARCH("REDACTAR CONTROL",AO12)))</formula>
    </cfRule>
  </conditionalFormatting>
  <conditionalFormatting sqref="AO14:BC14">
    <cfRule type="containsText" dxfId="276" priority="16" operator="containsText" text="Espacio para">
      <formula>NOT(ISERROR(SEARCH("Espacio para",AO14)))</formula>
    </cfRule>
    <cfRule type="containsText" dxfId="275" priority="17" operator="containsText" text="Definir el">
      <formula>NOT(ISERROR(SEARCH("Definir el",AO14)))</formula>
    </cfRule>
    <cfRule type="containsText" dxfId="274" priority="18" operator="containsText" text="lista desplegable">
      <formula>NOT(ISERROR(SEARCH("lista desplegable",AO14)))</formula>
    </cfRule>
    <cfRule type="containsText" dxfId="273" priority="19" operator="containsText" text="Casilla formulada">
      <formula>NOT(ISERROR(SEARCH("Casilla formulada",AO14)))</formula>
    </cfRule>
  </conditionalFormatting>
  <conditionalFormatting sqref="AP12:BC13">
    <cfRule type="containsText" dxfId="272" priority="2" operator="containsText" text="Espacio para">
      <formula>NOT(ISERROR(SEARCH("Espacio para",AP12)))</formula>
    </cfRule>
    <cfRule type="containsText" dxfId="271" priority="3" operator="containsText" text="Definir el">
      <formula>NOT(ISERROR(SEARCH("Definir el",AP12)))</formula>
    </cfRule>
    <cfRule type="containsText" dxfId="270" priority="4" operator="containsText" text="lista desplegable">
      <formula>NOT(ISERROR(SEARCH("lista desplegable",AP12)))</formula>
    </cfRule>
    <cfRule type="containsText" dxfId="269" priority="5" operator="containsText" text="Casilla formulada">
      <formula>NOT(ISERROR(SEARCH("Casilla formulada",AP12)))</formula>
    </cfRule>
  </conditionalFormatting>
  <conditionalFormatting sqref="AP12:BC14">
    <cfRule type="containsText" dxfId="268" priority="1" operator="containsText" text="REDACTAR CONTROL">
      <formula>NOT(ISERROR(SEARCH("REDACTAR CONTROL",AP12)))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F23B8F40-BCEF-4BB5-BE0B-39474192B632}"/>
    <dataValidation allowBlank="1" showInputMessage="1" showErrorMessage="1" prompt="¿Se deja evidencia o rastro de la ejecución del control, que permita a cualquier tercero con la evidencia, llegar a la misma conclusión?." sqref="BC11" xr:uid="{981C5255-DA42-4485-A7E1-89E443C41346}"/>
    <dataValidation allowBlank="1" showInputMessage="1" showErrorMessage="1" prompt="¿Las observaciones, desviaciones o diferencias identificadas como resultados de la ejecución del control son investigadas y resueltas de manera oportuna?" sqref="BB11" xr:uid="{0F408219-CA5E-4CF6-96B3-AF20DF86B23E}"/>
    <dataValidation allowBlank="1" showInputMessage="1" showErrorMessage="1" prompt="¿La fuente de información que se utiliza en el desarrollo del control es información confiable que permita mitigar el riesgo?." sqref="BA11" xr:uid="{E0AD8F57-A279-4FB6-98FF-FF118951CD36}"/>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FB512C9D-E921-4C79-A847-0DADB5192E67}"/>
    <dataValidation allowBlank="1" showInputMessage="1" showErrorMessage="1" prompt="¿La oportunidad en que se ejecuta el control ayuda a prevenir la mitigación del riesgo o a detectar la materialización del riesgo de manera oportuna?" sqref="AY11" xr:uid="{6D4820FE-0E3A-4FD8-AB9A-804101EDE53E}"/>
    <dataValidation allowBlank="1" showInputMessage="1" showErrorMessage="1" prompt="El responsable tiene autoridad y adecuada segregación de funciones en la ejecución del control?" sqref="AX11" xr:uid="{58C83BD6-D0E6-4E3F-B207-2017EEE212B0}"/>
    <dataValidation allowBlank="1" showInputMessage="1" showErrorMessage="1" prompt="¿Existen un responsable asignado a la ejecución del control?" sqref="AW11" xr:uid="{F4A781AE-CD92-4604-B03D-46522379B12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1D52FAE-3E37-4EED-892B-F3736C099860}"/>
    <dataValidation type="list" allowBlank="1" showInputMessage="1" showErrorMessage="1" prompt="¿Genera Impacto ambiental?" sqref="AI12:AI61" xr:uid="{1A3F9095-7E87-47A9-A2AF-622F37187DA6}">
      <formula1>"SI,NO,Escoger un dato de la lista desplegable"</formula1>
    </dataValidation>
    <dataValidation allowBlank="1" showInputMessage="1" showErrorMessage="1" prompt="¿Genera Impacto ambiental?" sqref="AI11" xr:uid="{0EB7154B-76C1-448D-A3F8-67C64740DB46}"/>
    <dataValidation type="list" allowBlank="1" showInputMessage="1" showErrorMessage="1" prompt="¿Afectar la imagen nacional?" sqref="AH12:AH61" xr:uid="{5CDC1993-C508-4B8C-86D2-9DB254F7EB5B}">
      <formula1>"SI,NO,Escoger un dato de la lista desplegable"</formula1>
    </dataValidation>
    <dataValidation allowBlank="1" showInputMessage="1" showErrorMessage="1" prompt="¿Afectar la imagen nacional?" sqref="AH11" xr:uid="{58AFA0CD-5E28-4695-AD9D-F09CB62D0A01}"/>
    <dataValidation type="list" allowBlank="1" showInputMessage="1" showErrorMessage="1" prompt="¿Afectar la imagen regional?" sqref="AG12:AG61" xr:uid="{818329F4-DA62-4E0A-A451-83A1C1448D25}">
      <formula1>"SI,NO,Escoger un dato de la lista desplegable"</formula1>
    </dataValidation>
    <dataValidation allowBlank="1" showInputMessage="1" showErrorMessage="1" prompt="¿Afectar la imagen regional?" sqref="AG11" xr:uid="{9AC9A8F5-DB09-4062-80BD-67F9BB4F7FDC}"/>
    <dataValidation type="list" allowBlank="1" showInputMessage="1" showErrorMessage="1" prompt="¿Ocasionar lesiones físicas o pérdida de vidas humanas?_x000a_NOTA: si esta respuesta es afirmativa, el impacto sera considerado como catastrófico." sqref="AF12:AF61" xr:uid="{387CB8C1-6F76-4B5B-8270-32768D9AF95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1D0A261B-FABA-439D-90B5-D44599AAA6CD}"/>
    <dataValidation type="list" allowBlank="1" showInputMessage="1" showErrorMessage="1" prompt="¿Generar pérdida de credibilidad del sector?" sqref="AE12:AE61" xr:uid="{7EA7A51A-1492-45DA-BC65-05A764E5820F}">
      <formula1>"SI,NO,Escoger un dato de la lista desplegable"</formula1>
    </dataValidation>
    <dataValidation allowBlank="1" showInputMessage="1" showErrorMessage="1" prompt="¿Generar pérdida de credibilidad del sector?" sqref="AE11" xr:uid="{92A16CDB-3D71-4EA1-9436-A41470571738}"/>
    <dataValidation type="list" allowBlank="1" showInputMessage="1" showErrorMessage="1" prompt="¿Dar lugar a procesos penales?" sqref="AD12:AD61" xr:uid="{AE32AF40-A088-4E22-A72C-BE67F4FCD61D}">
      <formula1>"SI,NO,Escoger un dato de la lista desplegable"</formula1>
    </dataValidation>
    <dataValidation allowBlank="1" showInputMessage="1" showErrorMessage="1" prompt="¿Dar lugar a procesos penales?" sqref="AD11" xr:uid="{5B613655-9ABE-4CE2-94F5-380998358AD3}"/>
    <dataValidation type="list" allowBlank="1" showInputMessage="1" showErrorMessage="1" prompt="¿Dar lugar a procesos fiscales?" sqref="AC12:AC61" xr:uid="{BF6AF35B-F5F9-4114-B963-CAD1DA70AAF6}">
      <formula1>"SI,NO,Escoger un dato de la lista desplegable"</formula1>
    </dataValidation>
    <dataValidation allowBlank="1" showInputMessage="1" showErrorMessage="1" prompt="¿Dar lugar a procesos fiscales?" sqref="AC11" xr:uid="{A5393B3C-9F40-49D2-8482-FC5CE42F57A9}"/>
    <dataValidation type="list" allowBlank="1" showInputMessage="1" showErrorMessage="1" prompt="¿Dar lugar a procesos disciplinarios?" sqref="AB12:AB61" xr:uid="{14E18443-23F8-44C0-9ABC-2A5560F1DEC8}">
      <formula1>"SI,NO,Escoger un dato de la lista desplegable"</formula1>
    </dataValidation>
    <dataValidation allowBlank="1" showInputMessage="1" showErrorMessage="1" prompt="¿Dar lugar a procesos disciplinarios?" sqref="AB11" xr:uid="{B451ACF6-1325-4584-BBB8-E22A9B9F37D1}"/>
    <dataValidation type="list" allowBlank="1" showInputMessage="1" showErrorMessage="1" prompt="¿Dar lugar a procesos sancionatorios?" sqref="AA12:AA61" xr:uid="{63FD96F8-AA2F-484B-B4D1-4E4D33E2C3B6}">
      <formula1>"SI,NO,Escoger un dato de la lista desplegable"</formula1>
    </dataValidation>
    <dataValidation allowBlank="1" showInputMessage="1" showErrorMessage="1" prompt="¿Dar lugar a procesos sancionatorios?" sqref="AA11" xr:uid="{150FE5C5-78B3-408C-8E8E-D0542784F973}"/>
    <dataValidation type="list" allowBlank="1" showInputMessage="1" showErrorMessage="1" prompt="¿Generar intervención de los órganos de control, de la Fiscalía, u otro ente?" sqref="Z12:Z61" xr:uid="{3044EFB1-43AE-459C-A50C-B20860E10DD3}">
      <formula1>"SI,NO,Escoger un dato de la lista desplegable"</formula1>
    </dataValidation>
    <dataValidation allowBlank="1" showInputMessage="1" showErrorMessage="1" prompt="¿Generar intervención de los órganos de control, de la Fiscalía, u otro ente?" sqref="Z11" xr:uid="{4479DCE0-2355-460D-A1B2-B79EB94C6B4A}"/>
    <dataValidation type="list" allowBlank="1" showInputMessage="1" showErrorMessage="1" prompt="¿Generar pérdida de información de la Entidad?" sqref="Y12:Y61" xr:uid="{50608E73-DCA5-4DAC-B030-6644AB31097D}">
      <formula1>"SI,NO,Escoger un dato de la lista desplegable"</formula1>
    </dataValidation>
    <dataValidation allowBlank="1" showInputMessage="1" showErrorMessage="1" prompt="¿Generar pérdida de información de la Entidad?" sqref="Y11" xr:uid="{7ECA8BE7-4D0B-435A-A7AA-8BFCDC5D7092}"/>
    <dataValidation type="list" allowBlank="1" showInputMessage="1" showErrorMessage="1" prompt="¿Dar lugar al detrimento de calidad de vida de la comunidad por la pérdida del bien o servicios o los recursos públicos?" sqref="X12:X61" xr:uid="{A7389868-1752-4D54-AD72-558294F23CC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E114F0B-735E-4C4D-8529-0D51FFF2D832}"/>
    <dataValidation type="list" allowBlank="1" showInputMessage="1" showErrorMessage="1" prompt="¿Afectar la generación de los productos o la prestación de servicios?" sqref="W12:W61" xr:uid="{AA106A72-D907-4B6D-90B6-BC96AFC85D41}">
      <formula1>"SI,NO,Escoger un dato de la lista desplegable"</formula1>
    </dataValidation>
    <dataValidation allowBlank="1" showInputMessage="1" showErrorMessage="1" prompt="¿Afectar la generación de los productos o la prestación de servicios?" sqref="W11" xr:uid="{794587F3-A308-463D-B3CD-8CB21EF7AFF4}"/>
    <dataValidation type="list" allowBlank="1" showInputMessage="1" showErrorMessage="1" prompt="¿Generar pérdida de recursos económicos?" sqref="V12:V61" xr:uid="{FDA22A03-7595-4F2C-AE8B-76A554094A00}">
      <formula1>"SI,NO,Escoger un dato de la lista desplegable"</formula1>
    </dataValidation>
    <dataValidation allowBlank="1" showInputMessage="1" showErrorMessage="1" prompt="¿Generar pérdida de recursos económicos?" sqref="V11" xr:uid="{8521816F-C680-46FD-BB41-BDB346967F04}"/>
    <dataValidation type="list" allowBlank="1" showInputMessage="1" showErrorMessage="1" prompt="¿Generar pérdida de confianza de la Entidad, afectando su reputación?" sqref="U12:U61" xr:uid="{80DB5D2D-2CAC-455A-82D1-FCBCFD5B649B}">
      <formula1>"SI,NO,Escoger un dato de la lista desplegable"</formula1>
    </dataValidation>
    <dataValidation allowBlank="1" showInputMessage="1" showErrorMessage="1" prompt="¿Generar pérdida de confianza de la Entidad, afectando su reputación?" sqref="U11" xr:uid="{63BA1F20-C18D-4447-91BE-A56C22893F58}"/>
    <dataValidation type="list" allowBlank="1" showInputMessage="1" showErrorMessage="1" prompt="¿Afectar el cumplimiento de la misión del sector al que pertenece la Entidad?" sqref="T12:T61" xr:uid="{E4133C0A-25EB-43D6-BD2A-B407357E959C}">
      <formula1>"SI,NO,Escoger un dato de la lista desplegable"</formula1>
    </dataValidation>
    <dataValidation allowBlank="1" showInputMessage="1" showErrorMessage="1" prompt="¿Afectar el cumplimiento de la misión del sector al que pertenece la Entidad?" sqref="T11" xr:uid="{D749CD51-C1F2-4C7F-8B8C-F6151847D8AE}"/>
    <dataValidation type="list" allowBlank="1" showInputMessage="1" showErrorMessage="1" prompt="¿Afectar el cumplimiento de misión de la Entidad?" sqref="S12:S61" xr:uid="{43A1D4A8-29C6-4397-92B5-BF2CB69BE308}">
      <formula1>"SI,NO,Escoger un dato de la lista desplegable"</formula1>
    </dataValidation>
    <dataValidation allowBlank="1" showInputMessage="1" showErrorMessage="1" prompt="¿Afectar el cumplimiento de misión de la Entidad?" sqref="S11" xr:uid="{BCB57CA8-D98A-4C90-BD73-19B85531EF80}"/>
    <dataValidation type="list" allowBlank="1" showInputMessage="1" showErrorMessage="1" prompt="¿Afectar el cumplimiento de metas y objetivos de la dependencia?" sqref="R12:R61" xr:uid="{79A107C3-77D8-4229-B5D2-F8777A6DFDD6}">
      <formula1>"SI,NO,Escoger un dato de la lista desplegable"</formula1>
    </dataValidation>
    <dataValidation allowBlank="1" showInputMessage="1" showErrorMessage="1" prompt="¿Afectar el cumplimiento de metas y objetivos de la dependencia?" sqref="R11" xr:uid="{52813342-D486-46B9-8F28-6CC3C0C6D967}"/>
    <dataValidation type="list" allowBlank="1" showInputMessage="1" showErrorMessage="1" prompt="¿Afectar al grupo de funcionarios del proceso?" sqref="Q12:Q61" xr:uid="{5F7AD90B-B432-46C1-AAD6-8FD2C1CB491C}">
      <formula1>"SI,NO,Escoger un dato de la lista desplegable"</formula1>
    </dataValidation>
    <dataValidation allowBlank="1" showInputMessage="1" showErrorMessage="1" prompt="¿Afectar al grupo de funcionarios del proceso?" sqref="Q11" xr:uid="{1ABE7803-47BA-4CDD-B2C8-E8E139C6E501}"/>
    <dataValidation allowBlank="1" showInputMessage="1" showErrorMessage="1" prompt="Son los efectos ocasionados por la ocurrencia de un riesgo que afecta los objetivos o procesos de la entidad. Pueden ser una pérdida, un daño, un perjuicio, un detrimento." sqref="M9:M11" xr:uid="{F14304CB-AD92-4C99-ADDC-70C16B68879C}"/>
    <dataValidation type="list" allowBlank="1" showInputMessage="1" showErrorMessage="1" sqref="BG12:BG61" xr:uid="{2157FEBF-9247-4FAE-AEB3-8A2061DB8B10}">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83597848-90F2-4763-9AB9-D0461F0696CC}">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4BFCBCAE-A674-42DA-BBD3-3C1286F1A32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5AAE320-F77F-4D06-B760-C595977BAB2C}">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C6E9969-869F-4619-B686-17220A1C369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A823C7B5-386B-423A-B7FB-9A4DCF6DE4AF}">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00835687-EFB2-4229-A2F0-A6B21775DE74}">
      <formula1>"Adecuado,Inadecuado,Escoger un dato de la lista desplegable"</formula1>
    </dataValidation>
    <dataValidation type="list" allowBlank="1" showInputMessage="1" showErrorMessage="1" prompt="¿Existen un responsable asignado a la ejecución del control?" sqref="AW12:AW61" xr:uid="{CB8F6301-CB18-4D9D-AC36-11C697BD9528}">
      <formula1>"Asignado,No Asignado,Escoger un dato de la lista desplegable"</formula1>
    </dataValidation>
    <dataValidation type="list" allowBlank="1" showInputMessage="1" showErrorMessage="1" sqref="AV12:AV61" xr:uid="{7C4140CE-1597-41B9-8642-2A57A68C6091}">
      <formula1>"Escoger un dato de la lista desplegable,Preventivo,Detectivo"</formula1>
    </dataValidation>
    <dataValidation type="list" allowBlank="1" showInputMessage="1" showErrorMessage="1" sqref="AQ12:AQ61" xr:uid="{2D316FE9-65ED-4754-9DE3-7250849070DC}">
      <formula1>"Escoger un dato de la lista desplegable,Por Tramite, Diario, Semanal, Quincenal, Mensual, Bimestral, Trimestral, Semestral,Anual"</formula1>
    </dataValidation>
    <dataValidation type="list" allowBlank="1" showInputMessage="1" showErrorMessage="1" sqref="F12:I61" xr:uid="{2E832A3B-445C-4D84-A128-3635E7AD13D2}">
      <formula1>"SI,NO,Escoger un dato de la lista desplegable"</formula1>
    </dataValidation>
    <dataValidation type="list" allowBlank="1" showInputMessage="1" showErrorMessage="1" sqref="N12:N61" xr:uid="{58C424C0-7FE6-4EB6-ADE4-D83CEF41FFD0}">
      <formula1>"Escoger un dato de la lista desplegable,5,4,3,2,1"</formula1>
    </dataValidation>
  </dataValidations>
  <pageMargins left="0.7" right="0.7" top="0.75" bottom="0.75" header="0.3" footer="0.3"/>
  <pageSetup scale="12" fitToHeight="0" orientation="landscape" horizontalDpi="1200" verticalDpi="1200"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73441-A8D2-46B9-811C-5CE1929CBA71}">
  <sheetPr>
    <tabColor rgb="FFB1B1B1"/>
    <pageSetUpPr fitToPage="1"/>
  </sheetPr>
  <dimension ref="B2:BS61"/>
  <sheetViews>
    <sheetView zoomScale="55" zoomScaleNormal="55" workbookViewId="0">
      <selection activeCell="AD12" sqref="AD12:AD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165.75" x14ac:dyDescent="0.25">
      <c r="B12" s="248">
        <v>1</v>
      </c>
      <c r="C12" s="251" t="s">
        <v>581</v>
      </c>
      <c r="D12" s="241" t="s">
        <v>582</v>
      </c>
      <c r="E12" s="487" t="s">
        <v>948</v>
      </c>
      <c r="F12" s="239" t="s">
        <v>153</v>
      </c>
      <c r="G12" s="239" t="s">
        <v>153</v>
      </c>
      <c r="H12" s="239" t="s">
        <v>153</v>
      </c>
      <c r="I12" s="239" t="s">
        <v>153</v>
      </c>
      <c r="J12" s="241" t="str">
        <f>IF(AND((F12="SI"),(G12="SI"),(H12="SI"),(I12="SI")),"Si es Riesgo de Corrupción","No es Riesgo de Corrupción")</f>
        <v>Si es Riesgo de Corrupción</v>
      </c>
      <c r="K12" s="47">
        <v>1</v>
      </c>
      <c r="L12" s="48" t="s">
        <v>583</v>
      </c>
      <c r="M12" s="243" t="s">
        <v>584</v>
      </c>
      <c r="N12" s="245">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350" t="s">
        <v>153</v>
      </c>
      <c r="R12" s="350" t="s">
        <v>153</v>
      </c>
      <c r="S12" s="350" t="s">
        <v>153</v>
      </c>
      <c r="T12" s="350" t="s">
        <v>155</v>
      </c>
      <c r="U12" s="350" t="s">
        <v>153</v>
      </c>
      <c r="V12" s="350" t="s">
        <v>153</v>
      </c>
      <c r="W12" s="350" t="s">
        <v>153</v>
      </c>
      <c r="X12" s="350" t="s">
        <v>155</v>
      </c>
      <c r="Y12" s="350" t="s">
        <v>153</v>
      </c>
      <c r="Z12" s="350" t="s">
        <v>153</v>
      </c>
      <c r="AA12" s="350" t="s">
        <v>153</v>
      </c>
      <c r="AB12" s="350" t="s">
        <v>153</v>
      </c>
      <c r="AC12" s="350" t="s">
        <v>153</v>
      </c>
      <c r="AD12" s="350" t="s">
        <v>153</v>
      </c>
      <c r="AE12" s="350" t="s">
        <v>155</v>
      </c>
      <c r="AF12" s="350" t="s">
        <v>155</v>
      </c>
      <c r="AG12" s="350" t="s">
        <v>155</v>
      </c>
      <c r="AH12" s="350" t="s">
        <v>155</v>
      </c>
      <c r="AI12" s="350" t="s">
        <v>155</v>
      </c>
      <c r="AJ12" s="234">
        <f>IF(AF12="SI","Impacto Catastrófico por lesoines o perdida de vidas humanas",(COUNTIF(Q12:AE21,"SI")+COUNTIF(AG12:AI21,"SI")))</f>
        <v>12</v>
      </c>
      <c r="AK12" s="234" t="str">
        <f>IF(AJ12=0,"",IF(AND(AJ12&gt;0,AJ12&lt;=5),"Moderado",IF(AND(AJ12&gt;5,AJ12&lt;=11),"Mayor","Catastrófico")))</f>
        <v>Catastrófico</v>
      </c>
      <c r="AL12" s="234" t="str">
        <f>IF(AND(O12="Rara Vez",AK12="Moderado"),"Moderado",IF(AND(O12="Rara Vez",AK12="Mayor"),"Alto",IF(AND(O12="Improbable",AK12="Moderado"),"Moderado",IF(AND(O12="Improbable",AK12="Mayor"),"Alto",IF(AND(O12="Posible",AK12="Moderado"),"Alto",IF(AND(O12="Probable",AK12="Moderado"),"Alto","Extremo"))))))</f>
        <v>Extremo</v>
      </c>
      <c r="AM12" s="216" t="s">
        <v>151</v>
      </c>
      <c r="AN12" s="49">
        <v>1</v>
      </c>
      <c r="AO12" s="50" t="s">
        <v>949</v>
      </c>
      <c r="AP12" s="50" t="s">
        <v>585</v>
      </c>
      <c r="AQ12" s="50" t="s">
        <v>453</v>
      </c>
      <c r="AR12" s="50" t="s">
        <v>586</v>
      </c>
      <c r="AS12" s="50" t="s">
        <v>587</v>
      </c>
      <c r="AT12" s="50" t="s">
        <v>588</v>
      </c>
      <c r="AU12" s="50" t="s">
        <v>589</v>
      </c>
      <c r="AV12" s="50" t="s">
        <v>157</v>
      </c>
      <c r="AW12" s="158" t="s">
        <v>158</v>
      </c>
      <c r="AX12" s="158" t="s">
        <v>159</v>
      </c>
      <c r="AY12" s="158" t="s">
        <v>160</v>
      </c>
      <c r="AZ12" s="158" t="s">
        <v>161</v>
      </c>
      <c r="BA12" s="158" t="s">
        <v>162</v>
      </c>
      <c r="BB12" s="158" t="s">
        <v>163</v>
      </c>
      <c r="BC12" s="158" t="s">
        <v>169</v>
      </c>
      <c r="BD12" s="158">
        <f t="shared" ref="BD12:BD61" si="0">IF(AW12="Asignado",15,0)+IF(AX12="Adecuado",15,0)+IF(AY12="Oportuna",15,0)+IF(AZ12="Prevenir",15,IF(AZ12="Detectar",10,0))+IF(BA12="Confiable",15,0)+IF(BB12="Se investigan y resuelven oportunamente",15,0)+IF(BC12="Completa",10,IF(BC12="Incompleta",5,0))</f>
        <v>100</v>
      </c>
      <c r="BE12" s="158" t="str">
        <f t="shared" ref="BE12:BE61" si="1">IF(BD12&lt;=85,"Débil",IF(AND(BD12&gt;=86,BD12&lt;=94),"Moderado","Fuerte"))</f>
        <v>Fuerte</v>
      </c>
      <c r="BF12" s="50"/>
      <c r="BG12" s="52" t="s">
        <v>165</v>
      </c>
      <c r="BH12" s="158" t="str">
        <f t="shared" ref="BH12:BH61" si="2">IF(BG12="Débil","No se ejecuta",IF(BG12="Moderado","Algunas veces se ejecuta",IF(BG12="FUERTE","Siempre se ejecuta","Casilla formulada")))</f>
        <v>Siempre se ejecuta</v>
      </c>
      <c r="BI12" s="50"/>
      <c r="BJ12" s="1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61" si="4">IF(BJ12="DÉBIL",0,IF(BJ12="MODERADO",50,IF(BJ12="FUERTE",100,"")))</f>
        <v>100</v>
      </c>
      <c r="BL12" s="158" t="str">
        <f t="shared" ref="BL12:BL6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Catastrófico</v>
      </c>
      <c r="BR12" s="210" t="str">
        <f>IF(AND(BP12="Rara Vez",BQ12="Moderado"),"Moderado",IF(AND(BP12="Rara Vez",BQ12="Mayor"),"Alto",IF(AND(BP12="Improbable",BQ12="Moderado"),"Moderado",IF(AND(BP12="Improbable",BQ12="Mayor"),"Alto",IF(AND(BP12="Posible",BQ12="Moderado"),"Alto",IF(AND(BP12="Probable",BQ12="Moderado"),"Alto","Extremo"))))))</f>
        <v>Extremo</v>
      </c>
      <c r="BS12" s="213" t="s">
        <v>951</v>
      </c>
    </row>
    <row r="13" spans="2:71" s="53" customFormat="1" ht="165.75" x14ac:dyDescent="0.25">
      <c r="B13" s="249"/>
      <c r="C13" s="252"/>
      <c r="D13" s="241"/>
      <c r="E13" s="487"/>
      <c r="F13" s="239"/>
      <c r="G13" s="239"/>
      <c r="H13" s="239"/>
      <c r="I13" s="239"/>
      <c r="J13" s="241"/>
      <c r="K13" s="54">
        <v>2</v>
      </c>
      <c r="L13" s="55" t="s">
        <v>590</v>
      </c>
      <c r="M13" s="243"/>
      <c r="N13" s="246"/>
      <c r="O13" s="236"/>
      <c r="P13" s="229"/>
      <c r="Q13" s="330"/>
      <c r="R13" s="330"/>
      <c r="S13" s="330"/>
      <c r="T13" s="330"/>
      <c r="U13" s="330"/>
      <c r="V13" s="330"/>
      <c r="W13" s="330"/>
      <c r="X13" s="330"/>
      <c r="Y13" s="330"/>
      <c r="Z13" s="330"/>
      <c r="AA13" s="330"/>
      <c r="AB13" s="330"/>
      <c r="AC13" s="330"/>
      <c r="AD13" s="330"/>
      <c r="AE13" s="330"/>
      <c r="AF13" s="330"/>
      <c r="AG13" s="330"/>
      <c r="AH13" s="330"/>
      <c r="AI13" s="330"/>
      <c r="AJ13" s="211"/>
      <c r="AK13" s="211"/>
      <c r="AL13" s="211"/>
      <c r="AM13" s="217"/>
      <c r="AN13" s="56">
        <v>2</v>
      </c>
      <c r="AO13" s="57" t="s">
        <v>950</v>
      </c>
      <c r="AP13" s="57" t="s">
        <v>585</v>
      </c>
      <c r="AQ13" s="57" t="s">
        <v>453</v>
      </c>
      <c r="AR13" s="57" t="s">
        <v>586</v>
      </c>
      <c r="AS13" s="57" t="s">
        <v>591</v>
      </c>
      <c r="AT13" s="57" t="s">
        <v>588</v>
      </c>
      <c r="AU13" s="57" t="s">
        <v>592</v>
      </c>
      <c r="AV13" s="57" t="s">
        <v>157</v>
      </c>
      <c r="AW13" s="58" t="s">
        <v>158</v>
      </c>
      <c r="AX13" s="58" t="s">
        <v>159</v>
      </c>
      <c r="AY13" s="58" t="s">
        <v>160</v>
      </c>
      <c r="AZ13" s="58" t="s">
        <v>161</v>
      </c>
      <c r="BA13" s="58" t="s">
        <v>162</v>
      </c>
      <c r="BB13" s="58" t="s">
        <v>163</v>
      </c>
      <c r="BC13" s="58" t="s">
        <v>169</v>
      </c>
      <c r="BD13" s="58">
        <f t="shared" si="0"/>
        <v>100</v>
      </c>
      <c r="BE13" s="58" t="str">
        <f t="shared" si="1"/>
        <v>Fuerte</v>
      </c>
      <c r="BF13" s="57"/>
      <c r="BG13" s="59" t="s">
        <v>165</v>
      </c>
      <c r="BH13" s="58" t="str">
        <f t="shared" si="2"/>
        <v>Siempre se ejecuta</v>
      </c>
      <c r="BI13" s="57"/>
      <c r="BJ13" s="58" t="str">
        <f t="shared" si="3"/>
        <v>FUERTE</v>
      </c>
      <c r="BK13" s="58">
        <f t="shared" si="4"/>
        <v>100</v>
      </c>
      <c r="BL13" s="58" t="str">
        <f t="shared" si="5"/>
        <v>NO</v>
      </c>
      <c r="BM13" s="220"/>
      <c r="BN13" s="223"/>
      <c r="BO13" s="226"/>
      <c r="BP13" s="229"/>
      <c r="BQ13" s="211"/>
      <c r="BR13" s="211"/>
      <c r="BS13" s="214"/>
    </row>
    <row r="14" spans="2:71" s="53" customFormat="1" ht="165.75" x14ac:dyDescent="0.25">
      <c r="B14" s="249"/>
      <c r="C14" s="252"/>
      <c r="D14" s="241"/>
      <c r="E14" s="487"/>
      <c r="F14" s="239"/>
      <c r="G14" s="239"/>
      <c r="H14" s="239"/>
      <c r="I14" s="239"/>
      <c r="J14" s="241"/>
      <c r="K14" s="60">
        <v>3</v>
      </c>
      <c r="L14" s="61" t="s">
        <v>593</v>
      </c>
      <c r="M14" s="243"/>
      <c r="N14" s="246"/>
      <c r="O14" s="236"/>
      <c r="P14" s="229"/>
      <c r="Q14" s="330"/>
      <c r="R14" s="330"/>
      <c r="S14" s="330"/>
      <c r="T14" s="330"/>
      <c r="U14" s="330"/>
      <c r="V14" s="330"/>
      <c r="W14" s="330"/>
      <c r="X14" s="330"/>
      <c r="Y14" s="330"/>
      <c r="Z14" s="330"/>
      <c r="AA14" s="330"/>
      <c r="AB14" s="330"/>
      <c r="AC14" s="330"/>
      <c r="AD14" s="330"/>
      <c r="AE14" s="330"/>
      <c r="AF14" s="330"/>
      <c r="AG14" s="330"/>
      <c r="AH14" s="330"/>
      <c r="AI14" s="330"/>
      <c r="AJ14" s="211"/>
      <c r="AK14" s="211"/>
      <c r="AL14" s="211"/>
      <c r="AM14" s="217"/>
      <c r="AN14" s="62">
        <v>3</v>
      </c>
      <c r="AO14" s="63" t="s">
        <v>594</v>
      </c>
      <c r="AP14" s="63" t="s">
        <v>585</v>
      </c>
      <c r="AQ14" s="63" t="s">
        <v>168</v>
      </c>
      <c r="AR14" s="63" t="s">
        <v>586</v>
      </c>
      <c r="AS14" s="63" t="s">
        <v>595</v>
      </c>
      <c r="AT14" s="63" t="s">
        <v>588</v>
      </c>
      <c r="AU14" s="63" t="s">
        <v>596</v>
      </c>
      <c r="AV14" s="63" t="s">
        <v>157</v>
      </c>
      <c r="AW14" s="159" t="s">
        <v>158</v>
      </c>
      <c r="AX14" s="159" t="s">
        <v>159</v>
      </c>
      <c r="AY14" s="159" t="s">
        <v>160</v>
      </c>
      <c r="AZ14" s="159" t="s">
        <v>161</v>
      </c>
      <c r="BA14" s="159" t="s">
        <v>162</v>
      </c>
      <c r="BB14" s="159" t="s">
        <v>163</v>
      </c>
      <c r="BC14" s="159" t="s">
        <v>169</v>
      </c>
      <c r="BD14" s="159">
        <f t="shared" si="0"/>
        <v>100</v>
      </c>
      <c r="BE14" s="159" t="str">
        <f t="shared" si="1"/>
        <v>Fuerte</v>
      </c>
      <c r="BF14" s="63"/>
      <c r="BG14" s="65" t="s">
        <v>165</v>
      </c>
      <c r="BH14" s="159" t="str">
        <f t="shared" si="2"/>
        <v>Siempre se ejecuta</v>
      </c>
      <c r="BI14" s="63"/>
      <c r="BJ14" s="159" t="str">
        <f t="shared" si="3"/>
        <v>FUERTE</v>
      </c>
      <c r="BK14" s="159">
        <f t="shared" si="4"/>
        <v>100</v>
      </c>
      <c r="BL14" s="159" t="str">
        <f t="shared" si="5"/>
        <v>NO</v>
      </c>
      <c r="BM14" s="220"/>
      <c r="BN14" s="223"/>
      <c r="BO14" s="226"/>
      <c r="BP14" s="229"/>
      <c r="BQ14" s="211"/>
      <c r="BR14" s="211"/>
      <c r="BS14" s="214"/>
    </row>
    <row r="15" spans="2:71" s="53" customFormat="1" ht="165.75" x14ac:dyDescent="0.25">
      <c r="B15" s="249"/>
      <c r="C15" s="252"/>
      <c r="D15" s="241"/>
      <c r="E15" s="487"/>
      <c r="F15" s="239"/>
      <c r="G15" s="239"/>
      <c r="H15" s="239"/>
      <c r="I15" s="239"/>
      <c r="J15" s="241"/>
      <c r="K15" s="54">
        <v>4</v>
      </c>
      <c r="L15" s="55" t="s">
        <v>597</v>
      </c>
      <c r="M15" s="243"/>
      <c r="N15" s="246"/>
      <c r="O15" s="236"/>
      <c r="P15" s="229"/>
      <c r="Q15" s="330"/>
      <c r="R15" s="330"/>
      <c r="S15" s="330"/>
      <c r="T15" s="330"/>
      <c r="U15" s="330"/>
      <c r="V15" s="330"/>
      <c r="W15" s="330"/>
      <c r="X15" s="330"/>
      <c r="Y15" s="330"/>
      <c r="Z15" s="330"/>
      <c r="AA15" s="330"/>
      <c r="AB15" s="330"/>
      <c r="AC15" s="330"/>
      <c r="AD15" s="330"/>
      <c r="AE15" s="330"/>
      <c r="AF15" s="330"/>
      <c r="AG15" s="330"/>
      <c r="AH15" s="330"/>
      <c r="AI15" s="330"/>
      <c r="AJ15" s="211"/>
      <c r="AK15" s="211"/>
      <c r="AL15" s="211"/>
      <c r="AM15" s="217"/>
      <c r="AN15" s="56">
        <v>4</v>
      </c>
      <c r="AO15" s="57" t="s">
        <v>598</v>
      </c>
      <c r="AP15" s="57" t="s">
        <v>585</v>
      </c>
      <c r="AQ15" s="57" t="s">
        <v>453</v>
      </c>
      <c r="AR15" s="57" t="s">
        <v>586</v>
      </c>
      <c r="AS15" s="57" t="s">
        <v>599</v>
      </c>
      <c r="AT15" s="57" t="s">
        <v>588</v>
      </c>
      <c r="AU15" s="57" t="s">
        <v>589</v>
      </c>
      <c r="AV15" s="57" t="s">
        <v>157</v>
      </c>
      <c r="AW15" s="58" t="s">
        <v>158</v>
      </c>
      <c r="AX15" s="58" t="s">
        <v>159</v>
      </c>
      <c r="AY15" s="58" t="s">
        <v>160</v>
      </c>
      <c r="AZ15" s="58" t="s">
        <v>161</v>
      </c>
      <c r="BA15" s="58" t="s">
        <v>162</v>
      </c>
      <c r="BB15" s="58" t="s">
        <v>163</v>
      </c>
      <c r="BC15" s="58" t="s">
        <v>169</v>
      </c>
      <c r="BD15" s="58">
        <f t="shared" si="0"/>
        <v>100</v>
      </c>
      <c r="BE15" s="58" t="str">
        <f t="shared" si="1"/>
        <v>Fuerte</v>
      </c>
      <c r="BF15" s="57"/>
      <c r="BG15" s="59" t="s">
        <v>165</v>
      </c>
      <c r="BH15" s="58" t="str">
        <f t="shared" si="2"/>
        <v>Siempre se ejecuta</v>
      </c>
      <c r="BI15" s="57"/>
      <c r="BJ15" s="58" t="str">
        <f t="shared" si="3"/>
        <v>FUERTE</v>
      </c>
      <c r="BK15" s="58">
        <f t="shared" si="4"/>
        <v>100</v>
      </c>
      <c r="BL15" s="58" t="str">
        <f t="shared" si="5"/>
        <v>NO</v>
      </c>
      <c r="BM15" s="220"/>
      <c r="BN15" s="223"/>
      <c r="BO15" s="226"/>
      <c r="BP15" s="229"/>
      <c r="BQ15" s="211"/>
      <c r="BR15" s="211"/>
      <c r="BS15" s="214"/>
    </row>
    <row r="16" spans="2:71" s="53" customFormat="1" ht="165.75" x14ac:dyDescent="0.25">
      <c r="B16" s="249"/>
      <c r="C16" s="252"/>
      <c r="D16" s="241"/>
      <c r="E16" s="487"/>
      <c r="F16" s="239"/>
      <c r="G16" s="239"/>
      <c r="H16" s="239"/>
      <c r="I16" s="239"/>
      <c r="J16" s="241"/>
      <c r="K16" s="60">
        <v>5</v>
      </c>
      <c r="L16" s="61" t="s">
        <v>600</v>
      </c>
      <c r="M16" s="243"/>
      <c r="N16" s="246"/>
      <c r="O16" s="236"/>
      <c r="P16" s="229"/>
      <c r="Q16" s="330"/>
      <c r="R16" s="330"/>
      <c r="S16" s="330"/>
      <c r="T16" s="330"/>
      <c r="U16" s="330"/>
      <c r="V16" s="330"/>
      <c r="W16" s="330"/>
      <c r="X16" s="330"/>
      <c r="Y16" s="330"/>
      <c r="Z16" s="330"/>
      <c r="AA16" s="330"/>
      <c r="AB16" s="330"/>
      <c r="AC16" s="330"/>
      <c r="AD16" s="330"/>
      <c r="AE16" s="330"/>
      <c r="AF16" s="330"/>
      <c r="AG16" s="330"/>
      <c r="AH16" s="330"/>
      <c r="AI16" s="330"/>
      <c r="AJ16" s="211"/>
      <c r="AK16" s="211"/>
      <c r="AL16" s="211"/>
      <c r="AM16" s="217"/>
      <c r="AN16" s="62">
        <v>5</v>
      </c>
      <c r="AO16" s="63" t="s">
        <v>601</v>
      </c>
      <c r="AP16" s="63" t="s">
        <v>602</v>
      </c>
      <c r="AQ16" s="63" t="s">
        <v>168</v>
      </c>
      <c r="AR16" s="63" t="s">
        <v>586</v>
      </c>
      <c r="AS16" s="63" t="s">
        <v>603</v>
      </c>
      <c r="AT16" s="63" t="s">
        <v>588</v>
      </c>
      <c r="AU16" s="63" t="s">
        <v>604</v>
      </c>
      <c r="AV16" s="63" t="s">
        <v>157</v>
      </c>
      <c r="AW16" s="159" t="s">
        <v>158</v>
      </c>
      <c r="AX16" s="159" t="s">
        <v>159</v>
      </c>
      <c r="AY16" s="159" t="s">
        <v>160</v>
      </c>
      <c r="AZ16" s="159" t="s">
        <v>161</v>
      </c>
      <c r="BA16" s="159" t="s">
        <v>162</v>
      </c>
      <c r="BB16" s="159" t="s">
        <v>163</v>
      </c>
      <c r="BC16" s="159" t="s">
        <v>169</v>
      </c>
      <c r="BD16" s="159">
        <f t="shared" si="0"/>
        <v>100</v>
      </c>
      <c r="BE16" s="159" t="str">
        <f t="shared" si="1"/>
        <v>Fuerte</v>
      </c>
      <c r="BF16" s="63"/>
      <c r="BG16" s="65" t="s">
        <v>165</v>
      </c>
      <c r="BH16" s="159" t="str">
        <f t="shared" si="2"/>
        <v>Siempre se ejecuta</v>
      </c>
      <c r="BI16" s="63"/>
      <c r="BJ16" s="159" t="str">
        <f t="shared" si="3"/>
        <v>FUERTE</v>
      </c>
      <c r="BK16" s="159">
        <f t="shared" si="4"/>
        <v>100</v>
      </c>
      <c r="BL16" s="159" t="str">
        <f t="shared" si="5"/>
        <v>NO</v>
      </c>
      <c r="BM16" s="220"/>
      <c r="BN16" s="223"/>
      <c r="BO16" s="226"/>
      <c r="BP16" s="229"/>
      <c r="BQ16" s="211"/>
      <c r="BR16" s="211"/>
      <c r="BS16" s="214"/>
    </row>
    <row r="17" spans="2:71" s="53" customFormat="1" ht="229.5" x14ac:dyDescent="0.25">
      <c r="B17" s="249"/>
      <c r="C17" s="252"/>
      <c r="D17" s="241"/>
      <c r="E17" s="487"/>
      <c r="F17" s="239"/>
      <c r="G17" s="239"/>
      <c r="H17" s="239"/>
      <c r="I17" s="239"/>
      <c r="J17" s="241"/>
      <c r="K17" s="54">
        <v>6</v>
      </c>
      <c r="L17" s="55" t="s">
        <v>605</v>
      </c>
      <c r="M17" s="243"/>
      <c r="N17" s="246"/>
      <c r="O17" s="236"/>
      <c r="P17" s="229"/>
      <c r="Q17" s="330"/>
      <c r="R17" s="330"/>
      <c r="S17" s="330"/>
      <c r="T17" s="330"/>
      <c r="U17" s="330"/>
      <c r="V17" s="330"/>
      <c r="W17" s="330"/>
      <c r="X17" s="330"/>
      <c r="Y17" s="330"/>
      <c r="Z17" s="330"/>
      <c r="AA17" s="330"/>
      <c r="AB17" s="330"/>
      <c r="AC17" s="330"/>
      <c r="AD17" s="330"/>
      <c r="AE17" s="330"/>
      <c r="AF17" s="330"/>
      <c r="AG17" s="330"/>
      <c r="AH17" s="330"/>
      <c r="AI17" s="330"/>
      <c r="AJ17" s="211"/>
      <c r="AK17" s="211"/>
      <c r="AL17" s="211"/>
      <c r="AM17" s="217"/>
      <c r="AN17" s="56">
        <v>6</v>
      </c>
      <c r="AO17" s="57" t="s">
        <v>606</v>
      </c>
      <c r="AP17" s="57" t="s">
        <v>607</v>
      </c>
      <c r="AQ17" s="57" t="s">
        <v>168</v>
      </c>
      <c r="AR17" s="57" t="s">
        <v>608</v>
      </c>
      <c r="AS17" s="57" t="s">
        <v>609</v>
      </c>
      <c r="AT17" s="57" t="s">
        <v>610</v>
      </c>
      <c r="AU17" s="57" t="s">
        <v>611</v>
      </c>
      <c r="AV17" s="57" t="s">
        <v>157</v>
      </c>
      <c r="AW17" s="58" t="s">
        <v>158</v>
      </c>
      <c r="AX17" s="58" t="s">
        <v>159</v>
      </c>
      <c r="AY17" s="58" t="s">
        <v>160</v>
      </c>
      <c r="AZ17" s="58" t="s">
        <v>161</v>
      </c>
      <c r="BA17" s="58" t="s">
        <v>162</v>
      </c>
      <c r="BB17" s="58" t="s">
        <v>163</v>
      </c>
      <c r="BC17" s="58" t="s">
        <v>169</v>
      </c>
      <c r="BD17" s="58">
        <f t="shared" si="0"/>
        <v>100</v>
      </c>
      <c r="BE17" s="58" t="str">
        <f t="shared" si="1"/>
        <v>Fuerte</v>
      </c>
      <c r="BF17" s="57"/>
      <c r="BG17" s="59" t="s">
        <v>165</v>
      </c>
      <c r="BH17" s="58" t="str">
        <f t="shared" si="2"/>
        <v>Siempre se ejecuta</v>
      </c>
      <c r="BI17" s="57"/>
      <c r="BJ17" s="58" t="str">
        <f t="shared" si="3"/>
        <v>FUERTE</v>
      </c>
      <c r="BK17" s="58">
        <f t="shared" si="4"/>
        <v>100</v>
      </c>
      <c r="BL17" s="58" t="str">
        <f t="shared" si="5"/>
        <v>NO</v>
      </c>
      <c r="BM17" s="220"/>
      <c r="BN17" s="223"/>
      <c r="BO17" s="226"/>
      <c r="BP17" s="229"/>
      <c r="BQ17" s="211"/>
      <c r="BR17" s="211"/>
      <c r="BS17" s="214"/>
    </row>
    <row r="18" spans="2:71" s="53" customFormat="1" ht="15.75" customHeight="1" x14ac:dyDescent="0.25">
      <c r="B18" s="249"/>
      <c r="C18" s="252"/>
      <c r="D18" s="241"/>
      <c r="E18" s="487"/>
      <c r="F18" s="239"/>
      <c r="G18" s="239"/>
      <c r="H18" s="239"/>
      <c r="I18" s="239"/>
      <c r="J18" s="241"/>
      <c r="K18" s="60">
        <v>7</v>
      </c>
      <c r="L18" s="61" t="s">
        <v>107</v>
      </c>
      <c r="M18" s="243"/>
      <c r="N18" s="246"/>
      <c r="O18" s="236"/>
      <c r="P18" s="229"/>
      <c r="Q18" s="330"/>
      <c r="R18" s="330"/>
      <c r="S18" s="330"/>
      <c r="T18" s="330"/>
      <c r="U18" s="330"/>
      <c r="V18" s="330"/>
      <c r="W18" s="330"/>
      <c r="X18" s="330"/>
      <c r="Y18" s="330"/>
      <c r="Z18" s="330"/>
      <c r="AA18" s="330"/>
      <c r="AB18" s="330"/>
      <c r="AC18" s="330"/>
      <c r="AD18" s="330"/>
      <c r="AE18" s="330"/>
      <c r="AF18" s="330"/>
      <c r="AG18" s="330"/>
      <c r="AH18" s="330"/>
      <c r="AI18" s="330"/>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75" customHeight="1" x14ac:dyDescent="0.25">
      <c r="B19" s="249"/>
      <c r="C19" s="252"/>
      <c r="D19" s="241"/>
      <c r="E19" s="487"/>
      <c r="F19" s="239"/>
      <c r="G19" s="239"/>
      <c r="H19" s="239"/>
      <c r="I19" s="239"/>
      <c r="J19" s="241"/>
      <c r="K19" s="54">
        <v>8</v>
      </c>
      <c r="L19" s="55" t="s">
        <v>107</v>
      </c>
      <c r="M19" s="243"/>
      <c r="N19" s="246"/>
      <c r="O19" s="236"/>
      <c r="P19" s="229"/>
      <c r="Q19" s="330"/>
      <c r="R19" s="330"/>
      <c r="S19" s="330"/>
      <c r="T19" s="330"/>
      <c r="U19" s="330"/>
      <c r="V19" s="330"/>
      <c r="W19" s="330"/>
      <c r="X19" s="330"/>
      <c r="Y19" s="330"/>
      <c r="Z19" s="330"/>
      <c r="AA19" s="330"/>
      <c r="AB19" s="330"/>
      <c r="AC19" s="330"/>
      <c r="AD19" s="330"/>
      <c r="AE19" s="330"/>
      <c r="AF19" s="330"/>
      <c r="AG19" s="330"/>
      <c r="AH19" s="330"/>
      <c r="AI19" s="330"/>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75" customHeight="1" x14ac:dyDescent="0.25">
      <c r="B20" s="249"/>
      <c r="C20" s="252"/>
      <c r="D20" s="241"/>
      <c r="E20" s="487"/>
      <c r="F20" s="239"/>
      <c r="G20" s="239"/>
      <c r="H20" s="239"/>
      <c r="I20" s="239"/>
      <c r="J20" s="241"/>
      <c r="K20" s="60">
        <v>9</v>
      </c>
      <c r="L20" s="66" t="s">
        <v>107</v>
      </c>
      <c r="M20" s="243"/>
      <c r="N20" s="246"/>
      <c r="O20" s="236"/>
      <c r="P20" s="229"/>
      <c r="Q20" s="330"/>
      <c r="R20" s="330"/>
      <c r="S20" s="330"/>
      <c r="T20" s="330"/>
      <c r="U20" s="330"/>
      <c r="V20" s="330"/>
      <c r="W20" s="330"/>
      <c r="X20" s="330"/>
      <c r="Y20" s="330"/>
      <c r="Z20" s="330"/>
      <c r="AA20" s="330"/>
      <c r="AB20" s="330"/>
      <c r="AC20" s="330"/>
      <c r="AD20" s="330"/>
      <c r="AE20" s="330"/>
      <c r="AF20" s="330"/>
      <c r="AG20" s="330"/>
      <c r="AH20" s="330"/>
      <c r="AI20" s="330"/>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75" customHeight="1" thickBot="1" x14ac:dyDescent="0.3">
      <c r="B21" s="250"/>
      <c r="C21" s="253"/>
      <c r="D21" s="242"/>
      <c r="E21" s="488"/>
      <c r="F21" s="240"/>
      <c r="G21" s="240"/>
      <c r="H21" s="240"/>
      <c r="I21" s="240"/>
      <c r="J21" s="242"/>
      <c r="K21" s="67">
        <v>10</v>
      </c>
      <c r="L21" s="68" t="s">
        <v>107</v>
      </c>
      <c r="M21" s="244"/>
      <c r="N21" s="247"/>
      <c r="O21" s="237"/>
      <c r="P21" s="230"/>
      <c r="Q21" s="331"/>
      <c r="R21" s="331"/>
      <c r="S21" s="331"/>
      <c r="T21" s="331"/>
      <c r="U21" s="331"/>
      <c r="V21" s="331"/>
      <c r="W21" s="331"/>
      <c r="X21" s="331"/>
      <c r="Y21" s="331"/>
      <c r="Z21" s="331"/>
      <c r="AA21" s="331"/>
      <c r="AB21" s="331"/>
      <c r="AC21" s="331"/>
      <c r="AD21" s="331"/>
      <c r="AE21" s="331"/>
      <c r="AF21" s="331"/>
      <c r="AG21" s="331"/>
      <c r="AH21" s="331"/>
      <c r="AI21" s="331"/>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row r="22" spans="2:71" s="53" customFormat="1" ht="96" hidden="1" customHeight="1" x14ac:dyDescent="0.25">
      <c r="B22" s="248">
        <v>2</v>
      </c>
      <c r="C22" s="251" t="s">
        <v>104</v>
      </c>
      <c r="D22" s="241" t="s">
        <v>105</v>
      </c>
      <c r="E22" s="241"/>
      <c r="F22" s="239" t="s">
        <v>106</v>
      </c>
      <c r="G22" s="239" t="s">
        <v>106</v>
      </c>
      <c r="H22" s="239" t="s">
        <v>106</v>
      </c>
      <c r="I22" s="239" t="s">
        <v>106</v>
      </c>
      <c r="J22" s="241" t="str">
        <f>IF(AND((F22="SI"),(G22="SI"),(H22="SI"),(I22="SI")),"Si es Riesgo de Corrupción","No es Riesgo de Corrupción")</f>
        <v>No es Riesgo de Corrupción</v>
      </c>
      <c r="K22" s="47">
        <v>1</v>
      </c>
      <c r="L22" s="48" t="s">
        <v>107</v>
      </c>
      <c r="M22" s="243" t="s">
        <v>458</v>
      </c>
      <c r="N22" s="245" t="s">
        <v>106</v>
      </c>
      <c r="O22" s="235" t="str">
        <f>IF(N22=1,"Rara vez",IF(N22=2,"Improbable",IF(N22=3,"Posible",IF(N22=4,"Probable",IF(N22=5,"Casi seguro","Definir el nivel de probabilidad")))))</f>
        <v>Definir el nivel de probabilidad</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31" t="s">
        <v>106</v>
      </c>
      <c r="R22" s="231" t="s">
        <v>106</v>
      </c>
      <c r="S22" s="231" t="s">
        <v>106</v>
      </c>
      <c r="T22" s="231" t="s">
        <v>106</v>
      </c>
      <c r="U22" s="231" t="s">
        <v>106</v>
      </c>
      <c r="V22" s="231" t="s">
        <v>106</v>
      </c>
      <c r="W22" s="231" t="s">
        <v>106</v>
      </c>
      <c r="X22" s="231" t="s">
        <v>106</v>
      </c>
      <c r="Y22" s="231" t="s">
        <v>106</v>
      </c>
      <c r="Z22" s="231" t="s">
        <v>106</v>
      </c>
      <c r="AA22" s="231" t="s">
        <v>106</v>
      </c>
      <c r="AB22" s="231" t="s">
        <v>106</v>
      </c>
      <c r="AC22" s="231" t="s">
        <v>106</v>
      </c>
      <c r="AD22" s="231" t="s">
        <v>106</v>
      </c>
      <c r="AE22" s="231" t="s">
        <v>106</v>
      </c>
      <c r="AF22" s="231" t="s">
        <v>106</v>
      </c>
      <c r="AG22" s="231" t="s">
        <v>106</v>
      </c>
      <c r="AH22" s="231" t="s">
        <v>106</v>
      </c>
      <c r="AI22" s="231" t="s">
        <v>106</v>
      </c>
      <c r="AJ22" s="234">
        <f>IF(AF22="SI","Impacto Catastrófico por lesoines o perdida de vidas humanas",(COUNTIF(Q22:AE31,"SI")+COUNTIF(AG22:AI31,"SI")))</f>
        <v>0</v>
      </c>
      <c r="AK22" s="234" t="str">
        <f>IF(AJ22=0,"",IF(AND(AJ22&gt;0,AJ22&lt;=5),"Moderado",IF(AND(AJ22&gt;5,AJ22&lt;=11),"Mayor","Catastrófico")))</f>
        <v/>
      </c>
      <c r="AL22" s="234" t="str">
        <f>IF(AND(O22="Rara Vez",AK22="Moderado"),"Moderado",IF(AND(O22="Rara Vez",AK22="Mayor"),"Alto",IF(AND(O22="Improbable",AK22="Moderado"),"Moderado",IF(AND(O22="Improbable",AK22="Mayor"),"Alto",IF(AND(O22="Posible",AK22="Moderado"),"Alto",IF(AND(O22="Probable",AK22="Moderado"),"Alto","Extremo"))))))</f>
        <v>Extremo</v>
      </c>
      <c r="AM22" s="216" t="s">
        <v>108</v>
      </c>
      <c r="AN22" s="49">
        <v>1</v>
      </c>
      <c r="AO22" s="50" t="s">
        <v>109</v>
      </c>
      <c r="AP22" s="50"/>
      <c r="AQ22" s="50" t="s">
        <v>106</v>
      </c>
      <c r="AR22" s="50"/>
      <c r="AS22" s="50"/>
      <c r="AT22" s="50"/>
      <c r="AU22" s="50"/>
      <c r="AV22" s="50" t="s">
        <v>106</v>
      </c>
      <c r="AW22" s="158" t="s">
        <v>106</v>
      </c>
      <c r="AX22" s="158" t="s">
        <v>106</v>
      </c>
      <c r="AY22" s="158" t="s">
        <v>106</v>
      </c>
      <c r="AZ22" s="158" t="s">
        <v>106</v>
      </c>
      <c r="BA22" s="158" t="s">
        <v>106</v>
      </c>
      <c r="BB22" s="158" t="s">
        <v>106</v>
      </c>
      <c r="BC22" s="158" t="s">
        <v>106</v>
      </c>
      <c r="BD22" s="158">
        <f t="shared" si="0"/>
        <v>0</v>
      </c>
      <c r="BE22" s="158" t="str">
        <f t="shared" si="1"/>
        <v>Débil</v>
      </c>
      <c r="BF22" s="50"/>
      <c r="BG22" s="52" t="s">
        <v>106</v>
      </c>
      <c r="BH22" s="158" t="str">
        <f t="shared" si="2"/>
        <v>Casilla formulada</v>
      </c>
      <c r="BI22" s="50"/>
      <c r="BJ22" s="158" t="str">
        <f t="shared" si="3"/>
        <v/>
      </c>
      <c r="BK22" s="158" t="str">
        <f t="shared" si="4"/>
        <v/>
      </c>
      <c r="BL22" s="158" t="str">
        <f t="shared" si="5"/>
        <v>SI</v>
      </c>
      <c r="BM22" s="219" t="e">
        <f>IF(AVERAGE(BK22:BK31)=100,"FUERTE",IF(AND(AVERAGE(BK22:BK31)&lt;=99,AVERAGE(BK22:BK31)&gt;=50),"MODERADA",IF(AVERAGE(BK22:BK31)&lt;50,"DÉBIL",0)))</f>
        <v>#DIV/0!</v>
      </c>
      <c r="BN22" s="222" t="str">
        <f>IFERROR(IF(BM22="DÉBIL","NO DISMINUYE",IF(AVERAGEIF(AV22:AV31,"Preventivo",BK22:BK31)&gt;=50,"DIRECTAMENTE","NO DISMINUYE")),"NO DISMINUYE")</f>
        <v>NO DISMINUYE</v>
      </c>
      <c r="BO22" s="225" t="e">
        <f>IF(N22=1,1,IF(AND(N22=2,BM22="FUERTE",BN22="DIRECTAMENTE"),N22-1,IF(AND(N22&gt;2,BM22="FUERTE",BN22="DIRECTAMENTE"),N22-2,IF(AND(N22&gt;=2,BM22="MODERADA",BN22="DIRECTAMENTE"),N22-1,N22))))</f>
        <v>#DIV/0!</v>
      </c>
      <c r="BP22" s="228" t="e">
        <f>IF(BO22=1,"Rara vez",IF(BO22=2,"Improbable",IF(BO22=3,"Posible",IF(BO22=4,"Probable",IF(BO22=5,"Casi Seguro",0)))))</f>
        <v>#DIV/0!</v>
      </c>
      <c r="BQ22" s="210" t="str">
        <f>AK22</f>
        <v/>
      </c>
      <c r="BR22" s="210" t="e">
        <f>IF(AND(BP22="Rara Vez",BQ22="Moderado"),"Moderado",IF(AND(BP22="Rara Vez",BQ22="Mayor"),"Alto",IF(AND(BP22="Improbable",BQ22="Moderado"),"Moderado",IF(AND(BP22="Improbable",BQ22="Mayor"),"Alto",IF(AND(BP22="Posible",BQ22="Moderado"),"Alto",IF(AND(BP22="Probable",BQ22="Moderado"),"Alto","Extremo"))))))</f>
        <v>#DIV/0!</v>
      </c>
      <c r="BS22" s="213"/>
    </row>
    <row r="23" spans="2:71" s="53" customFormat="1" ht="96" hidden="1" customHeight="1" x14ac:dyDescent="0.25">
      <c r="B23" s="249"/>
      <c r="C23" s="252"/>
      <c r="D23" s="241"/>
      <c r="E23" s="241"/>
      <c r="F23" s="239"/>
      <c r="G23" s="239"/>
      <c r="H23" s="239"/>
      <c r="I23" s="239"/>
      <c r="J23" s="241"/>
      <c r="K23" s="54">
        <v>2</v>
      </c>
      <c r="L23" s="55" t="s">
        <v>107</v>
      </c>
      <c r="M23" s="243"/>
      <c r="N23" s="246"/>
      <c r="O23" s="236"/>
      <c r="P23" s="229"/>
      <c r="Q23" s="232"/>
      <c r="R23" s="232"/>
      <c r="S23" s="232"/>
      <c r="T23" s="232"/>
      <c r="U23" s="232"/>
      <c r="V23" s="232"/>
      <c r="W23" s="232"/>
      <c r="X23" s="232"/>
      <c r="Y23" s="232"/>
      <c r="Z23" s="232"/>
      <c r="AA23" s="232"/>
      <c r="AB23" s="232"/>
      <c r="AC23" s="232"/>
      <c r="AD23" s="232"/>
      <c r="AE23" s="232"/>
      <c r="AF23" s="232"/>
      <c r="AG23" s="232"/>
      <c r="AH23" s="232"/>
      <c r="AI23" s="232"/>
      <c r="AJ23" s="211"/>
      <c r="AK23" s="211"/>
      <c r="AL23" s="211"/>
      <c r="AM23" s="217"/>
      <c r="AN23" s="56">
        <v>2</v>
      </c>
      <c r="AO23" s="57" t="s">
        <v>109</v>
      </c>
      <c r="AP23" s="57"/>
      <c r="AQ23" s="57" t="s">
        <v>106</v>
      </c>
      <c r="AR23" s="57"/>
      <c r="AS23" s="57"/>
      <c r="AT23" s="57"/>
      <c r="AU23" s="57"/>
      <c r="AV23" s="57" t="s">
        <v>106</v>
      </c>
      <c r="AW23" s="58" t="s">
        <v>106</v>
      </c>
      <c r="AX23" s="58" t="s">
        <v>106</v>
      </c>
      <c r="AY23" s="58" t="s">
        <v>106</v>
      </c>
      <c r="AZ23" s="58" t="s">
        <v>106</v>
      </c>
      <c r="BA23" s="58" t="s">
        <v>106</v>
      </c>
      <c r="BB23" s="58" t="s">
        <v>106</v>
      </c>
      <c r="BC23" s="58" t="s">
        <v>106</v>
      </c>
      <c r="BD23" s="58">
        <f t="shared" si="0"/>
        <v>0</v>
      </c>
      <c r="BE23" s="58" t="str">
        <f t="shared" si="1"/>
        <v>Débil</v>
      </c>
      <c r="BF23" s="57"/>
      <c r="BG23" s="59" t="s">
        <v>106</v>
      </c>
      <c r="BH23" s="58" t="str">
        <f t="shared" si="2"/>
        <v>Casilla formulada</v>
      </c>
      <c r="BI23" s="57"/>
      <c r="BJ23" s="58" t="str">
        <f t="shared" si="3"/>
        <v/>
      </c>
      <c r="BK23" s="58" t="str">
        <f t="shared" si="4"/>
        <v/>
      </c>
      <c r="BL23" s="58" t="str">
        <f t="shared" si="5"/>
        <v>SI</v>
      </c>
      <c r="BM23" s="220"/>
      <c r="BN23" s="223"/>
      <c r="BO23" s="226"/>
      <c r="BP23" s="229"/>
      <c r="BQ23" s="211"/>
      <c r="BR23" s="211"/>
      <c r="BS23" s="214"/>
    </row>
    <row r="24" spans="2:71" s="53" customFormat="1" ht="96" hidden="1" customHeight="1" x14ac:dyDescent="0.25">
      <c r="B24" s="249"/>
      <c r="C24" s="252"/>
      <c r="D24" s="241"/>
      <c r="E24" s="241"/>
      <c r="F24" s="239"/>
      <c r="G24" s="239"/>
      <c r="H24" s="239"/>
      <c r="I24" s="239"/>
      <c r="J24" s="241"/>
      <c r="K24" s="60">
        <v>3</v>
      </c>
      <c r="L24" s="61" t="s">
        <v>107</v>
      </c>
      <c r="M24" s="243"/>
      <c r="N24" s="246"/>
      <c r="O24" s="236"/>
      <c r="P24" s="229"/>
      <c r="Q24" s="232"/>
      <c r="R24" s="232"/>
      <c r="S24" s="232"/>
      <c r="T24" s="232"/>
      <c r="U24" s="232"/>
      <c r="V24" s="232"/>
      <c r="W24" s="232"/>
      <c r="X24" s="232"/>
      <c r="Y24" s="232"/>
      <c r="Z24" s="232"/>
      <c r="AA24" s="232"/>
      <c r="AB24" s="232"/>
      <c r="AC24" s="232"/>
      <c r="AD24" s="232"/>
      <c r="AE24" s="232"/>
      <c r="AF24" s="232"/>
      <c r="AG24" s="232"/>
      <c r="AH24" s="232"/>
      <c r="AI24" s="232"/>
      <c r="AJ24" s="211"/>
      <c r="AK24" s="211"/>
      <c r="AL24" s="211"/>
      <c r="AM24" s="217"/>
      <c r="AN24" s="62">
        <v>3</v>
      </c>
      <c r="AO24" s="63" t="s">
        <v>109</v>
      </c>
      <c r="AP24" s="63"/>
      <c r="AQ24" s="63" t="s">
        <v>106</v>
      </c>
      <c r="AR24" s="63"/>
      <c r="AS24" s="63"/>
      <c r="AT24" s="63"/>
      <c r="AU24" s="63"/>
      <c r="AV24" s="63" t="s">
        <v>106</v>
      </c>
      <c r="AW24" s="159" t="s">
        <v>106</v>
      </c>
      <c r="AX24" s="159" t="s">
        <v>106</v>
      </c>
      <c r="AY24" s="159" t="s">
        <v>106</v>
      </c>
      <c r="AZ24" s="159" t="s">
        <v>106</v>
      </c>
      <c r="BA24" s="159" t="s">
        <v>106</v>
      </c>
      <c r="BB24" s="159" t="s">
        <v>106</v>
      </c>
      <c r="BC24" s="159" t="s">
        <v>106</v>
      </c>
      <c r="BD24" s="159">
        <f t="shared" si="0"/>
        <v>0</v>
      </c>
      <c r="BE24" s="159" t="str">
        <f t="shared" si="1"/>
        <v>Débil</v>
      </c>
      <c r="BF24" s="63"/>
      <c r="BG24" s="65" t="s">
        <v>106</v>
      </c>
      <c r="BH24" s="159" t="str">
        <f t="shared" si="2"/>
        <v>Casilla formulada</v>
      </c>
      <c r="BI24" s="63"/>
      <c r="BJ24" s="159" t="str">
        <f t="shared" si="3"/>
        <v/>
      </c>
      <c r="BK24" s="159" t="str">
        <f t="shared" si="4"/>
        <v/>
      </c>
      <c r="BL24" s="159" t="str">
        <f t="shared" si="5"/>
        <v>SI</v>
      </c>
      <c r="BM24" s="220"/>
      <c r="BN24" s="223"/>
      <c r="BO24" s="226"/>
      <c r="BP24" s="229"/>
      <c r="BQ24" s="211"/>
      <c r="BR24" s="211"/>
      <c r="BS24" s="214"/>
    </row>
    <row r="25" spans="2:71" s="53" customFormat="1" ht="96" hidden="1" customHeight="1" x14ac:dyDescent="0.25">
      <c r="B25" s="249"/>
      <c r="C25" s="252"/>
      <c r="D25" s="241"/>
      <c r="E25" s="241"/>
      <c r="F25" s="239"/>
      <c r="G25" s="239"/>
      <c r="H25" s="239"/>
      <c r="I25" s="239"/>
      <c r="J25" s="241"/>
      <c r="K25" s="54">
        <v>4</v>
      </c>
      <c r="L25" s="55" t="s">
        <v>107</v>
      </c>
      <c r="M25" s="243"/>
      <c r="N25" s="246"/>
      <c r="O25" s="236"/>
      <c r="P25" s="229"/>
      <c r="Q25" s="232"/>
      <c r="R25" s="232"/>
      <c r="S25" s="232"/>
      <c r="T25" s="232"/>
      <c r="U25" s="232"/>
      <c r="V25" s="232"/>
      <c r="W25" s="232"/>
      <c r="X25" s="232"/>
      <c r="Y25" s="232"/>
      <c r="Z25" s="232"/>
      <c r="AA25" s="232"/>
      <c r="AB25" s="232"/>
      <c r="AC25" s="232"/>
      <c r="AD25" s="232"/>
      <c r="AE25" s="232"/>
      <c r="AF25" s="232"/>
      <c r="AG25" s="232"/>
      <c r="AH25" s="232"/>
      <c r="AI25" s="232"/>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0"/>
        <v>0</v>
      </c>
      <c r="BE25" s="58" t="str">
        <f t="shared" si="1"/>
        <v>Débil</v>
      </c>
      <c r="BF25" s="57"/>
      <c r="BG25" s="59" t="s">
        <v>106</v>
      </c>
      <c r="BH25" s="58" t="str">
        <f t="shared" si="2"/>
        <v>Casilla formulada</v>
      </c>
      <c r="BI25" s="57"/>
      <c r="BJ25" s="58" t="str">
        <f t="shared" si="3"/>
        <v/>
      </c>
      <c r="BK25" s="58" t="str">
        <f t="shared" si="4"/>
        <v/>
      </c>
      <c r="BL25" s="58" t="str">
        <f t="shared" si="5"/>
        <v>SI</v>
      </c>
      <c r="BM25" s="220"/>
      <c r="BN25" s="223"/>
      <c r="BO25" s="226"/>
      <c r="BP25" s="229"/>
      <c r="BQ25" s="211"/>
      <c r="BR25" s="211"/>
      <c r="BS25" s="214"/>
    </row>
    <row r="26" spans="2:71" s="53" customFormat="1" ht="96" hidden="1" customHeight="1" x14ac:dyDescent="0.25">
      <c r="B26" s="249"/>
      <c r="C26" s="252"/>
      <c r="D26" s="241"/>
      <c r="E26" s="241"/>
      <c r="F26" s="239"/>
      <c r="G26" s="239"/>
      <c r="H26" s="239"/>
      <c r="I26" s="239"/>
      <c r="J26" s="241"/>
      <c r="K26" s="60">
        <v>5</v>
      </c>
      <c r="L26" s="61" t="s">
        <v>107</v>
      </c>
      <c r="M26" s="243"/>
      <c r="N26" s="246"/>
      <c r="O26" s="236"/>
      <c r="P26" s="229"/>
      <c r="Q26" s="232"/>
      <c r="R26" s="232"/>
      <c r="S26" s="232"/>
      <c r="T26" s="232"/>
      <c r="U26" s="232"/>
      <c r="V26" s="232"/>
      <c r="W26" s="232"/>
      <c r="X26" s="232"/>
      <c r="Y26" s="232"/>
      <c r="Z26" s="232"/>
      <c r="AA26" s="232"/>
      <c r="AB26" s="232"/>
      <c r="AC26" s="232"/>
      <c r="AD26" s="232"/>
      <c r="AE26" s="232"/>
      <c r="AF26" s="232"/>
      <c r="AG26" s="232"/>
      <c r="AH26" s="232"/>
      <c r="AI26" s="232"/>
      <c r="AJ26" s="211"/>
      <c r="AK26" s="211"/>
      <c r="AL26" s="211"/>
      <c r="AM26" s="217"/>
      <c r="AN26" s="62">
        <v>5</v>
      </c>
      <c r="AO26" s="63" t="s">
        <v>109</v>
      </c>
      <c r="AP26" s="63"/>
      <c r="AQ26" s="63" t="s">
        <v>106</v>
      </c>
      <c r="AR26" s="63"/>
      <c r="AS26" s="63"/>
      <c r="AT26" s="63"/>
      <c r="AU26" s="63"/>
      <c r="AV26" s="63" t="s">
        <v>106</v>
      </c>
      <c r="AW26" s="159" t="s">
        <v>106</v>
      </c>
      <c r="AX26" s="159" t="s">
        <v>106</v>
      </c>
      <c r="AY26" s="159" t="s">
        <v>106</v>
      </c>
      <c r="AZ26" s="159" t="s">
        <v>106</v>
      </c>
      <c r="BA26" s="159" t="s">
        <v>106</v>
      </c>
      <c r="BB26" s="159" t="s">
        <v>106</v>
      </c>
      <c r="BC26" s="159" t="s">
        <v>106</v>
      </c>
      <c r="BD26" s="159">
        <f t="shared" si="0"/>
        <v>0</v>
      </c>
      <c r="BE26" s="159" t="str">
        <f t="shared" si="1"/>
        <v>Débil</v>
      </c>
      <c r="BF26" s="63"/>
      <c r="BG26" s="65" t="s">
        <v>106</v>
      </c>
      <c r="BH26" s="159" t="str">
        <f t="shared" si="2"/>
        <v>Casilla formulada</v>
      </c>
      <c r="BI26" s="63"/>
      <c r="BJ26" s="159" t="str">
        <f t="shared" si="3"/>
        <v/>
      </c>
      <c r="BK26" s="159" t="str">
        <f t="shared" si="4"/>
        <v/>
      </c>
      <c r="BL26" s="159" t="str">
        <f t="shared" si="5"/>
        <v>SI</v>
      </c>
      <c r="BM26" s="220"/>
      <c r="BN26" s="223"/>
      <c r="BO26" s="226"/>
      <c r="BP26" s="229"/>
      <c r="BQ26" s="211"/>
      <c r="BR26" s="211"/>
      <c r="BS26" s="214"/>
    </row>
    <row r="27" spans="2:71" s="53" customFormat="1" ht="96" hidden="1" customHeight="1" x14ac:dyDescent="0.25">
      <c r="B27" s="249"/>
      <c r="C27" s="252"/>
      <c r="D27" s="241"/>
      <c r="E27" s="241"/>
      <c r="F27" s="239"/>
      <c r="G27" s="239"/>
      <c r="H27" s="239"/>
      <c r="I27" s="239"/>
      <c r="J27" s="241"/>
      <c r="K27" s="54">
        <v>6</v>
      </c>
      <c r="L27" s="55" t="s">
        <v>107</v>
      </c>
      <c r="M27" s="243"/>
      <c r="N27" s="246"/>
      <c r="O27" s="236"/>
      <c r="P27" s="229"/>
      <c r="Q27" s="232"/>
      <c r="R27" s="232"/>
      <c r="S27" s="232"/>
      <c r="T27" s="232"/>
      <c r="U27" s="232"/>
      <c r="V27" s="232"/>
      <c r="W27" s="232"/>
      <c r="X27" s="232"/>
      <c r="Y27" s="232"/>
      <c r="Z27" s="232"/>
      <c r="AA27" s="232"/>
      <c r="AB27" s="232"/>
      <c r="AC27" s="232"/>
      <c r="AD27" s="232"/>
      <c r="AE27" s="232"/>
      <c r="AF27" s="232"/>
      <c r="AG27" s="232"/>
      <c r="AH27" s="232"/>
      <c r="AI27" s="232"/>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0"/>
        <v>0</v>
      </c>
      <c r="BE27" s="58" t="str">
        <f t="shared" si="1"/>
        <v>Débil</v>
      </c>
      <c r="BF27" s="57"/>
      <c r="BG27" s="59" t="s">
        <v>106</v>
      </c>
      <c r="BH27" s="58" t="str">
        <f t="shared" si="2"/>
        <v>Casilla formulada</v>
      </c>
      <c r="BI27" s="57"/>
      <c r="BJ27" s="58" t="str">
        <f t="shared" si="3"/>
        <v/>
      </c>
      <c r="BK27" s="58" t="str">
        <f t="shared" si="4"/>
        <v/>
      </c>
      <c r="BL27" s="58" t="str">
        <f t="shared" si="5"/>
        <v>SI</v>
      </c>
      <c r="BM27" s="220"/>
      <c r="BN27" s="223"/>
      <c r="BO27" s="226"/>
      <c r="BP27" s="229"/>
      <c r="BQ27" s="211"/>
      <c r="BR27" s="211"/>
      <c r="BS27" s="214"/>
    </row>
    <row r="28" spans="2:71" s="53" customFormat="1" ht="96" hidden="1" customHeight="1" x14ac:dyDescent="0.25">
      <c r="B28" s="249"/>
      <c r="C28" s="252"/>
      <c r="D28" s="241"/>
      <c r="E28" s="241"/>
      <c r="F28" s="239"/>
      <c r="G28" s="239"/>
      <c r="H28" s="239"/>
      <c r="I28" s="239"/>
      <c r="J28" s="241"/>
      <c r="K28" s="60">
        <v>7</v>
      </c>
      <c r="L28" s="61" t="s">
        <v>107</v>
      </c>
      <c r="M28" s="243"/>
      <c r="N28" s="246"/>
      <c r="O28" s="236"/>
      <c r="P28" s="229"/>
      <c r="Q28" s="232"/>
      <c r="R28" s="232"/>
      <c r="S28" s="232"/>
      <c r="T28" s="232"/>
      <c r="U28" s="232"/>
      <c r="V28" s="232"/>
      <c r="W28" s="232"/>
      <c r="X28" s="232"/>
      <c r="Y28" s="232"/>
      <c r="Z28" s="232"/>
      <c r="AA28" s="232"/>
      <c r="AB28" s="232"/>
      <c r="AC28" s="232"/>
      <c r="AD28" s="232"/>
      <c r="AE28" s="232"/>
      <c r="AF28" s="232"/>
      <c r="AG28" s="232"/>
      <c r="AH28" s="232"/>
      <c r="AI28" s="232"/>
      <c r="AJ28" s="211"/>
      <c r="AK28" s="211"/>
      <c r="AL28" s="211"/>
      <c r="AM28" s="217"/>
      <c r="AN28" s="62">
        <v>7</v>
      </c>
      <c r="AO28" s="63" t="s">
        <v>109</v>
      </c>
      <c r="AP28" s="63"/>
      <c r="AQ28" s="63" t="s">
        <v>106</v>
      </c>
      <c r="AR28" s="63"/>
      <c r="AS28" s="63"/>
      <c r="AT28" s="63"/>
      <c r="AU28" s="63"/>
      <c r="AV28" s="63" t="s">
        <v>106</v>
      </c>
      <c r="AW28" s="159" t="s">
        <v>106</v>
      </c>
      <c r="AX28" s="159" t="s">
        <v>106</v>
      </c>
      <c r="AY28" s="159" t="s">
        <v>106</v>
      </c>
      <c r="AZ28" s="159" t="s">
        <v>106</v>
      </c>
      <c r="BA28" s="159" t="s">
        <v>106</v>
      </c>
      <c r="BB28" s="159" t="s">
        <v>106</v>
      </c>
      <c r="BC28" s="159" t="s">
        <v>106</v>
      </c>
      <c r="BD28" s="159">
        <f t="shared" si="0"/>
        <v>0</v>
      </c>
      <c r="BE28" s="159" t="str">
        <f t="shared" si="1"/>
        <v>Débil</v>
      </c>
      <c r="BF28" s="63"/>
      <c r="BG28" s="65" t="s">
        <v>106</v>
      </c>
      <c r="BH28" s="159" t="str">
        <f t="shared" si="2"/>
        <v>Casilla formulada</v>
      </c>
      <c r="BI28" s="63"/>
      <c r="BJ28" s="159" t="str">
        <f t="shared" si="3"/>
        <v/>
      </c>
      <c r="BK28" s="159" t="str">
        <f t="shared" si="4"/>
        <v/>
      </c>
      <c r="BL28" s="159" t="str">
        <f t="shared" si="5"/>
        <v>SI</v>
      </c>
      <c r="BM28" s="220"/>
      <c r="BN28" s="223"/>
      <c r="BO28" s="226"/>
      <c r="BP28" s="229"/>
      <c r="BQ28" s="211"/>
      <c r="BR28" s="211"/>
      <c r="BS28" s="214"/>
    </row>
    <row r="29" spans="2:71" s="53" customFormat="1" ht="96" hidden="1" customHeight="1" x14ac:dyDescent="0.25">
      <c r="B29" s="249"/>
      <c r="C29" s="252"/>
      <c r="D29" s="241"/>
      <c r="E29" s="241"/>
      <c r="F29" s="239"/>
      <c r="G29" s="239"/>
      <c r="H29" s="239"/>
      <c r="I29" s="239"/>
      <c r="J29" s="241"/>
      <c r="K29" s="54">
        <v>8</v>
      </c>
      <c r="L29" s="55" t="s">
        <v>107</v>
      </c>
      <c r="M29" s="243"/>
      <c r="N29" s="246"/>
      <c r="O29" s="236"/>
      <c r="P29" s="229"/>
      <c r="Q29" s="232"/>
      <c r="R29" s="232"/>
      <c r="S29" s="232"/>
      <c r="T29" s="232"/>
      <c r="U29" s="232"/>
      <c r="V29" s="232"/>
      <c r="W29" s="232"/>
      <c r="X29" s="232"/>
      <c r="Y29" s="232"/>
      <c r="Z29" s="232"/>
      <c r="AA29" s="232"/>
      <c r="AB29" s="232"/>
      <c r="AC29" s="232"/>
      <c r="AD29" s="232"/>
      <c r="AE29" s="232"/>
      <c r="AF29" s="232"/>
      <c r="AG29" s="232"/>
      <c r="AH29" s="232"/>
      <c r="AI29" s="232"/>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0"/>
        <v>0</v>
      </c>
      <c r="BE29" s="58" t="str">
        <f t="shared" si="1"/>
        <v>Débil</v>
      </c>
      <c r="BF29" s="57"/>
      <c r="BG29" s="59" t="s">
        <v>106</v>
      </c>
      <c r="BH29" s="58" t="str">
        <f t="shared" si="2"/>
        <v>Casilla formulada</v>
      </c>
      <c r="BI29" s="57"/>
      <c r="BJ29" s="58" t="str">
        <f t="shared" si="3"/>
        <v/>
      </c>
      <c r="BK29" s="58" t="str">
        <f t="shared" si="4"/>
        <v/>
      </c>
      <c r="BL29" s="58" t="str">
        <f t="shared" si="5"/>
        <v>SI</v>
      </c>
      <c r="BM29" s="220"/>
      <c r="BN29" s="223"/>
      <c r="BO29" s="226"/>
      <c r="BP29" s="229"/>
      <c r="BQ29" s="211"/>
      <c r="BR29" s="211"/>
      <c r="BS29" s="214"/>
    </row>
    <row r="30" spans="2:71" s="53" customFormat="1" ht="96" hidden="1" customHeight="1" x14ac:dyDescent="0.25">
      <c r="B30" s="249"/>
      <c r="C30" s="252"/>
      <c r="D30" s="241"/>
      <c r="E30" s="241"/>
      <c r="F30" s="239"/>
      <c r="G30" s="239"/>
      <c r="H30" s="239"/>
      <c r="I30" s="239"/>
      <c r="J30" s="241"/>
      <c r="K30" s="60">
        <v>9</v>
      </c>
      <c r="L30" s="66" t="s">
        <v>107</v>
      </c>
      <c r="M30" s="243"/>
      <c r="N30" s="246"/>
      <c r="O30" s="236"/>
      <c r="P30" s="229"/>
      <c r="Q30" s="232"/>
      <c r="R30" s="232"/>
      <c r="S30" s="232"/>
      <c r="T30" s="232"/>
      <c r="U30" s="232"/>
      <c r="V30" s="232"/>
      <c r="W30" s="232"/>
      <c r="X30" s="232"/>
      <c r="Y30" s="232"/>
      <c r="Z30" s="232"/>
      <c r="AA30" s="232"/>
      <c r="AB30" s="232"/>
      <c r="AC30" s="232"/>
      <c r="AD30" s="232"/>
      <c r="AE30" s="232"/>
      <c r="AF30" s="232"/>
      <c r="AG30" s="232"/>
      <c r="AH30" s="232"/>
      <c r="AI30" s="232"/>
      <c r="AJ30" s="211"/>
      <c r="AK30" s="211"/>
      <c r="AL30" s="211"/>
      <c r="AM30" s="217"/>
      <c r="AN30" s="62">
        <v>9</v>
      </c>
      <c r="AO30" s="63" t="s">
        <v>109</v>
      </c>
      <c r="AP30" s="63"/>
      <c r="AQ30" s="63" t="s">
        <v>106</v>
      </c>
      <c r="AR30" s="63"/>
      <c r="AS30" s="63"/>
      <c r="AT30" s="63"/>
      <c r="AU30" s="63"/>
      <c r="AV30" s="63" t="s">
        <v>106</v>
      </c>
      <c r="AW30" s="159" t="s">
        <v>106</v>
      </c>
      <c r="AX30" s="159" t="s">
        <v>106</v>
      </c>
      <c r="AY30" s="159" t="s">
        <v>106</v>
      </c>
      <c r="AZ30" s="159" t="s">
        <v>106</v>
      </c>
      <c r="BA30" s="159" t="s">
        <v>106</v>
      </c>
      <c r="BB30" s="159" t="s">
        <v>106</v>
      </c>
      <c r="BC30" s="159" t="s">
        <v>106</v>
      </c>
      <c r="BD30" s="159">
        <f t="shared" si="0"/>
        <v>0</v>
      </c>
      <c r="BE30" s="159" t="str">
        <f t="shared" si="1"/>
        <v>Débil</v>
      </c>
      <c r="BF30" s="63"/>
      <c r="BG30" s="65" t="s">
        <v>106</v>
      </c>
      <c r="BH30" s="159" t="str">
        <f t="shared" si="2"/>
        <v>Casilla formulada</v>
      </c>
      <c r="BI30" s="63"/>
      <c r="BJ30" s="159" t="str">
        <f t="shared" si="3"/>
        <v/>
      </c>
      <c r="BK30" s="159" t="str">
        <f t="shared" si="4"/>
        <v/>
      </c>
      <c r="BL30" s="159" t="str">
        <f t="shared" si="5"/>
        <v>SI</v>
      </c>
      <c r="BM30" s="220"/>
      <c r="BN30" s="223"/>
      <c r="BO30" s="226"/>
      <c r="BP30" s="229"/>
      <c r="BQ30" s="211"/>
      <c r="BR30" s="211"/>
      <c r="BS30" s="214"/>
    </row>
    <row r="31" spans="2:71" s="53" customFormat="1" ht="96" hidden="1" customHeight="1" thickBot="1" x14ac:dyDescent="0.3">
      <c r="B31" s="250"/>
      <c r="C31" s="253"/>
      <c r="D31" s="242"/>
      <c r="E31" s="242"/>
      <c r="F31" s="240"/>
      <c r="G31" s="240"/>
      <c r="H31" s="240"/>
      <c r="I31" s="240"/>
      <c r="J31" s="242"/>
      <c r="K31" s="67">
        <v>10</v>
      </c>
      <c r="L31" s="68" t="s">
        <v>107</v>
      </c>
      <c r="M31" s="244"/>
      <c r="N31" s="247"/>
      <c r="O31" s="237"/>
      <c r="P31" s="230"/>
      <c r="Q31" s="233"/>
      <c r="R31" s="233"/>
      <c r="S31" s="233"/>
      <c r="T31" s="233"/>
      <c r="U31" s="233"/>
      <c r="V31" s="233"/>
      <c r="W31" s="233"/>
      <c r="X31" s="233"/>
      <c r="Y31" s="233"/>
      <c r="Z31" s="233"/>
      <c r="AA31" s="233"/>
      <c r="AB31" s="233"/>
      <c r="AC31" s="233"/>
      <c r="AD31" s="233"/>
      <c r="AE31" s="233"/>
      <c r="AF31" s="233"/>
      <c r="AG31" s="233"/>
      <c r="AH31" s="233"/>
      <c r="AI31" s="233"/>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0"/>
        <v>0</v>
      </c>
      <c r="BE31" s="71" t="str">
        <f t="shared" si="1"/>
        <v>Débil</v>
      </c>
      <c r="BF31" s="70"/>
      <c r="BG31" s="72" t="s">
        <v>106</v>
      </c>
      <c r="BH31" s="71" t="str">
        <f t="shared" si="2"/>
        <v>Casilla formulada</v>
      </c>
      <c r="BI31" s="70"/>
      <c r="BJ31" s="71" t="str">
        <f t="shared" si="3"/>
        <v/>
      </c>
      <c r="BK31" s="71" t="str">
        <f t="shared" si="4"/>
        <v/>
      </c>
      <c r="BL31" s="71" t="str">
        <f t="shared" si="5"/>
        <v>SI</v>
      </c>
      <c r="BM31" s="221"/>
      <c r="BN31" s="224"/>
      <c r="BO31" s="227"/>
      <c r="BP31" s="230"/>
      <c r="BQ31" s="212"/>
      <c r="BR31" s="212"/>
      <c r="BS31" s="215"/>
    </row>
    <row r="32" spans="2:71" s="53" customFormat="1" ht="96" hidden="1"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458</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158" t="s">
        <v>106</v>
      </c>
      <c r="AX32" s="158" t="s">
        <v>106</v>
      </c>
      <c r="AY32" s="158" t="s">
        <v>106</v>
      </c>
      <c r="AZ32" s="158" t="s">
        <v>106</v>
      </c>
      <c r="BA32" s="158" t="s">
        <v>106</v>
      </c>
      <c r="BB32" s="158" t="s">
        <v>106</v>
      </c>
      <c r="BC32" s="158" t="s">
        <v>106</v>
      </c>
      <c r="BD32" s="158">
        <f t="shared" si="0"/>
        <v>0</v>
      </c>
      <c r="BE32" s="158" t="str">
        <f t="shared" si="1"/>
        <v>Débil</v>
      </c>
      <c r="BF32" s="50"/>
      <c r="BG32" s="52" t="s">
        <v>106</v>
      </c>
      <c r="BH32" s="158" t="str">
        <f t="shared" si="2"/>
        <v>Casilla formulada</v>
      </c>
      <c r="BI32" s="50"/>
      <c r="BJ32" s="158" t="str">
        <f t="shared" si="3"/>
        <v/>
      </c>
      <c r="BK32" s="158" t="str">
        <f t="shared" si="4"/>
        <v/>
      </c>
      <c r="BL32" s="158" t="str">
        <f t="shared" si="5"/>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hidden="1"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0"/>
        <v>0</v>
      </c>
      <c r="BE33" s="58" t="str">
        <f t="shared" si="1"/>
        <v>Débil</v>
      </c>
      <c r="BF33" s="57"/>
      <c r="BG33" s="59" t="s">
        <v>106</v>
      </c>
      <c r="BH33" s="58" t="str">
        <f t="shared" si="2"/>
        <v>Casilla formulada</v>
      </c>
      <c r="BI33" s="57"/>
      <c r="BJ33" s="58" t="str">
        <f t="shared" si="3"/>
        <v/>
      </c>
      <c r="BK33" s="58" t="str">
        <f t="shared" si="4"/>
        <v/>
      </c>
      <c r="BL33" s="58" t="str">
        <f t="shared" si="5"/>
        <v>SI</v>
      </c>
      <c r="BM33" s="220"/>
      <c r="BN33" s="223"/>
      <c r="BO33" s="226"/>
      <c r="BP33" s="229"/>
      <c r="BQ33" s="211"/>
      <c r="BR33" s="211"/>
      <c r="BS33" s="214"/>
    </row>
    <row r="34" spans="2:71" s="53" customFormat="1" ht="96" hidden="1"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159" t="s">
        <v>106</v>
      </c>
      <c r="AX34" s="159" t="s">
        <v>106</v>
      </c>
      <c r="AY34" s="159" t="s">
        <v>106</v>
      </c>
      <c r="AZ34" s="159" t="s">
        <v>106</v>
      </c>
      <c r="BA34" s="159" t="s">
        <v>106</v>
      </c>
      <c r="BB34" s="159" t="s">
        <v>106</v>
      </c>
      <c r="BC34" s="159" t="s">
        <v>106</v>
      </c>
      <c r="BD34" s="159">
        <f t="shared" si="0"/>
        <v>0</v>
      </c>
      <c r="BE34" s="159" t="str">
        <f t="shared" si="1"/>
        <v>Débil</v>
      </c>
      <c r="BF34" s="63"/>
      <c r="BG34" s="65" t="s">
        <v>106</v>
      </c>
      <c r="BH34" s="159" t="str">
        <f t="shared" si="2"/>
        <v>Casilla formulada</v>
      </c>
      <c r="BI34" s="63"/>
      <c r="BJ34" s="159" t="str">
        <f t="shared" si="3"/>
        <v/>
      </c>
      <c r="BK34" s="159" t="str">
        <f t="shared" si="4"/>
        <v/>
      </c>
      <c r="BL34" s="159" t="str">
        <f t="shared" si="5"/>
        <v>SI</v>
      </c>
      <c r="BM34" s="220"/>
      <c r="BN34" s="223"/>
      <c r="BO34" s="226"/>
      <c r="BP34" s="229"/>
      <c r="BQ34" s="211"/>
      <c r="BR34" s="211"/>
      <c r="BS34" s="214"/>
    </row>
    <row r="35" spans="2:71" s="53" customFormat="1" ht="96" hidden="1"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0"/>
        <v>0</v>
      </c>
      <c r="BE35" s="58" t="str">
        <f t="shared" si="1"/>
        <v>Débil</v>
      </c>
      <c r="BF35" s="57"/>
      <c r="BG35" s="59" t="s">
        <v>106</v>
      </c>
      <c r="BH35" s="58" t="str">
        <f t="shared" si="2"/>
        <v>Casilla formulada</v>
      </c>
      <c r="BI35" s="57"/>
      <c r="BJ35" s="58" t="str">
        <f t="shared" si="3"/>
        <v/>
      </c>
      <c r="BK35" s="58" t="str">
        <f t="shared" si="4"/>
        <v/>
      </c>
      <c r="BL35" s="58" t="str">
        <f t="shared" si="5"/>
        <v>SI</v>
      </c>
      <c r="BM35" s="220"/>
      <c r="BN35" s="223"/>
      <c r="BO35" s="226"/>
      <c r="BP35" s="229"/>
      <c r="BQ35" s="211"/>
      <c r="BR35" s="211"/>
      <c r="BS35" s="214"/>
    </row>
    <row r="36" spans="2:71" s="53" customFormat="1" ht="96" hidden="1"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159" t="s">
        <v>106</v>
      </c>
      <c r="AX36" s="159" t="s">
        <v>106</v>
      </c>
      <c r="AY36" s="159" t="s">
        <v>106</v>
      </c>
      <c r="AZ36" s="159" t="s">
        <v>106</v>
      </c>
      <c r="BA36" s="159" t="s">
        <v>106</v>
      </c>
      <c r="BB36" s="159" t="s">
        <v>106</v>
      </c>
      <c r="BC36" s="159" t="s">
        <v>106</v>
      </c>
      <c r="BD36" s="159">
        <f t="shared" si="0"/>
        <v>0</v>
      </c>
      <c r="BE36" s="159" t="str">
        <f t="shared" si="1"/>
        <v>Débil</v>
      </c>
      <c r="BF36" s="63"/>
      <c r="BG36" s="65" t="s">
        <v>106</v>
      </c>
      <c r="BH36" s="159" t="str">
        <f t="shared" si="2"/>
        <v>Casilla formulada</v>
      </c>
      <c r="BI36" s="63"/>
      <c r="BJ36" s="159" t="str">
        <f t="shared" si="3"/>
        <v/>
      </c>
      <c r="BK36" s="159" t="str">
        <f t="shared" si="4"/>
        <v/>
      </c>
      <c r="BL36" s="159" t="str">
        <f t="shared" si="5"/>
        <v>SI</v>
      </c>
      <c r="BM36" s="220"/>
      <c r="BN36" s="223"/>
      <c r="BO36" s="226"/>
      <c r="BP36" s="229"/>
      <c r="BQ36" s="211"/>
      <c r="BR36" s="211"/>
      <c r="BS36" s="214"/>
    </row>
    <row r="37" spans="2:71" s="53" customFormat="1" ht="96" hidden="1"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0"/>
        <v>0</v>
      </c>
      <c r="BE37" s="58" t="str">
        <f t="shared" si="1"/>
        <v>Débil</v>
      </c>
      <c r="BF37" s="57"/>
      <c r="BG37" s="59" t="s">
        <v>106</v>
      </c>
      <c r="BH37" s="58" t="str">
        <f t="shared" si="2"/>
        <v>Casilla formulada</v>
      </c>
      <c r="BI37" s="57"/>
      <c r="BJ37" s="58" t="str">
        <f t="shared" si="3"/>
        <v/>
      </c>
      <c r="BK37" s="58" t="str">
        <f t="shared" si="4"/>
        <v/>
      </c>
      <c r="BL37" s="58" t="str">
        <f t="shared" si="5"/>
        <v>SI</v>
      </c>
      <c r="BM37" s="220"/>
      <c r="BN37" s="223"/>
      <c r="BO37" s="226"/>
      <c r="BP37" s="229"/>
      <c r="BQ37" s="211"/>
      <c r="BR37" s="211"/>
      <c r="BS37" s="214"/>
    </row>
    <row r="38" spans="2:71" s="53" customFormat="1" ht="96" hidden="1"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159" t="s">
        <v>106</v>
      </c>
      <c r="AX38" s="159" t="s">
        <v>106</v>
      </c>
      <c r="AY38" s="159" t="s">
        <v>106</v>
      </c>
      <c r="AZ38" s="159" t="s">
        <v>106</v>
      </c>
      <c r="BA38" s="159" t="s">
        <v>106</v>
      </c>
      <c r="BB38" s="159" t="s">
        <v>106</v>
      </c>
      <c r="BC38" s="159" t="s">
        <v>106</v>
      </c>
      <c r="BD38" s="159">
        <f t="shared" si="0"/>
        <v>0</v>
      </c>
      <c r="BE38" s="159" t="str">
        <f t="shared" si="1"/>
        <v>Débil</v>
      </c>
      <c r="BF38" s="63"/>
      <c r="BG38" s="65" t="s">
        <v>106</v>
      </c>
      <c r="BH38" s="159" t="str">
        <f t="shared" si="2"/>
        <v>Casilla formulada</v>
      </c>
      <c r="BI38" s="63"/>
      <c r="BJ38" s="159" t="str">
        <f t="shared" si="3"/>
        <v/>
      </c>
      <c r="BK38" s="159" t="str">
        <f t="shared" si="4"/>
        <v/>
      </c>
      <c r="BL38" s="159" t="str">
        <f t="shared" si="5"/>
        <v>SI</v>
      </c>
      <c r="BM38" s="220"/>
      <c r="BN38" s="223"/>
      <c r="BO38" s="226"/>
      <c r="BP38" s="229"/>
      <c r="BQ38" s="211"/>
      <c r="BR38" s="211"/>
      <c r="BS38" s="214"/>
    </row>
    <row r="39" spans="2:71" s="53" customFormat="1" ht="96" hidden="1"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0"/>
        <v>0</v>
      </c>
      <c r="BE39" s="58" t="str">
        <f t="shared" si="1"/>
        <v>Débil</v>
      </c>
      <c r="BF39" s="57"/>
      <c r="BG39" s="59" t="s">
        <v>106</v>
      </c>
      <c r="BH39" s="58" t="str">
        <f t="shared" si="2"/>
        <v>Casilla formulada</v>
      </c>
      <c r="BI39" s="57"/>
      <c r="BJ39" s="58" t="str">
        <f t="shared" si="3"/>
        <v/>
      </c>
      <c r="BK39" s="58" t="str">
        <f t="shared" si="4"/>
        <v/>
      </c>
      <c r="BL39" s="58" t="str">
        <f t="shared" si="5"/>
        <v>SI</v>
      </c>
      <c r="BM39" s="220"/>
      <c r="BN39" s="223"/>
      <c r="BO39" s="226"/>
      <c r="BP39" s="229"/>
      <c r="BQ39" s="211"/>
      <c r="BR39" s="211"/>
      <c r="BS39" s="214"/>
    </row>
    <row r="40" spans="2:71" s="53" customFormat="1" ht="96" hidden="1"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159" t="s">
        <v>106</v>
      </c>
      <c r="AX40" s="159" t="s">
        <v>106</v>
      </c>
      <c r="AY40" s="159" t="s">
        <v>106</v>
      </c>
      <c r="AZ40" s="159" t="s">
        <v>106</v>
      </c>
      <c r="BA40" s="159" t="s">
        <v>106</v>
      </c>
      <c r="BB40" s="159" t="s">
        <v>106</v>
      </c>
      <c r="BC40" s="159" t="s">
        <v>106</v>
      </c>
      <c r="BD40" s="159">
        <f t="shared" si="0"/>
        <v>0</v>
      </c>
      <c r="BE40" s="159" t="str">
        <f t="shared" si="1"/>
        <v>Débil</v>
      </c>
      <c r="BF40" s="63"/>
      <c r="BG40" s="65" t="s">
        <v>106</v>
      </c>
      <c r="BH40" s="159" t="str">
        <f t="shared" si="2"/>
        <v>Casilla formulada</v>
      </c>
      <c r="BI40" s="63"/>
      <c r="BJ40" s="159" t="str">
        <f t="shared" si="3"/>
        <v/>
      </c>
      <c r="BK40" s="159" t="str">
        <f t="shared" si="4"/>
        <v/>
      </c>
      <c r="BL40" s="159" t="str">
        <f t="shared" si="5"/>
        <v>SI</v>
      </c>
      <c r="BM40" s="220"/>
      <c r="BN40" s="223"/>
      <c r="BO40" s="226"/>
      <c r="BP40" s="229"/>
      <c r="BQ40" s="211"/>
      <c r="BR40" s="211"/>
      <c r="BS40" s="214"/>
    </row>
    <row r="41" spans="2:71" s="53" customFormat="1" ht="96" hidden="1"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0"/>
        <v>0</v>
      </c>
      <c r="BE41" s="71" t="str">
        <f t="shared" si="1"/>
        <v>Débil</v>
      </c>
      <c r="BF41" s="70"/>
      <c r="BG41" s="72" t="s">
        <v>106</v>
      </c>
      <c r="BH41" s="71" t="str">
        <f t="shared" si="2"/>
        <v>Casilla formulada</v>
      </c>
      <c r="BI41" s="70"/>
      <c r="BJ41" s="71" t="str">
        <f t="shared" si="3"/>
        <v/>
      </c>
      <c r="BK41" s="71" t="str">
        <f t="shared" si="4"/>
        <v/>
      </c>
      <c r="BL41" s="71" t="str">
        <f t="shared" si="5"/>
        <v>SI</v>
      </c>
      <c r="BM41" s="221"/>
      <c r="BN41" s="224"/>
      <c r="BO41" s="227"/>
      <c r="BP41" s="230"/>
      <c r="BQ41" s="212"/>
      <c r="BR41" s="212"/>
      <c r="BS41" s="215"/>
    </row>
    <row r="42" spans="2:71" s="53" customFormat="1" ht="96" hidden="1"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458</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158" t="s">
        <v>106</v>
      </c>
      <c r="AX42" s="158" t="s">
        <v>106</v>
      </c>
      <c r="AY42" s="158" t="s">
        <v>106</v>
      </c>
      <c r="AZ42" s="158" t="s">
        <v>106</v>
      </c>
      <c r="BA42" s="158" t="s">
        <v>106</v>
      </c>
      <c r="BB42" s="158" t="s">
        <v>106</v>
      </c>
      <c r="BC42" s="158" t="s">
        <v>106</v>
      </c>
      <c r="BD42" s="158">
        <f t="shared" si="0"/>
        <v>0</v>
      </c>
      <c r="BE42" s="158" t="str">
        <f t="shared" si="1"/>
        <v>Débil</v>
      </c>
      <c r="BF42" s="50"/>
      <c r="BG42" s="52" t="s">
        <v>106</v>
      </c>
      <c r="BH42" s="158" t="str">
        <f t="shared" si="2"/>
        <v>Casilla formulada</v>
      </c>
      <c r="BI42" s="50"/>
      <c r="BJ42" s="158" t="str">
        <f t="shared" si="3"/>
        <v/>
      </c>
      <c r="BK42" s="158" t="str">
        <f t="shared" si="4"/>
        <v/>
      </c>
      <c r="BL42" s="158" t="str">
        <f t="shared" si="5"/>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hidden="1"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0"/>
        <v>0</v>
      </c>
      <c r="BE43" s="58" t="str">
        <f t="shared" si="1"/>
        <v>Débil</v>
      </c>
      <c r="BF43" s="57"/>
      <c r="BG43" s="59" t="s">
        <v>106</v>
      </c>
      <c r="BH43" s="58" t="str">
        <f t="shared" si="2"/>
        <v>Casilla formulada</v>
      </c>
      <c r="BI43" s="57"/>
      <c r="BJ43" s="58" t="str">
        <f t="shared" si="3"/>
        <v/>
      </c>
      <c r="BK43" s="58" t="str">
        <f t="shared" si="4"/>
        <v/>
      </c>
      <c r="BL43" s="58" t="str">
        <f t="shared" si="5"/>
        <v>SI</v>
      </c>
      <c r="BM43" s="220"/>
      <c r="BN43" s="223"/>
      <c r="BO43" s="226"/>
      <c r="BP43" s="229"/>
      <c r="BQ43" s="211"/>
      <c r="BR43" s="211"/>
      <c r="BS43" s="214"/>
    </row>
    <row r="44" spans="2:71" s="53" customFormat="1" ht="96" hidden="1"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159" t="s">
        <v>106</v>
      </c>
      <c r="AX44" s="159" t="s">
        <v>106</v>
      </c>
      <c r="AY44" s="159" t="s">
        <v>106</v>
      </c>
      <c r="AZ44" s="159" t="s">
        <v>106</v>
      </c>
      <c r="BA44" s="159" t="s">
        <v>106</v>
      </c>
      <c r="BB44" s="159" t="s">
        <v>106</v>
      </c>
      <c r="BC44" s="159" t="s">
        <v>106</v>
      </c>
      <c r="BD44" s="159">
        <f t="shared" si="0"/>
        <v>0</v>
      </c>
      <c r="BE44" s="159" t="str">
        <f t="shared" si="1"/>
        <v>Débil</v>
      </c>
      <c r="BF44" s="63"/>
      <c r="BG44" s="65" t="s">
        <v>106</v>
      </c>
      <c r="BH44" s="159" t="str">
        <f t="shared" si="2"/>
        <v>Casilla formulada</v>
      </c>
      <c r="BI44" s="63"/>
      <c r="BJ44" s="159" t="str">
        <f t="shared" si="3"/>
        <v/>
      </c>
      <c r="BK44" s="159" t="str">
        <f t="shared" si="4"/>
        <v/>
      </c>
      <c r="BL44" s="159" t="str">
        <f t="shared" si="5"/>
        <v>SI</v>
      </c>
      <c r="BM44" s="220"/>
      <c r="BN44" s="223"/>
      <c r="BO44" s="226"/>
      <c r="BP44" s="229"/>
      <c r="BQ44" s="211"/>
      <c r="BR44" s="211"/>
      <c r="BS44" s="214"/>
    </row>
    <row r="45" spans="2:71" s="53" customFormat="1" ht="96" hidden="1"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0"/>
        <v>0</v>
      </c>
      <c r="BE45" s="58" t="str">
        <f t="shared" si="1"/>
        <v>Débil</v>
      </c>
      <c r="BF45" s="57"/>
      <c r="BG45" s="59" t="s">
        <v>106</v>
      </c>
      <c r="BH45" s="58" t="str">
        <f t="shared" si="2"/>
        <v>Casilla formulada</v>
      </c>
      <c r="BI45" s="57"/>
      <c r="BJ45" s="58" t="str">
        <f t="shared" si="3"/>
        <v/>
      </c>
      <c r="BK45" s="58" t="str">
        <f t="shared" si="4"/>
        <v/>
      </c>
      <c r="BL45" s="58" t="str">
        <f t="shared" si="5"/>
        <v>SI</v>
      </c>
      <c r="BM45" s="220"/>
      <c r="BN45" s="223"/>
      <c r="BO45" s="226"/>
      <c r="BP45" s="229"/>
      <c r="BQ45" s="211"/>
      <c r="BR45" s="211"/>
      <c r="BS45" s="214"/>
    </row>
    <row r="46" spans="2:71" s="53" customFormat="1" ht="96" hidden="1"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159" t="s">
        <v>106</v>
      </c>
      <c r="AX46" s="159" t="s">
        <v>106</v>
      </c>
      <c r="AY46" s="159" t="s">
        <v>106</v>
      </c>
      <c r="AZ46" s="159" t="s">
        <v>106</v>
      </c>
      <c r="BA46" s="159" t="s">
        <v>106</v>
      </c>
      <c r="BB46" s="159" t="s">
        <v>106</v>
      </c>
      <c r="BC46" s="159" t="s">
        <v>106</v>
      </c>
      <c r="BD46" s="159">
        <f t="shared" si="0"/>
        <v>0</v>
      </c>
      <c r="BE46" s="159" t="str">
        <f t="shared" si="1"/>
        <v>Débil</v>
      </c>
      <c r="BF46" s="63"/>
      <c r="BG46" s="65" t="s">
        <v>106</v>
      </c>
      <c r="BH46" s="159" t="str">
        <f t="shared" si="2"/>
        <v>Casilla formulada</v>
      </c>
      <c r="BI46" s="63"/>
      <c r="BJ46" s="159" t="str">
        <f t="shared" si="3"/>
        <v/>
      </c>
      <c r="BK46" s="159" t="str">
        <f t="shared" si="4"/>
        <v/>
      </c>
      <c r="BL46" s="159" t="str">
        <f t="shared" si="5"/>
        <v>SI</v>
      </c>
      <c r="BM46" s="220"/>
      <c r="BN46" s="223"/>
      <c r="BO46" s="226"/>
      <c r="BP46" s="229"/>
      <c r="BQ46" s="211"/>
      <c r="BR46" s="211"/>
      <c r="BS46" s="214"/>
    </row>
    <row r="47" spans="2:71" s="53" customFormat="1" ht="96" hidden="1"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0"/>
        <v>0</v>
      </c>
      <c r="BE47" s="58" t="str">
        <f t="shared" si="1"/>
        <v>Débil</v>
      </c>
      <c r="BF47" s="57"/>
      <c r="BG47" s="59" t="s">
        <v>106</v>
      </c>
      <c r="BH47" s="58" t="str">
        <f t="shared" si="2"/>
        <v>Casilla formulada</v>
      </c>
      <c r="BI47" s="57"/>
      <c r="BJ47" s="58" t="str">
        <f t="shared" si="3"/>
        <v/>
      </c>
      <c r="BK47" s="58" t="str">
        <f t="shared" si="4"/>
        <v/>
      </c>
      <c r="BL47" s="58" t="str">
        <f t="shared" si="5"/>
        <v>SI</v>
      </c>
      <c r="BM47" s="220"/>
      <c r="BN47" s="223"/>
      <c r="BO47" s="226"/>
      <c r="BP47" s="229"/>
      <c r="BQ47" s="211"/>
      <c r="BR47" s="211"/>
      <c r="BS47" s="214"/>
    </row>
    <row r="48" spans="2:71" s="53" customFormat="1" ht="96" hidden="1"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159" t="s">
        <v>106</v>
      </c>
      <c r="AX48" s="159" t="s">
        <v>106</v>
      </c>
      <c r="AY48" s="159" t="s">
        <v>106</v>
      </c>
      <c r="AZ48" s="159" t="s">
        <v>106</v>
      </c>
      <c r="BA48" s="159" t="s">
        <v>106</v>
      </c>
      <c r="BB48" s="159" t="s">
        <v>106</v>
      </c>
      <c r="BC48" s="159" t="s">
        <v>106</v>
      </c>
      <c r="BD48" s="159">
        <f t="shared" si="0"/>
        <v>0</v>
      </c>
      <c r="BE48" s="159" t="str">
        <f t="shared" si="1"/>
        <v>Débil</v>
      </c>
      <c r="BF48" s="63"/>
      <c r="BG48" s="65" t="s">
        <v>106</v>
      </c>
      <c r="BH48" s="159" t="str">
        <f t="shared" si="2"/>
        <v>Casilla formulada</v>
      </c>
      <c r="BI48" s="63"/>
      <c r="BJ48" s="159" t="str">
        <f t="shared" si="3"/>
        <v/>
      </c>
      <c r="BK48" s="159" t="str">
        <f t="shared" si="4"/>
        <v/>
      </c>
      <c r="BL48" s="159" t="str">
        <f t="shared" si="5"/>
        <v>SI</v>
      </c>
      <c r="BM48" s="220"/>
      <c r="BN48" s="223"/>
      <c r="BO48" s="226"/>
      <c r="BP48" s="229"/>
      <c r="BQ48" s="211"/>
      <c r="BR48" s="211"/>
      <c r="BS48" s="214"/>
    </row>
    <row r="49" spans="2:71" s="53" customFormat="1" ht="96" hidden="1"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0"/>
        <v>0</v>
      </c>
      <c r="BE49" s="58" t="str">
        <f t="shared" si="1"/>
        <v>Débil</v>
      </c>
      <c r="BF49" s="57"/>
      <c r="BG49" s="59" t="s">
        <v>106</v>
      </c>
      <c r="BH49" s="58" t="str">
        <f t="shared" si="2"/>
        <v>Casilla formulada</v>
      </c>
      <c r="BI49" s="57"/>
      <c r="BJ49" s="58" t="str">
        <f t="shared" si="3"/>
        <v/>
      </c>
      <c r="BK49" s="58" t="str">
        <f t="shared" si="4"/>
        <v/>
      </c>
      <c r="BL49" s="58" t="str">
        <f t="shared" si="5"/>
        <v>SI</v>
      </c>
      <c r="BM49" s="220"/>
      <c r="BN49" s="223"/>
      <c r="BO49" s="226"/>
      <c r="BP49" s="229"/>
      <c r="BQ49" s="211"/>
      <c r="BR49" s="211"/>
      <c r="BS49" s="214"/>
    </row>
    <row r="50" spans="2:71" s="53" customFormat="1" ht="96" hidden="1"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159" t="s">
        <v>106</v>
      </c>
      <c r="AX50" s="159" t="s">
        <v>106</v>
      </c>
      <c r="AY50" s="159" t="s">
        <v>106</v>
      </c>
      <c r="AZ50" s="159" t="s">
        <v>106</v>
      </c>
      <c r="BA50" s="159" t="s">
        <v>106</v>
      </c>
      <c r="BB50" s="159" t="s">
        <v>106</v>
      </c>
      <c r="BC50" s="159" t="s">
        <v>106</v>
      </c>
      <c r="BD50" s="159">
        <f t="shared" si="0"/>
        <v>0</v>
      </c>
      <c r="BE50" s="159" t="str">
        <f t="shared" si="1"/>
        <v>Débil</v>
      </c>
      <c r="BF50" s="63"/>
      <c r="BG50" s="65" t="s">
        <v>106</v>
      </c>
      <c r="BH50" s="159" t="str">
        <f t="shared" si="2"/>
        <v>Casilla formulada</v>
      </c>
      <c r="BI50" s="63"/>
      <c r="BJ50" s="159" t="str">
        <f t="shared" si="3"/>
        <v/>
      </c>
      <c r="BK50" s="159" t="str">
        <f t="shared" si="4"/>
        <v/>
      </c>
      <c r="BL50" s="159" t="str">
        <f t="shared" si="5"/>
        <v>SI</v>
      </c>
      <c r="BM50" s="220"/>
      <c r="BN50" s="223"/>
      <c r="BO50" s="226"/>
      <c r="BP50" s="229"/>
      <c r="BQ50" s="211"/>
      <c r="BR50" s="211"/>
      <c r="BS50" s="214"/>
    </row>
    <row r="51" spans="2:71" s="53" customFormat="1" ht="96" hidden="1"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0"/>
        <v>0</v>
      </c>
      <c r="BE51" s="71" t="str">
        <f t="shared" si="1"/>
        <v>Débil</v>
      </c>
      <c r="BF51" s="70"/>
      <c r="BG51" s="72" t="s">
        <v>106</v>
      </c>
      <c r="BH51" s="71" t="str">
        <f t="shared" si="2"/>
        <v>Casilla formulada</v>
      </c>
      <c r="BI51" s="70"/>
      <c r="BJ51" s="71" t="str">
        <f t="shared" si="3"/>
        <v/>
      </c>
      <c r="BK51" s="71" t="str">
        <f t="shared" si="4"/>
        <v/>
      </c>
      <c r="BL51" s="71" t="str">
        <f t="shared" si="5"/>
        <v>SI</v>
      </c>
      <c r="BM51" s="221"/>
      <c r="BN51" s="224"/>
      <c r="BO51" s="227"/>
      <c r="BP51" s="230"/>
      <c r="BQ51" s="212"/>
      <c r="BR51" s="212"/>
      <c r="BS51" s="215"/>
    </row>
    <row r="52" spans="2:71" s="53" customFormat="1" ht="96" hidden="1"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458</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158" t="s">
        <v>106</v>
      </c>
      <c r="AX52" s="158" t="s">
        <v>106</v>
      </c>
      <c r="AY52" s="158" t="s">
        <v>106</v>
      </c>
      <c r="AZ52" s="158" t="s">
        <v>106</v>
      </c>
      <c r="BA52" s="158" t="s">
        <v>106</v>
      </c>
      <c r="BB52" s="158" t="s">
        <v>106</v>
      </c>
      <c r="BC52" s="158" t="s">
        <v>106</v>
      </c>
      <c r="BD52" s="158">
        <f t="shared" si="0"/>
        <v>0</v>
      </c>
      <c r="BE52" s="158" t="str">
        <f t="shared" si="1"/>
        <v>Débil</v>
      </c>
      <c r="BF52" s="50"/>
      <c r="BG52" s="52" t="s">
        <v>106</v>
      </c>
      <c r="BH52" s="158" t="str">
        <f t="shared" si="2"/>
        <v>Casilla formulada</v>
      </c>
      <c r="BI52" s="50"/>
      <c r="BJ52" s="158" t="str">
        <f t="shared" si="3"/>
        <v/>
      </c>
      <c r="BK52" s="158" t="str">
        <f t="shared" si="4"/>
        <v/>
      </c>
      <c r="BL52" s="158" t="str">
        <f t="shared" si="5"/>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hidden="1"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0"/>
        <v>0</v>
      </c>
      <c r="BE53" s="58" t="str">
        <f t="shared" si="1"/>
        <v>Débil</v>
      </c>
      <c r="BF53" s="57"/>
      <c r="BG53" s="59" t="s">
        <v>106</v>
      </c>
      <c r="BH53" s="58" t="str">
        <f t="shared" si="2"/>
        <v>Casilla formulada</v>
      </c>
      <c r="BI53" s="57"/>
      <c r="BJ53" s="58" t="str">
        <f t="shared" si="3"/>
        <v/>
      </c>
      <c r="BK53" s="58" t="str">
        <f t="shared" si="4"/>
        <v/>
      </c>
      <c r="BL53" s="58" t="str">
        <f t="shared" si="5"/>
        <v>SI</v>
      </c>
      <c r="BM53" s="220"/>
      <c r="BN53" s="223"/>
      <c r="BO53" s="226"/>
      <c r="BP53" s="229"/>
      <c r="BQ53" s="211"/>
      <c r="BR53" s="211"/>
      <c r="BS53" s="214"/>
    </row>
    <row r="54" spans="2:71" s="53" customFormat="1" ht="96" hidden="1"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159" t="s">
        <v>106</v>
      </c>
      <c r="AX54" s="159" t="s">
        <v>106</v>
      </c>
      <c r="AY54" s="159" t="s">
        <v>106</v>
      </c>
      <c r="AZ54" s="159" t="s">
        <v>106</v>
      </c>
      <c r="BA54" s="159" t="s">
        <v>106</v>
      </c>
      <c r="BB54" s="159" t="s">
        <v>106</v>
      </c>
      <c r="BC54" s="159" t="s">
        <v>106</v>
      </c>
      <c r="BD54" s="159">
        <f t="shared" si="0"/>
        <v>0</v>
      </c>
      <c r="BE54" s="159" t="str">
        <f t="shared" si="1"/>
        <v>Débil</v>
      </c>
      <c r="BF54" s="63"/>
      <c r="BG54" s="65" t="s">
        <v>106</v>
      </c>
      <c r="BH54" s="159" t="str">
        <f t="shared" si="2"/>
        <v>Casilla formulada</v>
      </c>
      <c r="BI54" s="63"/>
      <c r="BJ54" s="159" t="str">
        <f t="shared" si="3"/>
        <v/>
      </c>
      <c r="BK54" s="159" t="str">
        <f t="shared" si="4"/>
        <v/>
      </c>
      <c r="BL54" s="159" t="str">
        <f t="shared" si="5"/>
        <v>SI</v>
      </c>
      <c r="BM54" s="220"/>
      <c r="BN54" s="223"/>
      <c r="BO54" s="226"/>
      <c r="BP54" s="229"/>
      <c r="BQ54" s="211"/>
      <c r="BR54" s="211"/>
      <c r="BS54" s="214"/>
    </row>
    <row r="55" spans="2:71" s="53" customFormat="1" ht="96" hidden="1"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0"/>
        <v>0</v>
      </c>
      <c r="BE55" s="58" t="str">
        <f t="shared" si="1"/>
        <v>Débil</v>
      </c>
      <c r="BF55" s="57"/>
      <c r="BG55" s="59" t="s">
        <v>106</v>
      </c>
      <c r="BH55" s="58" t="str">
        <f t="shared" si="2"/>
        <v>Casilla formulada</v>
      </c>
      <c r="BI55" s="57"/>
      <c r="BJ55" s="58" t="str">
        <f t="shared" si="3"/>
        <v/>
      </c>
      <c r="BK55" s="58" t="str">
        <f t="shared" si="4"/>
        <v/>
      </c>
      <c r="BL55" s="58" t="str">
        <f t="shared" si="5"/>
        <v>SI</v>
      </c>
      <c r="BM55" s="220"/>
      <c r="BN55" s="223"/>
      <c r="BO55" s="226"/>
      <c r="BP55" s="229"/>
      <c r="BQ55" s="211"/>
      <c r="BR55" s="211"/>
      <c r="BS55" s="214"/>
    </row>
    <row r="56" spans="2:71" s="53" customFormat="1" ht="96" hidden="1"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159" t="s">
        <v>106</v>
      </c>
      <c r="AX56" s="159" t="s">
        <v>106</v>
      </c>
      <c r="AY56" s="159" t="s">
        <v>106</v>
      </c>
      <c r="AZ56" s="159" t="s">
        <v>106</v>
      </c>
      <c r="BA56" s="159" t="s">
        <v>106</v>
      </c>
      <c r="BB56" s="159" t="s">
        <v>106</v>
      </c>
      <c r="BC56" s="159" t="s">
        <v>106</v>
      </c>
      <c r="BD56" s="159">
        <f t="shared" si="0"/>
        <v>0</v>
      </c>
      <c r="BE56" s="159" t="str">
        <f t="shared" si="1"/>
        <v>Débil</v>
      </c>
      <c r="BF56" s="63"/>
      <c r="BG56" s="65" t="s">
        <v>106</v>
      </c>
      <c r="BH56" s="159" t="str">
        <f t="shared" si="2"/>
        <v>Casilla formulada</v>
      </c>
      <c r="BI56" s="63"/>
      <c r="BJ56" s="159" t="str">
        <f t="shared" si="3"/>
        <v/>
      </c>
      <c r="BK56" s="159" t="str">
        <f t="shared" si="4"/>
        <v/>
      </c>
      <c r="BL56" s="159" t="str">
        <f t="shared" si="5"/>
        <v>SI</v>
      </c>
      <c r="BM56" s="220"/>
      <c r="BN56" s="223"/>
      <c r="BO56" s="226"/>
      <c r="BP56" s="229"/>
      <c r="BQ56" s="211"/>
      <c r="BR56" s="211"/>
      <c r="BS56" s="214"/>
    </row>
    <row r="57" spans="2:71" s="53" customFormat="1" ht="96" hidden="1"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0"/>
        <v>0</v>
      </c>
      <c r="BE57" s="58" t="str">
        <f t="shared" si="1"/>
        <v>Débil</v>
      </c>
      <c r="BF57" s="57"/>
      <c r="BG57" s="59" t="s">
        <v>106</v>
      </c>
      <c r="BH57" s="58" t="str">
        <f t="shared" si="2"/>
        <v>Casilla formulada</v>
      </c>
      <c r="BI57" s="57"/>
      <c r="BJ57" s="58" t="str">
        <f t="shared" si="3"/>
        <v/>
      </c>
      <c r="BK57" s="58" t="str">
        <f t="shared" si="4"/>
        <v/>
      </c>
      <c r="BL57" s="58" t="str">
        <f t="shared" si="5"/>
        <v>SI</v>
      </c>
      <c r="BM57" s="220"/>
      <c r="BN57" s="223"/>
      <c r="BO57" s="226"/>
      <c r="BP57" s="229"/>
      <c r="BQ57" s="211"/>
      <c r="BR57" s="211"/>
      <c r="BS57" s="214"/>
    </row>
    <row r="58" spans="2:71" s="53" customFormat="1" ht="96" hidden="1"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159" t="s">
        <v>106</v>
      </c>
      <c r="AX58" s="159" t="s">
        <v>106</v>
      </c>
      <c r="AY58" s="159" t="s">
        <v>106</v>
      </c>
      <c r="AZ58" s="159" t="s">
        <v>106</v>
      </c>
      <c r="BA58" s="159" t="s">
        <v>106</v>
      </c>
      <c r="BB58" s="159" t="s">
        <v>106</v>
      </c>
      <c r="BC58" s="159" t="s">
        <v>106</v>
      </c>
      <c r="BD58" s="159">
        <f t="shared" si="0"/>
        <v>0</v>
      </c>
      <c r="BE58" s="159" t="str">
        <f t="shared" si="1"/>
        <v>Débil</v>
      </c>
      <c r="BF58" s="63"/>
      <c r="BG58" s="65" t="s">
        <v>106</v>
      </c>
      <c r="BH58" s="159" t="str">
        <f t="shared" si="2"/>
        <v>Casilla formulada</v>
      </c>
      <c r="BI58" s="63"/>
      <c r="BJ58" s="159" t="str">
        <f t="shared" si="3"/>
        <v/>
      </c>
      <c r="BK58" s="159" t="str">
        <f t="shared" si="4"/>
        <v/>
      </c>
      <c r="BL58" s="159" t="str">
        <f t="shared" si="5"/>
        <v>SI</v>
      </c>
      <c r="BM58" s="220"/>
      <c r="BN58" s="223"/>
      <c r="BO58" s="226"/>
      <c r="BP58" s="229"/>
      <c r="BQ58" s="211"/>
      <c r="BR58" s="211"/>
      <c r="BS58" s="214"/>
    </row>
    <row r="59" spans="2:71" s="53" customFormat="1" ht="96" hidden="1"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0"/>
        <v>0</v>
      </c>
      <c r="BE59" s="58" t="str">
        <f t="shared" si="1"/>
        <v>Débil</v>
      </c>
      <c r="BF59" s="57"/>
      <c r="BG59" s="59" t="s">
        <v>106</v>
      </c>
      <c r="BH59" s="58" t="str">
        <f t="shared" si="2"/>
        <v>Casilla formulada</v>
      </c>
      <c r="BI59" s="57"/>
      <c r="BJ59" s="58" t="str">
        <f t="shared" si="3"/>
        <v/>
      </c>
      <c r="BK59" s="58" t="str">
        <f t="shared" si="4"/>
        <v/>
      </c>
      <c r="BL59" s="58" t="str">
        <f t="shared" si="5"/>
        <v>SI</v>
      </c>
      <c r="BM59" s="220"/>
      <c r="BN59" s="223"/>
      <c r="BO59" s="226"/>
      <c r="BP59" s="229"/>
      <c r="BQ59" s="211"/>
      <c r="BR59" s="211"/>
      <c r="BS59" s="214"/>
    </row>
    <row r="60" spans="2:71" s="53" customFormat="1" ht="96" hidden="1"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159" t="s">
        <v>106</v>
      </c>
      <c r="AX60" s="159" t="s">
        <v>106</v>
      </c>
      <c r="AY60" s="159" t="s">
        <v>106</v>
      </c>
      <c r="AZ60" s="159" t="s">
        <v>106</v>
      </c>
      <c r="BA60" s="159" t="s">
        <v>106</v>
      </c>
      <c r="BB60" s="159" t="s">
        <v>106</v>
      </c>
      <c r="BC60" s="159" t="s">
        <v>106</v>
      </c>
      <c r="BD60" s="159">
        <f t="shared" si="0"/>
        <v>0</v>
      </c>
      <c r="BE60" s="159" t="str">
        <f t="shared" si="1"/>
        <v>Débil</v>
      </c>
      <c r="BF60" s="63"/>
      <c r="BG60" s="65" t="s">
        <v>106</v>
      </c>
      <c r="BH60" s="159" t="str">
        <f t="shared" si="2"/>
        <v>Casilla formulada</v>
      </c>
      <c r="BI60" s="63"/>
      <c r="BJ60" s="159" t="str">
        <f t="shared" si="3"/>
        <v/>
      </c>
      <c r="BK60" s="159" t="str">
        <f t="shared" si="4"/>
        <v/>
      </c>
      <c r="BL60" s="159" t="str">
        <f t="shared" si="5"/>
        <v>SI</v>
      </c>
      <c r="BM60" s="220"/>
      <c r="BN60" s="223"/>
      <c r="BO60" s="226"/>
      <c r="BP60" s="229"/>
      <c r="BQ60" s="211"/>
      <c r="BR60" s="211"/>
      <c r="BS60" s="214"/>
    </row>
    <row r="61" spans="2:71" s="53" customFormat="1" ht="96" hidden="1"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0"/>
        <v>0</v>
      </c>
      <c r="BE61" s="71" t="str">
        <f t="shared" si="1"/>
        <v>Débil</v>
      </c>
      <c r="BF61" s="70"/>
      <c r="BG61" s="72" t="s">
        <v>106</v>
      </c>
      <c r="BH61" s="71" t="str">
        <f t="shared" si="2"/>
        <v>Casilla formulada</v>
      </c>
      <c r="BI61" s="70"/>
      <c r="BJ61" s="71" t="str">
        <f t="shared" si="3"/>
        <v/>
      </c>
      <c r="BK61" s="71" t="str">
        <f t="shared" si="4"/>
        <v/>
      </c>
      <c r="BL61" s="71" t="str">
        <f t="shared" si="5"/>
        <v>SI</v>
      </c>
      <c r="BM61" s="221"/>
      <c r="BN61" s="224"/>
      <c r="BO61" s="227"/>
      <c r="BP61" s="230"/>
      <c r="BQ61" s="212"/>
      <c r="BR61" s="212"/>
      <c r="BS61" s="215"/>
    </row>
  </sheetData>
  <sheetProtection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267" priority="24" operator="containsText" text="Si es Riesgo de Corrupción">
      <formula>NOT(ISERROR(SEARCH("Si es Riesgo de Corrupción",J12)))</formula>
    </cfRule>
    <cfRule type="containsText" dxfId="266" priority="25" operator="containsText" text="No es Riesgo de Corrupción">
      <formula>NOT(ISERROR(SEARCH("No es Riesgo de Corrupción",J12)))</formula>
    </cfRule>
  </conditionalFormatting>
  <conditionalFormatting sqref="L12:M21">
    <cfRule type="containsText" dxfId="265" priority="23" operator="containsText" text="Espacio para describir ">
      <formula>NOT(ISERROR(SEARCH("Espacio para describir ",L12)))</formula>
    </cfRule>
  </conditionalFormatting>
  <conditionalFormatting sqref="N12:N61 Q22:AI61 AQ12:AQ61 AV12:BC61 BG12:BG61 BO12:BO61">
    <cfRule type="containsText" dxfId="264" priority="22" operator="containsText" text="Escoger un dato de la lista desplegable">
      <formula>NOT(ISERROR(SEARCH("Escoger un dato de la lista desplegable",N12)))</formula>
    </cfRule>
  </conditionalFormatting>
  <conditionalFormatting sqref="AO12:AO61">
    <cfRule type="containsText" dxfId="263" priority="21" operator="containsText" text="REDACTAR CONTROL">
      <formula>NOT(ISERROR(SEARCH("REDACTAR CONTROL",AO12)))</formula>
    </cfRule>
  </conditionalFormatting>
  <conditionalFormatting sqref="AL12 BR12">
    <cfRule type="containsText" dxfId="262" priority="18" operator="containsText" text="Extremo">
      <formula>NOT(ISERROR(SEARCH("Extremo",AL12)))</formula>
    </cfRule>
    <cfRule type="containsText" dxfId="261" priority="19" operator="containsText" text="Alto">
      <formula>NOT(ISERROR(SEARCH("Alto",AL12)))</formula>
    </cfRule>
    <cfRule type="containsText" dxfId="260" priority="20" operator="containsText" text="Moderado">
      <formula>NOT(ISERROR(SEARCH("Moderado",AL12)))</formula>
    </cfRule>
  </conditionalFormatting>
  <conditionalFormatting sqref="L22:M31">
    <cfRule type="containsText" dxfId="259" priority="17" operator="containsText" text="Espacio para describir ">
      <formula>NOT(ISERROR(SEARCH("Espacio para describir ",L22)))</formula>
    </cfRule>
  </conditionalFormatting>
  <conditionalFormatting sqref="AL22 BR22">
    <cfRule type="containsText" dxfId="258" priority="14" operator="containsText" text="Extremo">
      <formula>NOT(ISERROR(SEARCH("Extremo",AL22)))</formula>
    </cfRule>
    <cfRule type="containsText" dxfId="257" priority="15" operator="containsText" text="Alto">
      <formula>NOT(ISERROR(SEARCH("Alto",AL22)))</formula>
    </cfRule>
    <cfRule type="containsText" dxfId="256" priority="16" operator="containsText" text="Moderado">
      <formula>NOT(ISERROR(SEARCH("Moderado",AL22)))</formula>
    </cfRule>
  </conditionalFormatting>
  <conditionalFormatting sqref="L32:M41">
    <cfRule type="containsText" dxfId="255" priority="13" operator="containsText" text="Espacio para describir ">
      <formula>NOT(ISERROR(SEARCH("Espacio para describir ",L32)))</formula>
    </cfRule>
  </conditionalFormatting>
  <conditionalFormatting sqref="AL32 BR32">
    <cfRule type="containsText" dxfId="254" priority="10" operator="containsText" text="Extremo">
      <formula>NOT(ISERROR(SEARCH("Extremo",AL32)))</formula>
    </cfRule>
    <cfRule type="containsText" dxfId="253" priority="11" operator="containsText" text="Alto">
      <formula>NOT(ISERROR(SEARCH("Alto",AL32)))</formula>
    </cfRule>
    <cfRule type="containsText" dxfId="252" priority="12" operator="containsText" text="Moderado">
      <formula>NOT(ISERROR(SEARCH("Moderado",AL32)))</formula>
    </cfRule>
  </conditionalFormatting>
  <conditionalFormatting sqref="L42:M51">
    <cfRule type="containsText" dxfId="251" priority="9" operator="containsText" text="Espacio para describir ">
      <formula>NOT(ISERROR(SEARCH("Espacio para describir ",L42)))</formula>
    </cfRule>
  </conditionalFormatting>
  <conditionalFormatting sqref="AL42 BR42">
    <cfRule type="containsText" dxfId="250" priority="6" operator="containsText" text="Extremo">
      <formula>NOT(ISERROR(SEARCH("Extremo",AL42)))</formula>
    </cfRule>
    <cfRule type="containsText" dxfId="249" priority="7" operator="containsText" text="Alto">
      <formula>NOT(ISERROR(SEARCH("Alto",AL42)))</formula>
    </cfRule>
    <cfRule type="containsText" dxfId="248" priority="8" operator="containsText" text="Moderado">
      <formula>NOT(ISERROR(SEARCH("Moderado",AL42)))</formula>
    </cfRule>
  </conditionalFormatting>
  <conditionalFormatting sqref="L52:M61">
    <cfRule type="containsText" dxfId="247" priority="5" operator="containsText" text="Espacio para describir ">
      <formula>NOT(ISERROR(SEARCH("Espacio para describir ",L52)))</formula>
    </cfRule>
  </conditionalFormatting>
  <conditionalFormatting sqref="AL52 BR52">
    <cfRule type="containsText" dxfId="246" priority="2" operator="containsText" text="Extremo">
      <formula>NOT(ISERROR(SEARCH("Extremo",AL52)))</formula>
    </cfRule>
    <cfRule type="containsText" dxfId="245" priority="3" operator="containsText" text="Alto">
      <formula>NOT(ISERROR(SEARCH("Alto",AL52)))</formula>
    </cfRule>
    <cfRule type="containsText" dxfId="244" priority="4" operator="containsText" text="Moderado">
      <formula>NOT(ISERROR(SEARCH("Moderado",AL52)))</formula>
    </cfRule>
  </conditionalFormatting>
  <conditionalFormatting sqref="Q12:AI21">
    <cfRule type="containsText" dxfId="243" priority="1" operator="containsText" text="Escoger un dato de la lista desplegable">
      <formula>NOT(ISERROR(SEARCH("Escoger un dato de la lista desplegable",Q12)))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1C9EF90-1848-4220-A92A-4E56AEEF3D6C}"/>
    <dataValidation allowBlank="1" showInputMessage="1" showErrorMessage="1" prompt="¿Se deja evidencia o rastro de la ejecución del control, que permita a cualquier tercero con la evidencia, llegar a la misma conclusión?." sqref="BC11" xr:uid="{D8967D52-634E-4354-BAF1-9D3B6DD46F60}"/>
    <dataValidation allowBlank="1" showInputMessage="1" showErrorMessage="1" prompt="¿Las observaciones, desviaciones o diferencias identificadas como resultados de la ejecución del control son investigadas y resueltas de manera oportuna?" sqref="BB11" xr:uid="{868A47BA-7119-4D12-92FE-3D06CC968727}"/>
    <dataValidation allowBlank="1" showInputMessage="1" showErrorMessage="1" prompt="¿La fuente de información que se utiliza en el desarrollo del control es información confiable que permita mitigar el riesgo?." sqref="BA11" xr:uid="{B402CA47-7F68-4A54-A7FE-BED8A6465718}"/>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7DA6BE98-DFB4-4723-AEA9-E69289C09BFA}"/>
    <dataValidation allowBlank="1" showInputMessage="1" showErrorMessage="1" prompt="¿La oportunidad en que se ejecuta el control ayuda a prevenir la mitigación del riesgo o a detectar la materialización del riesgo de manera oportuna?" sqref="AY11" xr:uid="{C65CC6EE-9155-4711-9AED-404E28924A3A}"/>
    <dataValidation allowBlank="1" showInputMessage="1" showErrorMessage="1" prompt="El responsable tiene autoridad y adecuada segregación de funciones en la ejecución del control?" sqref="AX11" xr:uid="{464EE064-8C3F-442A-BF3A-7C737D843A2A}"/>
    <dataValidation allowBlank="1" showInputMessage="1" showErrorMessage="1" prompt="¿Existen un responsable asignado a la ejecución del control?" sqref="AW11" xr:uid="{389A08DC-5F2B-4C24-8EC8-DD9ECA8AF8E6}"/>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123AE0E7-0717-43B4-9892-2654D03B8D3F}"/>
    <dataValidation type="list" allowBlank="1" showInputMessage="1" showErrorMessage="1" prompt="¿Genera Impacto ambiental?" sqref="AI12:AI61" xr:uid="{7734F800-F4E3-428F-ABF0-06FC164D7E41}">
      <formula1>"SI,NO,Escoger un dato de la lista desplegable"</formula1>
    </dataValidation>
    <dataValidation allowBlank="1" showInputMessage="1" showErrorMessage="1" prompt="¿Genera Impacto ambiental?" sqref="AI11" xr:uid="{35B6601E-76F8-4D71-BDC7-EE92CECA9889}"/>
    <dataValidation type="list" allowBlank="1" showInputMessage="1" showErrorMessage="1" prompt="¿Afectar la imagen nacional?" sqref="AH12:AH61" xr:uid="{AAC94AF5-24ED-4963-BF2D-D99E50C0B289}">
      <formula1>"SI,NO,Escoger un dato de la lista desplegable"</formula1>
    </dataValidation>
    <dataValidation allowBlank="1" showInputMessage="1" showErrorMessage="1" prompt="¿Afectar la imagen nacional?" sqref="AH11" xr:uid="{0CCD87D9-0892-4DEB-94D4-8197A4C87E30}"/>
    <dataValidation type="list" allowBlank="1" showInputMessage="1" showErrorMessage="1" prompt="¿Afectar la imagen regional?" sqref="AG12:AG61" xr:uid="{DAB172DD-6144-4CB2-A12D-04CDE196DFF0}">
      <formula1>"SI,NO,Escoger un dato de la lista desplegable"</formula1>
    </dataValidation>
    <dataValidation allowBlank="1" showInputMessage="1" showErrorMessage="1" prompt="¿Afectar la imagen regional?" sqref="AG11" xr:uid="{4DC2D64E-46F3-4376-AFAD-7DAAAAEC4F72}"/>
    <dataValidation type="list" allowBlank="1" showInputMessage="1" showErrorMessage="1" prompt="¿Ocasionar lesiones físicas o pérdida de vidas humanas?_x000a_NOTA: si esta respuesta es afirmativa, el impacto sera considerado como catastrófico." sqref="AF12:AF61" xr:uid="{91D1EE0B-25AB-4C11-9843-2E71DA2C1DA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59DC27F-79E8-4EC6-81FA-9ADF1268F395}"/>
    <dataValidation type="list" allowBlank="1" showInputMessage="1" showErrorMessage="1" prompt="¿Generar pérdida de credibilidad del sector?" sqref="AE12:AE61" xr:uid="{D9CD7DE5-6D9E-4AD1-B04F-036AFAC0C6A3}">
      <formula1>"SI,NO,Escoger un dato de la lista desplegable"</formula1>
    </dataValidation>
    <dataValidation allowBlank="1" showInputMessage="1" showErrorMessage="1" prompt="¿Generar pérdida de credibilidad del sector?" sqref="AE11" xr:uid="{72C7E9F9-0DFF-4A13-87C1-1A657111CC19}"/>
    <dataValidation type="list" allowBlank="1" showInputMessage="1" showErrorMessage="1" prompt="¿Dar lugar a procesos penales?" sqref="AD12:AD61" xr:uid="{2AA6855B-EFE3-48D1-A137-3D9401015CA1}">
      <formula1>"SI,NO,Escoger un dato de la lista desplegable"</formula1>
    </dataValidation>
    <dataValidation allowBlank="1" showInputMessage="1" showErrorMessage="1" prompt="¿Dar lugar a procesos penales?" sqref="AD11" xr:uid="{F7FDAE96-34A8-46AC-95D2-4D0D6A2D658D}"/>
    <dataValidation type="list" allowBlank="1" showInputMessage="1" showErrorMessage="1" prompt="¿Dar lugar a procesos fiscales?" sqref="AC12:AC61" xr:uid="{6FF0C37F-05C9-4B91-BF0B-857E2594EE0E}">
      <formula1>"SI,NO,Escoger un dato de la lista desplegable"</formula1>
    </dataValidation>
    <dataValidation allowBlank="1" showInputMessage="1" showErrorMessage="1" prompt="¿Dar lugar a procesos fiscales?" sqref="AC11" xr:uid="{B5FAA6B9-76E4-41CA-AA63-899CD1DE5157}"/>
    <dataValidation type="list" allowBlank="1" showInputMessage="1" showErrorMessage="1" prompt="¿Dar lugar a procesos disciplinarios?" sqref="AB12:AB61" xr:uid="{8C471215-C073-4E7A-95F6-13EAFB4BA3EB}">
      <formula1>"SI,NO,Escoger un dato de la lista desplegable"</formula1>
    </dataValidation>
    <dataValidation allowBlank="1" showInputMessage="1" showErrorMessage="1" prompt="¿Dar lugar a procesos disciplinarios?" sqref="AB11" xr:uid="{FD28FB02-1365-4F08-8241-A0C630B7B9E9}"/>
    <dataValidation type="list" allowBlank="1" showInputMessage="1" showErrorMessage="1" prompt="¿Dar lugar a procesos sancionatorios?" sqref="AA12:AA61" xr:uid="{D9C4BEB2-8079-4121-AB2B-EC8EE61A3D42}">
      <formula1>"SI,NO,Escoger un dato de la lista desplegable"</formula1>
    </dataValidation>
    <dataValidation allowBlank="1" showInputMessage="1" showErrorMessage="1" prompt="¿Dar lugar a procesos sancionatorios?" sqref="AA11" xr:uid="{CB95E69B-8250-4B9C-A4A0-B9CE5BC6A280}"/>
    <dataValidation type="list" allowBlank="1" showInputMessage="1" showErrorMessage="1" prompt="¿Generar intervención de los órganos de control, de la Fiscalía, u otro ente?" sqref="Z12:Z61" xr:uid="{F2C5438D-29E6-4918-AC33-F47FAF835512}">
      <formula1>"SI,NO,Escoger un dato de la lista desplegable"</formula1>
    </dataValidation>
    <dataValidation allowBlank="1" showInputMessage="1" showErrorMessage="1" prompt="¿Generar intervención de los órganos de control, de la Fiscalía, u otro ente?" sqref="Z11" xr:uid="{A05AD50C-0DB8-4AC1-889D-9F15BD5D6FCA}"/>
    <dataValidation type="list" allowBlank="1" showInputMessage="1" showErrorMessage="1" prompt="¿Generar pérdida de información de la Entidad?" sqref="Y12:Y61" xr:uid="{1E63BC0B-E90B-4D75-A30F-441AD3449DAB}">
      <formula1>"SI,NO,Escoger un dato de la lista desplegable"</formula1>
    </dataValidation>
    <dataValidation allowBlank="1" showInputMessage="1" showErrorMessage="1" prompt="¿Generar pérdida de información de la Entidad?" sqref="Y11" xr:uid="{42526178-540C-4772-BF4E-789EEEA653FE}"/>
    <dataValidation type="list" allowBlank="1" showInputMessage="1" showErrorMessage="1" prompt="¿Dar lugar al detrimento de calidad de vida de la comunidad por la pérdida del bien o servicios o los recursos públicos?" sqref="X12:X61" xr:uid="{2B7EBBC6-9403-4564-8529-D8E4BA8AA9E4}">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36F37CA-2647-4CD3-9D12-3515DC405E4E}"/>
    <dataValidation type="list" allowBlank="1" showInputMessage="1" showErrorMessage="1" prompt="¿Afectar la generación de los productos o la prestación de servicios?" sqref="W12:W61" xr:uid="{05D85DEA-2A3B-48F2-8FD5-00C0463797A1}">
      <formula1>"SI,NO,Escoger un dato de la lista desplegable"</formula1>
    </dataValidation>
    <dataValidation allowBlank="1" showInputMessage="1" showErrorMessage="1" prompt="¿Afectar la generación de los productos o la prestación de servicios?" sqref="W11" xr:uid="{B41C0910-F694-45B3-9F68-8917C453B73F}"/>
    <dataValidation type="list" allowBlank="1" showInputMessage="1" showErrorMessage="1" prompt="¿Generar pérdida de recursos económicos?" sqref="V12:V61" xr:uid="{31B6EC00-7127-4EFF-8F94-06D9A6FFD94B}">
      <formula1>"SI,NO,Escoger un dato de la lista desplegable"</formula1>
    </dataValidation>
    <dataValidation allowBlank="1" showInputMessage="1" showErrorMessage="1" prompt="¿Generar pérdida de recursos económicos?" sqref="V11" xr:uid="{CEEBD1A3-98D6-4578-9FDC-2F33C65A52A9}"/>
    <dataValidation type="list" allowBlank="1" showInputMessage="1" showErrorMessage="1" prompt="¿Generar pérdida de confianza de la Entidad, afectando su reputación?" sqref="U12:U61" xr:uid="{8C094C4D-1AE2-49C2-B60F-00657A0EDC51}">
      <formula1>"SI,NO,Escoger un dato de la lista desplegable"</formula1>
    </dataValidation>
    <dataValidation allowBlank="1" showInputMessage="1" showErrorMessage="1" prompt="¿Generar pérdida de confianza de la Entidad, afectando su reputación?" sqref="U11" xr:uid="{00B493BA-AC62-494C-B17E-2D4B2E54A116}"/>
    <dataValidation type="list" allowBlank="1" showInputMessage="1" showErrorMessage="1" prompt="¿Afectar el cumplimiento de la misión del sector al que pertenece la Entidad?" sqref="T12:T61" xr:uid="{14512965-319B-48A4-A3A7-DBBEF3F2C221}">
      <formula1>"SI,NO,Escoger un dato de la lista desplegable"</formula1>
    </dataValidation>
    <dataValidation allowBlank="1" showInputMessage="1" showErrorMessage="1" prompt="¿Afectar el cumplimiento de la misión del sector al que pertenece la Entidad?" sqref="T11" xr:uid="{BF44BAE4-37A4-4B29-9E71-B312F250BBDB}"/>
    <dataValidation type="list" allowBlank="1" showInputMessage="1" showErrorMessage="1" prompt="¿Afectar el cumplimiento de misión de la Entidad?" sqref="S12:S61" xr:uid="{400CE3C0-3B90-4112-83C2-FFFC2CFE9032}">
      <formula1>"SI,NO,Escoger un dato de la lista desplegable"</formula1>
    </dataValidation>
    <dataValidation allowBlank="1" showInputMessage="1" showErrorMessage="1" prompt="¿Afectar el cumplimiento de misión de la Entidad?" sqref="S11" xr:uid="{239E2646-862A-4DDE-8102-DFC18086AC63}"/>
    <dataValidation type="list" allowBlank="1" showInputMessage="1" showErrorMessage="1" prompt="¿Afectar el cumplimiento de metas y objetivos de la dependencia?" sqref="R12:R61" xr:uid="{F880D4EB-3D7A-437A-883A-E2DEA32A15F8}">
      <formula1>"SI,NO,Escoger un dato de la lista desplegable"</formula1>
    </dataValidation>
    <dataValidation allowBlank="1" showInputMessage="1" showErrorMessage="1" prompt="¿Afectar el cumplimiento de metas y objetivos de la dependencia?" sqref="R11" xr:uid="{E1637CA2-4138-4645-9209-BB49A12C5980}"/>
    <dataValidation type="list" allowBlank="1" showInputMessage="1" showErrorMessage="1" prompt="¿Afectar al grupo de funcionarios del proceso?" sqref="Q12:Q61" xr:uid="{DA629B46-79C5-45CC-889B-1128903A113A}">
      <formula1>"SI,NO,Escoger un dato de la lista desplegable"</formula1>
    </dataValidation>
    <dataValidation allowBlank="1" showInputMessage="1" showErrorMessage="1" prompt="¿Afectar al grupo de funcionarios del proceso?" sqref="Q11" xr:uid="{C3E4286E-4646-4026-BE6B-5806F4094292}"/>
    <dataValidation allowBlank="1" showInputMessage="1" showErrorMessage="1" prompt="Son los efectos ocasionados por la ocurrencia de un riesgo que afecta los objetivos o procesos de la entidad. Pueden ser una pérdida, un daño, un perjuicio, un detrimento." sqref="M9:M11" xr:uid="{9617FC5A-6209-480A-9388-216689661651}"/>
    <dataValidation type="list" allowBlank="1" showInputMessage="1" showErrorMessage="1" sqref="BG12:BG61" xr:uid="{0B1BEBAE-A40D-4167-BFA6-6CBC9900E27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1A240CAE-2EA6-4599-ABC0-11FFC25FB377}">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8D53F351-5CE2-4940-AD92-584960ADD15A}">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7A586720-AAA9-46CE-9286-DB7BD24D97F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47C9F945-B89A-480D-AB8F-2F3911090BE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DBB09E5-385B-40AA-B607-4FA123E6D85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5DF18713-7B06-4FE3-B460-829C078A1734}">
      <formula1>"Adecuado,Inadecuado,Escoger un dato de la lista desplegable"</formula1>
    </dataValidation>
    <dataValidation type="list" allowBlank="1" showInputMessage="1" showErrorMessage="1" prompt="¿Existen un responsable asignado a la ejecución del control?" sqref="AW12:AW61" xr:uid="{234D32BF-D069-484B-92F6-E3859FB2FEFA}">
      <formula1>"Asignado,No Asignado,Escoger un dato de la lista desplegable"</formula1>
    </dataValidation>
    <dataValidation type="list" allowBlank="1" showInputMessage="1" showErrorMessage="1" sqref="AV12:AV61" xr:uid="{225B99E7-5B48-469B-BD0B-1A8D22DB2ED5}">
      <formula1>"Escoger un dato de la lista desplegable,Preventivo,Detectivo"</formula1>
    </dataValidation>
    <dataValidation type="list" allowBlank="1" showInputMessage="1" showErrorMessage="1" sqref="AQ12:AQ61" xr:uid="{B1F5DF55-6338-4C08-9386-03D9952036B3}">
      <formula1>"Escoger un dato de la lista desplegable,Por Tramite, Diario, Semanal, Quincenal, Mensual, Bimestral, Trimestral, Semestral,Anual"</formula1>
    </dataValidation>
    <dataValidation type="list" allowBlank="1" showInputMessage="1" showErrorMessage="1" sqref="F12:I61" xr:uid="{DE602D50-D95D-4AE7-A368-8C8720B15977}">
      <formula1>"SI,NO,Escoger un dato de la lista desplegable"</formula1>
    </dataValidation>
    <dataValidation type="list" allowBlank="1" showInputMessage="1" showErrorMessage="1" sqref="N12:N61" xr:uid="{7E2F94D9-7576-4D81-B03F-4E02D5C6810E}">
      <formula1>"Escoger un dato de la lista desplegable,5,4,3,2,1"</formula1>
    </dataValidation>
  </dataValidations>
  <pageMargins left="0.7" right="0.7" top="0.75" bottom="0.75" header="0.3" footer="0.3"/>
  <pageSetup scale="10"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CFA92-5A6E-4A7A-A766-49404D34728D}">
  <sheetPr>
    <tabColor rgb="FFB1B1B1"/>
    <pageSetUpPr fitToPage="1"/>
  </sheetPr>
  <dimension ref="B2:BS64"/>
  <sheetViews>
    <sheetView zoomScale="55" zoomScaleNormal="55" workbookViewId="0">
      <selection activeCell="M12" sqref="M12:M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38">
        <v>45322</v>
      </c>
      <c r="F6" s="439"/>
      <c r="G6" s="439"/>
      <c r="H6" s="439"/>
      <c r="I6" s="439"/>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129">
        <v>1</v>
      </c>
      <c r="R11" s="129">
        <v>2</v>
      </c>
      <c r="S11" s="129">
        <v>3</v>
      </c>
      <c r="T11" s="129">
        <v>4</v>
      </c>
      <c r="U11" s="129">
        <v>5</v>
      </c>
      <c r="V11" s="129">
        <v>6</v>
      </c>
      <c r="W11" s="129">
        <v>7</v>
      </c>
      <c r="X11" s="129">
        <v>8</v>
      </c>
      <c r="Y11" s="129">
        <v>9</v>
      </c>
      <c r="Z11" s="129">
        <v>10</v>
      </c>
      <c r="AA11" s="129">
        <v>11</v>
      </c>
      <c r="AB11" s="129">
        <v>12</v>
      </c>
      <c r="AC11" s="129">
        <v>13</v>
      </c>
      <c r="AD11" s="129">
        <v>14</v>
      </c>
      <c r="AE11" s="129">
        <v>15</v>
      </c>
      <c r="AF11" s="129">
        <v>16</v>
      </c>
      <c r="AG11" s="129">
        <v>17</v>
      </c>
      <c r="AH11" s="129">
        <v>18</v>
      </c>
      <c r="AI11" s="129">
        <v>19</v>
      </c>
      <c r="AJ11" s="384"/>
      <c r="AK11" s="384"/>
      <c r="AL11" s="384"/>
      <c r="AM11" s="397"/>
      <c r="AN11" s="447"/>
      <c r="AO11" s="371"/>
      <c r="AP11" s="371"/>
      <c r="AQ11" s="371"/>
      <c r="AR11" s="371"/>
      <c r="AS11" s="371"/>
      <c r="AT11" s="371"/>
      <c r="AU11" s="371"/>
      <c r="AV11" s="371"/>
      <c r="AW11" s="127" t="s">
        <v>101</v>
      </c>
      <c r="AX11" s="127" t="s">
        <v>102</v>
      </c>
      <c r="AY11" s="127">
        <v>2</v>
      </c>
      <c r="AZ11" s="127">
        <v>3</v>
      </c>
      <c r="BA11" s="127">
        <v>4</v>
      </c>
      <c r="BB11" s="127">
        <v>5</v>
      </c>
      <c r="BC11" s="127">
        <v>6</v>
      </c>
      <c r="BD11" s="380"/>
      <c r="BE11" s="381"/>
      <c r="BF11" s="406"/>
      <c r="BG11" s="380"/>
      <c r="BH11" s="381"/>
      <c r="BI11" s="406"/>
      <c r="BJ11" s="380"/>
      <c r="BK11" s="381"/>
      <c r="BL11" s="408"/>
      <c r="BM11" s="409"/>
      <c r="BN11" s="411"/>
      <c r="BO11" s="398" t="s">
        <v>96</v>
      </c>
      <c r="BP11" s="399"/>
      <c r="BQ11" s="128" t="s">
        <v>98</v>
      </c>
      <c r="BR11" s="128" t="s">
        <v>103</v>
      </c>
      <c r="BS11" s="391"/>
    </row>
    <row r="12" spans="2:71" s="89" customFormat="1" ht="150.6" customHeight="1" x14ac:dyDescent="0.25">
      <c r="B12" s="364">
        <v>1</v>
      </c>
      <c r="C12" s="367" t="s">
        <v>173</v>
      </c>
      <c r="D12" s="357" t="s">
        <v>459</v>
      </c>
      <c r="E12" s="357" t="s">
        <v>460</v>
      </c>
      <c r="F12" s="357" t="s">
        <v>153</v>
      </c>
      <c r="G12" s="357" t="s">
        <v>153</v>
      </c>
      <c r="H12" s="357" t="s">
        <v>153</v>
      </c>
      <c r="I12" s="357" t="s">
        <v>153</v>
      </c>
      <c r="J12" s="357" t="str">
        <f>IF(AND((F12="SI"),(G12="SI"),(H12="SI"),(I12="SI")),"Si es Riesgo de Corrupción","No es Riesgo de Corrupción")</f>
        <v>Si es Riesgo de Corrupción</v>
      </c>
      <c r="K12" s="97">
        <v>1</v>
      </c>
      <c r="L12" s="98" t="s">
        <v>461</v>
      </c>
      <c r="M12" s="359" t="s">
        <v>462</v>
      </c>
      <c r="N12" s="361">
        <v>2</v>
      </c>
      <c r="O12" s="351" t="str">
        <f>IF(N12=1,"Rara vez",IF(N12=2,"Improbable",IF(N12=3,"Posible",IF(N12=4,"Probable",IF(N12=5,"Casi seguro","Definir el nivel de probabilidad")))))</f>
        <v>Improbable</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350" t="s">
        <v>153</v>
      </c>
      <c r="R12" s="350" t="s">
        <v>153</v>
      </c>
      <c r="S12" s="350" t="s">
        <v>153</v>
      </c>
      <c r="T12" s="350" t="s">
        <v>153</v>
      </c>
      <c r="U12" s="350" t="s">
        <v>153</v>
      </c>
      <c r="V12" s="350" t="s">
        <v>153</v>
      </c>
      <c r="W12" s="350" t="s">
        <v>153</v>
      </c>
      <c r="X12" s="350" t="s">
        <v>155</v>
      </c>
      <c r="Y12" s="350" t="s">
        <v>155</v>
      </c>
      <c r="Z12" s="350" t="s">
        <v>153</v>
      </c>
      <c r="AA12" s="350" t="s">
        <v>153</v>
      </c>
      <c r="AB12" s="350" t="s">
        <v>153</v>
      </c>
      <c r="AC12" s="350" t="s">
        <v>153</v>
      </c>
      <c r="AD12" s="350" t="s">
        <v>153</v>
      </c>
      <c r="AE12" s="350" t="s">
        <v>153</v>
      </c>
      <c r="AF12" s="350" t="s">
        <v>155</v>
      </c>
      <c r="AG12" s="350" t="s">
        <v>153</v>
      </c>
      <c r="AH12" s="350" t="s">
        <v>153</v>
      </c>
      <c r="AI12" s="350" t="s">
        <v>155</v>
      </c>
      <c r="AJ12" s="350">
        <f>IF(AF12="SI","Impacto Catastrófico por lesoines o perdida de vidas humanas",(COUNTIF(Q12:AE21,"SI")+COUNTIF(AG12:AI21,"SI")))</f>
        <v>15</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335" t="s">
        <v>151</v>
      </c>
      <c r="AN12" s="90">
        <v>1</v>
      </c>
      <c r="AO12" s="94" t="s">
        <v>463</v>
      </c>
      <c r="AP12" s="94" t="s">
        <v>464</v>
      </c>
      <c r="AQ12" s="94" t="s">
        <v>168</v>
      </c>
      <c r="AR12" s="94" t="s">
        <v>465</v>
      </c>
      <c r="AS12" s="94" t="s">
        <v>466</v>
      </c>
      <c r="AT12" s="94" t="s">
        <v>467</v>
      </c>
      <c r="AU12" s="94" t="s">
        <v>468</v>
      </c>
      <c r="AV12" s="94" t="s">
        <v>469</v>
      </c>
      <c r="AW12" s="130" t="s">
        <v>158</v>
      </c>
      <c r="AX12" s="130" t="s">
        <v>159</v>
      </c>
      <c r="AY12" s="130" t="s">
        <v>160</v>
      </c>
      <c r="AZ12" s="130" t="s">
        <v>470</v>
      </c>
      <c r="BA12" s="130" t="s">
        <v>162</v>
      </c>
      <c r="BB12" s="130" t="s">
        <v>163</v>
      </c>
      <c r="BC12" s="130" t="s">
        <v>169</v>
      </c>
      <c r="BD12" s="130">
        <f t="shared" ref="BD12:BD61" si="0">IF(AW12="Asignado",15,0)+IF(AX12="Adecuado",15,0)+IF(AY12="Oportuna",15,0)+IF(AZ12="Prevenir",15,IF(AZ12="Detectar",10,0))+IF(BA12="Confiable",15,0)+IF(BB12="Se investigan y resuelven oportunamente",15,0)+IF(BC12="Completa",10,IF(BC12="Incompleta",5,0))</f>
        <v>95</v>
      </c>
      <c r="BE12" s="130" t="str">
        <f t="shared" ref="BE12:BE61" si="1">IF(BD12&lt;=85,"Débil",IF(AND(BD12&gt;=86,BD12&lt;=94),"Moderado","Fuerte"))</f>
        <v>Fuerte</v>
      </c>
      <c r="BF12" s="94"/>
      <c r="BG12" s="99" t="s">
        <v>165</v>
      </c>
      <c r="BH12" s="130" t="str">
        <f t="shared" ref="BH12:BH61" si="2">IF(BG12="Débil","No se ejecuta",IF(BG12="Moderado","Algunas veces se ejecuta",IF(BG12="FUERTE","Siempre se ejecuta","Casilla formulada")))</f>
        <v>Siempre se ejecuta</v>
      </c>
      <c r="BI12" s="94"/>
      <c r="BJ12" s="130"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30">
        <f t="shared" ref="BK12:BK61" si="4">IF(BJ12="DÉBIL",0,IF(BJ12="MODERADO",50,IF(BJ12="FUERTE",100,"")))</f>
        <v>100</v>
      </c>
      <c r="BL12" s="130" t="str">
        <f t="shared" ref="BL12:BL61" si="5">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NO DISMINUYE</v>
      </c>
      <c r="BO12" s="344">
        <f>IF(N12=1,1,IF(AND(N12=2,BM12="FUERTE",BN12="DIRECTAMENTE"),N12-1,IF(AND(N12&gt;2,BM12="FUERTE",BN12="DIRECTAMENTE"),N12-2,IF(AND(N12&gt;=2,BM12="MODERADA",BN12="DIRECTAMENTE"),N12-1,N12))))</f>
        <v>2</v>
      </c>
      <c r="BP12" s="347" t="str">
        <f>IF(BO12=1,"Rara vez",IF(BO12=2,"Improbable",IF(BO12=3,"Posible",IF(BO12=4,"Probable",IF(BO12=5,"Casi Seguro",0)))))</f>
        <v>Improbable</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332" t="s">
        <v>471</v>
      </c>
    </row>
    <row r="13" spans="2:71" s="89" customFormat="1" ht="150.6" customHeight="1" x14ac:dyDescent="0.25">
      <c r="B13" s="365"/>
      <c r="C13" s="368"/>
      <c r="D13" s="357"/>
      <c r="E13" s="357"/>
      <c r="F13" s="357"/>
      <c r="G13" s="357"/>
      <c r="H13" s="357"/>
      <c r="I13" s="357"/>
      <c r="J13" s="357"/>
      <c r="K13" s="100">
        <v>2</v>
      </c>
      <c r="L13" s="101" t="s">
        <v>472</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473</v>
      </c>
      <c r="AP13" s="103" t="s">
        <v>474</v>
      </c>
      <c r="AQ13" s="103" t="s">
        <v>168</v>
      </c>
      <c r="AR13" s="103" t="s">
        <v>475</v>
      </c>
      <c r="AS13" s="103" t="s">
        <v>476</v>
      </c>
      <c r="AT13" s="103" t="s">
        <v>477</v>
      </c>
      <c r="AU13" s="103" t="s">
        <v>478</v>
      </c>
      <c r="AV13" s="103" t="s">
        <v>469</v>
      </c>
      <c r="AW13" s="104" t="s">
        <v>158</v>
      </c>
      <c r="AX13" s="104" t="s">
        <v>159</v>
      </c>
      <c r="AY13" s="104" t="s">
        <v>160</v>
      </c>
      <c r="AZ13" s="104" t="s">
        <v>161</v>
      </c>
      <c r="BA13" s="104" t="s">
        <v>162</v>
      </c>
      <c r="BB13" s="104" t="s">
        <v>163</v>
      </c>
      <c r="BC13" s="104" t="s">
        <v>169</v>
      </c>
      <c r="BD13" s="104">
        <f t="shared" si="0"/>
        <v>100</v>
      </c>
      <c r="BE13" s="104" t="str">
        <f t="shared" si="1"/>
        <v>Fuerte</v>
      </c>
      <c r="BF13" s="103"/>
      <c r="BG13" s="105" t="s">
        <v>165</v>
      </c>
      <c r="BH13" s="104" t="str">
        <f t="shared" si="2"/>
        <v>Siempre se ejecuta</v>
      </c>
      <c r="BI13" s="103"/>
      <c r="BJ13" s="104" t="str">
        <f t="shared" si="3"/>
        <v>FUERTE</v>
      </c>
      <c r="BK13" s="104">
        <f t="shared" si="4"/>
        <v>100</v>
      </c>
      <c r="BL13" s="104" t="str">
        <f t="shared" si="5"/>
        <v>NO</v>
      </c>
      <c r="BM13" s="339"/>
      <c r="BN13" s="342"/>
      <c r="BO13" s="345"/>
      <c r="BP13" s="348"/>
      <c r="BQ13" s="330"/>
      <c r="BR13" s="330"/>
      <c r="BS13" s="333"/>
    </row>
    <row r="14" spans="2:71" s="89" customFormat="1" ht="6" customHeight="1" x14ac:dyDescent="0.25">
      <c r="B14" s="365"/>
      <c r="C14" s="368"/>
      <c r="D14" s="357"/>
      <c r="E14" s="357"/>
      <c r="F14" s="357"/>
      <c r="G14" s="357"/>
      <c r="H14" s="357"/>
      <c r="I14" s="357"/>
      <c r="J14" s="357"/>
      <c r="K14" s="106">
        <v>3</v>
      </c>
      <c r="L14" s="107" t="s">
        <v>107</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109</v>
      </c>
      <c r="AP14" s="109"/>
      <c r="AQ14" s="109" t="s">
        <v>106</v>
      </c>
      <c r="AR14" s="109"/>
      <c r="AS14" s="109"/>
      <c r="AT14" s="109"/>
      <c r="AU14" s="109"/>
      <c r="AV14" s="109" t="s">
        <v>106</v>
      </c>
      <c r="AW14" s="131" t="s">
        <v>106</v>
      </c>
      <c r="AX14" s="131" t="s">
        <v>106</v>
      </c>
      <c r="AY14" s="131" t="s">
        <v>106</v>
      </c>
      <c r="AZ14" s="131" t="s">
        <v>106</v>
      </c>
      <c r="BA14" s="131" t="s">
        <v>106</v>
      </c>
      <c r="BB14" s="131" t="s">
        <v>106</v>
      </c>
      <c r="BC14" s="131" t="s">
        <v>106</v>
      </c>
      <c r="BD14" s="131">
        <f t="shared" si="0"/>
        <v>0</v>
      </c>
      <c r="BE14" s="131" t="str">
        <f t="shared" si="1"/>
        <v>Débil</v>
      </c>
      <c r="BF14" s="109"/>
      <c r="BG14" s="111" t="s">
        <v>106</v>
      </c>
      <c r="BH14" s="131" t="str">
        <f t="shared" si="2"/>
        <v>Casilla formulada</v>
      </c>
      <c r="BI14" s="109"/>
      <c r="BJ14" s="131" t="str">
        <f t="shared" si="3"/>
        <v/>
      </c>
      <c r="BK14" s="131" t="str">
        <f t="shared" si="4"/>
        <v/>
      </c>
      <c r="BL14" s="131" t="str">
        <f t="shared" si="5"/>
        <v>SI</v>
      </c>
      <c r="BM14" s="339"/>
      <c r="BN14" s="342"/>
      <c r="BO14" s="345"/>
      <c r="BP14" s="348"/>
      <c r="BQ14" s="330"/>
      <c r="BR14" s="330"/>
      <c r="BS14" s="333"/>
    </row>
    <row r="15" spans="2:71" s="89" customFormat="1" ht="6" customHeight="1" x14ac:dyDescent="0.25">
      <c r="B15" s="365"/>
      <c r="C15" s="368"/>
      <c r="D15" s="357"/>
      <c r="E15" s="357"/>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0"/>
        <v>0</v>
      </c>
      <c r="BE15" s="104" t="str">
        <f t="shared" si="1"/>
        <v>Débil</v>
      </c>
      <c r="BF15" s="103"/>
      <c r="BG15" s="105" t="s">
        <v>106</v>
      </c>
      <c r="BH15" s="104" t="str">
        <f t="shared" si="2"/>
        <v>Casilla formulada</v>
      </c>
      <c r="BI15" s="103"/>
      <c r="BJ15" s="104" t="str">
        <f t="shared" si="3"/>
        <v/>
      </c>
      <c r="BK15" s="104" t="str">
        <f t="shared" si="4"/>
        <v/>
      </c>
      <c r="BL15" s="104" t="str">
        <f t="shared" si="5"/>
        <v>SI</v>
      </c>
      <c r="BM15" s="339"/>
      <c r="BN15" s="342"/>
      <c r="BO15" s="345"/>
      <c r="BP15" s="348"/>
      <c r="BQ15" s="330"/>
      <c r="BR15" s="330"/>
      <c r="BS15" s="333"/>
    </row>
    <row r="16" spans="2:71" s="89" customFormat="1" ht="6" customHeight="1" x14ac:dyDescent="0.25">
      <c r="B16" s="365"/>
      <c r="C16" s="368"/>
      <c r="D16" s="357"/>
      <c r="E16" s="357"/>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31" t="s">
        <v>106</v>
      </c>
      <c r="AX16" s="131" t="s">
        <v>106</v>
      </c>
      <c r="AY16" s="131" t="s">
        <v>106</v>
      </c>
      <c r="AZ16" s="131" t="s">
        <v>106</v>
      </c>
      <c r="BA16" s="131" t="s">
        <v>106</v>
      </c>
      <c r="BB16" s="131" t="s">
        <v>106</v>
      </c>
      <c r="BC16" s="131" t="s">
        <v>106</v>
      </c>
      <c r="BD16" s="131">
        <f t="shared" si="0"/>
        <v>0</v>
      </c>
      <c r="BE16" s="131" t="str">
        <f t="shared" si="1"/>
        <v>Débil</v>
      </c>
      <c r="BF16" s="109"/>
      <c r="BG16" s="111" t="s">
        <v>106</v>
      </c>
      <c r="BH16" s="131" t="str">
        <f t="shared" si="2"/>
        <v>Casilla formulada</v>
      </c>
      <c r="BI16" s="109"/>
      <c r="BJ16" s="131" t="str">
        <f t="shared" si="3"/>
        <v/>
      </c>
      <c r="BK16" s="131" t="str">
        <f t="shared" si="4"/>
        <v/>
      </c>
      <c r="BL16" s="131" t="str">
        <f t="shared" si="5"/>
        <v>SI</v>
      </c>
      <c r="BM16" s="339"/>
      <c r="BN16" s="342"/>
      <c r="BO16" s="345"/>
      <c r="BP16" s="348"/>
      <c r="BQ16" s="330"/>
      <c r="BR16" s="330"/>
      <c r="BS16" s="333"/>
    </row>
    <row r="17" spans="2:71" s="89" customFormat="1" ht="6" customHeight="1" x14ac:dyDescent="0.25">
      <c r="B17" s="365"/>
      <c r="C17" s="368"/>
      <c r="D17" s="357"/>
      <c r="E17" s="357"/>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0"/>
        <v>0</v>
      </c>
      <c r="BE17" s="104" t="str">
        <f t="shared" si="1"/>
        <v>Débil</v>
      </c>
      <c r="BF17" s="103"/>
      <c r="BG17" s="105" t="s">
        <v>106</v>
      </c>
      <c r="BH17" s="104" t="str">
        <f t="shared" si="2"/>
        <v>Casilla formulada</v>
      </c>
      <c r="BI17" s="103"/>
      <c r="BJ17" s="104" t="str">
        <f t="shared" si="3"/>
        <v/>
      </c>
      <c r="BK17" s="104" t="str">
        <f t="shared" si="4"/>
        <v/>
      </c>
      <c r="BL17" s="104" t="str">
        <f t="shared" si="5"/>
        <v>SI</v>
      </c>
      <c r="BM17" s="339"/>
      <c r="BN17" s="342"/>
      <c r="BO17" s="345"/>
      <c r="BP17" s="348"/>
      <c r="BQ17" s="330"/>
      <c r="BR17" s="330"/>
      <c r="BS17" s="333"/>
    </row>
    <row r="18" spans="2:71" s="89" customFormat="1" ht="6" customHeight="1" x14ac:dyDescent="0.25">
      <c r="B18" s="365"/>
      <c r="C18" s="368"/>
      <c r="D18" s="357"/>
      <c r="E18" s="357"/>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31" t="s">
        <v>106</v>
      </c>
      <c r="AX18" s="131" t="s">
        <v>106</v>
      </c>
      <c r="AY18" s="131" t="s">
        <v>106</v>
      </c>
      <c r="AZ18" s="131" t="s">
        <v>106</v>
      </c>
      <c r="BA18" s="131" t="s">
        <v>106</v>
      </c>
      <c r="BB18" s="131" t="s">
        <v>106</v>
      </c>
      <c r="BC18" s="131" t="s">
        <v>106</v>
      </c>
      <c r="BD18" s="131">
        <f t="shared" si="0"/>
        <v>0</v>
      </c>
      <c r="BE18" s="131" t="str">
        <f t="shared" si="1"/>
        <v>Débil</v>
      </c>
      <c r="BF18" s="109"/>
      <c r="BG18" s="111" t="s">
        <v>106</v>
      </c>
      <c r="BH18" s="131" t="str">
        <f t="shared" si="2"/>
        <v>Casilla formulada</v>
      </c>
      <c r="BI18" s="109"/>
      <c r="BJ18" s="131" t="str">
        <f t="shared" si="3"/>
        <v/>
      </c>
      <c r="BK18" s="131" t="str">
        <f t="shared" si="4"/>
        <v/>
      </c>
      <c r="BL18" s="131" t="str">
        <f t="shared" si="5"/>
        <v>SI</v>
      </c>
      <c r="BM18" s="339"/>
      <c r="BN18" s="342"/>
      <c r="BO18" s="345"/>
      <c r="BP18" s="348"/>
      <c r="BQ18" s="330"/>
      <c r="BR18" s="330"/>
      <c r="BS18" s="333"/>
    </row>
    <row r="19" spans="2:71" s="89" customFormat="1" ht="6" customHeight="1" x14ac:dyDescent="0.25">
      <c r="B19" s="365"/>
      <c r="C19" s="368"/>
      <c r="D19" s="357"/>
      <c r="E19" s="357"/>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0"/>
        <v>0</v>
      </c>
      <c r="BE19" s="104" t="str">
        <f t="shared" si="1"/>
        <v>Débil</v>
      </c>
      <c r="BF19" s="103"/>
      <c r="BG19" s="105" t="s">
        <v>106</v>
      </c>
      <c r="BH19" s="104" t="str">
        <f t="shared" si="2"/>
        <v>Casilla formulada</v>
      </c>
      <c r="BI19" s="103"/>
      <c r="BJ19" s="104" t="str">
        <f t="shared" si="3"/>
        <v/>
      </c>
      <c r="BK19" s="104" t="str">
        <f t="shared" si="4"/>
        <v/>
      </c>
      <c r="BL19" s="104" t="str">
        <f t="shared" si="5"/>
        <v>SI</v>
      </c>
      <c r="BM19" s="339"/>
      <c r="BN19" s="342"/>
      <c r="BO19" s="345"/>
      <c r="BP19" s="348"/>
      <c r="BQ19" s="330"/>
      <c r="BR19" s="330"/>
      <c r="BS19" s="333"/>
    </row>
    <row r="20" spans="2:71" s="89" customFormat="1" ht="6" customHeight="1" x14ac:dyDescent="0.25">
      <c r="B20" s="365"/>
      <c r="C20" s="368"/>
      <c r="D20" s="357"/>
      <c r="E20" s="357"/>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31" t="s">
        <v>106</v>
      </c>
      <c r="AX20" s="131" t="s">
        <v>106</v>
      </c>
      <c r="AY20" s="131" t="s">
        <v>106</v>
      </c>
      <c r="AZ20" s="131" t="s">
        <v>106</v>
      </c>
      <c r="BA20" s="131" t="s">
        <v>106</v>
      </c>
      <c r="BB20" s="131" t="s">
        <v>106</v>
      </c>
      <c r="BC20" s="131" t="s">
        <v>106</v>
      </c>
      <c r="BD20" s="131">
        <f t="shared" si="0"/>
        <v>0</v>
      </c>
      <c r="BE20" s="131" t="str">
        <f t="shared" si="1"/>
        <v>Débil</v>
      </c>
      <c r="BF20" s="109"/>
      <c r="BG20" s="111" t="s">
        <v>106</v>
      </c>
      <c r="BH20" s="131" t="str">
        <f t="shared" si="2"/>
        <v>Casilla formulada</v>
      </c>
      <c r="BI20" s="109"/>
      <c r="BJ20" s="131" t="str">
        <f t="shared" si="3"/>
        <v/>
      </c>
      <c r="BK20" s="131" t="str">
        <f t="shared" si="4"/>
        <v/>
      </c>
      <c r="BL20" s="131" t="str">
        <f t="shared" si="5"/>
        <v>SI</v>
      </c>
      <c r="BM20" s="339"/>
      <c r="BN20" s="342"/>
      <c r="BO20" s="345"/>
      <c r="BP20" s="348"/>
      <c r="BQ20" s="330"/>
      <c r="BR20" s="330"/>
      <c r="BS20" s="333"/>
    </row>
    <row r="21" spans="2:71" s="89" customFormat="1" ht="6" customHeight="1" thickBot="1" x14ac:dyDescent="0.3">
      <c r="B21" s="366"/>
      <c r="C21" s="369"/>
      <c r="D21" s="358"/>
      <c r="E21" s="358"/>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0"/>
        <v>0</v>
      </c>
      <c r="BE21" s="117" t="str">
        <f t="shared" si="1"/>
        <v>Débil</v>
      </c>
      <c r="BF21" s="116"/>
      <c r="BG21" s="118" t="s">
        <v>106</v>
      </c>
      <c r="BH21" s="117" t="str">
        <f t="shared" si="2"/>
        <v>Casilla formulada</v>
      </c>
      <c r="BI21" s="116"/>
      <c r="BJ21" s="117" t="str">
        <f t="shared" si="3"/>
        <v/>
      </c>
      <c r="BK21" s="117" t="str">
        <f t="shared" si="4"/>
        <v/>
      </c>
      <c r="BL21" s="117" t="str">
        <f t="shared" si="5"/>
        <v>SI</v>
      </c>
      <c r="BM21" s="340"/>
      <c r="BN21" s="343"/>
      <c r="BO21" s="346"/>
      <c r="BP21" s="349"/>
      <c r="BQ21" s="331"/>
      <c r="BR21" s="331"/>
      <c r="BS21" s="334"/>
    </row>
    <row r="22" spans="2:71" s="89" customFormat="1" ht="96" hidden="1" customHeight="1" x14ac:dyDescent="0.25">
      <c r="B22" s="364">
        <v>2</v>
      </c>
      <c r="C22" s="367" t="s">
        <v>104</v>
      </c>
      <c r="D22" s="357" t="s">
        <v>105</v>
      </c>
      <c r="E22" s="357"/>
      <c r="F22" s="357" t="s">
        <v>106</v>
      </c>
      <c r="G22" s="357" t="s">
        <v>106</v>
      </c>
      <c r="H22" s="357" t="s">
        <v>106</v>
      </c>
      <c r="I22" s="357" t="s">
        <v>106</v>
      </c>
      <c r="J22" s="357" t="str">
        <f>IF(AND((F22="SI"),(G22="SI"),(H22="SI"),(I22="SI")),"Si es Riesgo de Corrupción","No es Riesgo de Corrupción")</f>
        <v>No es Riesgo de Corrupción</v>
      </c>
      <c r="K22" s="97">
        <v>1</v>
      </c>
      <c r="L22" s="98" t="s">
        <v>107</v>
      </c>
      <c r="M22" s="359" t="s">
        <v>166</v>
      </c>
      <c r="N22" s="361"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350" t="s">
        <v>106</v>
      </c>
      <c r="R22" s="350" t="s">
        <v>106</v>
      </c>
      <c r="S22" s="350" t="s">
        <v>106</v>
      </c>
      <c r="T22" s="350" t="s">
        <v>106</v>
      </c>
      <c r="U22" s="350" t="s">
        <v>106</v>
      </c>
      <c r="V22" s="350" t="s">
        <v>106</v>
      </c>
      <c r="W22" s="350" t="s">
        <v>106</v>
      </c>
      <c r="X22" s="350" t="s">
        <v>106</v>
      </c>
      <c r="Y22" s="350" t="s">
        <v>106</v>
      </c>
      <c r="Z22" s="350" t="s">
        <v>106</v>
      </c>
      <c r="AA22" s="350" t="s">
        <v>106</v>
      </c>
      <c r="AB22" s="350" t="s">
        <v>106</v>
      </c>
      <c r="AC22" s="350" t="s">
        <v>106</v>
      </c>
      <c r="AD22" s="350" t="s">
        <v>106</v>
      </c>
      <c r="AE22" s="350" t="s">
        <v>106</v>
      </c>
      <c r="AF22" s="350" t="s">
        <v>106</v>
      </c>
      <c r="AG22" s="350" t="s">
        <v>106</v>
      </c>
      <c r="AH22" s="350" t="s">
        <v>106</v>
      </c>
      <c r="AI22" s="350" t="s">
        <v>106</v>
      </c>
      <c r="AJ22" s="350">
        <f>IF(AF22="SI","Impacto Catastrófico por lesoines o perdida de vidas humanas",(COUNTIF(Q22:AE31,"SI")+COUNTIF(AG22:AI31,"SI")))</f>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335" t="s">
        <v>108</v>
      </c>
      <c r="AN22" s="90">
        <v>1</v>
      </c>
      <c r="AO22" s="94" t="s">
        <v>109</v>
      </c>
      <c r="AP22" s="94"/>
      <c r="AQ22" s="94" t="s">
        <v>106</v>
      </c>
      <c r="AR22" s="94"/>
      <c r="AS22" s="94"/>
      <c r="AT22" s="94"/>
      <c r="AU22" s="94"/>
      <c r="AV22" s="94" t="s">
        <v>106</v>
      </c>
      <c r="AW22" s="130" t="s">
        <v>106</v>
      </c>
      <c r="AX22" s="130" t="s">
        <v>106</v>
      </c>
      <c r="AY22" s="130" t="s">
        <v>106</v>
      </c>
      <c r="AZ22" s="130" t="s">
        <v>106</v>
      </c>
      <c r="BA22" s="130" t="s">
        <v>106</v>
      </c>
      <c r="BB22" s="130" t="s">
        <v>106</v>
      </c>
      <c r="BC22" s="130" t="s">
        <v>106</v>
      </c>
      <c r="BD22" s="130">
        <f t="shared" si="0"/>
        <v>0</v>
      </c>
      <c r="BE22" s="130" t="str">
        <f t="shared" si="1"/>
        <v>Débil</v>
      </c>
      <c r="BF22" s="94"/>
      <c r="BG22" s="99" t="s">
        <v>106</v>
      </c>
      <c r="BH22" s="130" t="str">
        <f t="shared" si="2"/>
        <v>Casilla formulada</v>
      </c>
      <c r="BI22" s="94"/>
      <c r="BJ22" s="130" t="str">
        <f t="shared" si="3"/>
        <v/>
      </c>
      <c r="BK22" s="130" t="str">
        <f t="shared" si="4"/>
        <v/>
      </c>
      <c r="BL22" s="130" t="str">
        <f t="shared" si="5"/>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344"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332"/>
    </row>
    <row r="23" spans="2:71" s="89" customFormat="1" ht="96" hidden="1" customHeight="1" x14ac:dyDescent="0.25">
      <c r="B23" s="365"/>
      <c r="C23" s="368"/>
      <c r="D23" s="357"/>
      <c r="E23" s="357"/>
      <c r="F23" s="357"/>
      <c r="G23" s="357"/>
      <c r="H23" s="357"/>
      <c r="I23" s="357"/>
      <c r="J23" s="357"/>
      <c r="K23" s="100">
        <v>2</v>
      </c>
      <c r="L23" s="101" t="s">
        <v>107</v>
      </c>
      <c r="M23" s="359"/>
      <c r="N23" s="362"/>
      <c r="O23" s="352"/>
      <c r="P23" s="348"/>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6"/>
      <c r="AN23" s="102">
        <v>2</v>
      </c>
      <c r="AO23" s="103" t="s">
        <v>109</v>
      </c>
      <c r="AP23" s="103"/>
      <c r="AQ23" s="103" t="s">
        <v>106</v>
      </c>
      <c r="AR23" s="103"/>
      <c r="AS23" s="103"/>
      <c r="AT23" s="103"/>
      <c r="AU23" s="103"/>
      <c r="AV23" s="103" t="s">
        <v>106</v>
      </c>
      <c r="AW23" s="104" t="s">
        <v>106</v>
      </c>
      <c r="AX23" s="104" t="s">
        <v>106</v>
      </c>
      <c r="AY23" s="104" t="s">
        <v>106</v>
      </c>
      <c r="AZ23" s="104" t="s">
        <v>106</v>
      </c>
      <c r="BA23" s="104" t="s">
        <v>106</v>
      </c>
      <c r="BB23" s="104" t="s">
        <v>106</v>
      </c>
      <c r="BC23" s="104" t="s">
        <v>106</v>
      </c>
      <c r="BD23" s="104">
        <f t="shared" si="0"/>
        <v>0</v>
      </c>
      <c r="BE23" s="104" t="str">
        <f t="shared" si="1"/>
        <v>Débil</v>
      </c>
      <c r="BF23" s="103"/>
      <c r="BG23" s="105" t="s">
        <v>106</v>
      </c>
      <c r="BH23" s="104" t="str">
        <f t="shared" si="2"/>
        <v>Casilla formulada</v>
      </c>
      <c r="BI23" s="103"/>
      <c r="BJ23" s="104" t="str">
        <f t="shared" si="3"/>
        <v/>
      </c>
      <c r="BK23" s="104" t="str">
        <f t="shared" si="4"/>
        <v/>
      </c>
      <c r="BL23" s="104" t="str">
        <f t="shared" si="5"/>
        <v>SI</v>
      </c>
      <c r="BM23" s="339"/>
      <c r="BN23" s="342"/>
      <c r="BO23" s="345"/>
      <c r="BP23" s="348"/>
      <c r="BQ23" s="330"/>
      <c r="BR23" s="330"/>
      <c r="BS23" s="333"/>
    </row>
    <row r="24" spans="2:71" s="89" customFormat="1" ht="96" hidden="1" customHeight="1" x14ac:dyDescent="0.25">
      <c r="B24" s="365"/>
      <c r="C24" s="368"/>
      <c r="D24" s="357"/>
      <c r="E24" s="357"/>
      <c r="F24" s="357"/>
      <c r="G24" s="357"/>
      <c r="H24" s="357"/>
      <c r="I24" s="357"/>
      <c r="J24" s="357"/>
      <c r="K24" s="106">
        <v>3</v>
      </c>
      <c r="L24" s="107" t="s">
        <v>107</v>
      </c>
      <c r="M24" s="359"/>
      <c r="N24" s="362"/>
      <c r="O24" s="352"/>
      <c r="P24" s="348"/>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6"/>
      <c r="AN24" s="108">
        <v>3</v>
      </c>
      <c r="AO24" s="109" t="s">
        <v>109</v>
      </c>
      <c r="AP24" s="109"/>
      <c r="AQ24" s="109" t="s">
        <v>106</v>
      </c>
      <c r="AR24" s="109"/>
      <c r="AS24" s="109"/>
      <c r="AT24" s="109"/>
      <c r="AU24" s="109"/>
      <c r="AV24" s="109" t="s">
        <v>106</v>
      </c>
      <c r="AW24" s="131" t="s">
        <v>106</v>
      </c>
      <c r="AX24" s="131" t="s">
        <v>106</v>
      </c>
      <c r="AY24" s="131" t="s">
        <v>106</v>
      </c>
      <c r="AZ24" s="131" t="s">
        <v>106</v>
      </c>
      <c r="BA24" s="131" t="s">
        <v>106</v>
      </c>
      <c r="BB24" s="131" t="s">
        <v>106</v>
      </c>
      <c r="BC24" s="131" t="s">
        <v>106</v>
      </c>
      <c r="BD24" s="131">
        <f t="shared" si="0"/>
        <v>0</v>
      </c>
      <c r="BE24" s="131" t="str">
        <f t="shared" si="1"/>
        <v>Débil</v>
      </c>
      <c r="BF24" s="109"/>
      <c r="BG24" s="111" t="s">
        <v>106</v>
      </c>
      <c r="BH24" s="131" t="str">
        <f t="shared" si="2"/>
        <v>Casilla formulada</v>
      </c>
      <c r="BI24" s="109"/>
      <c r="BJ24" s="131" t="str">
        <f t="shared" si="3"/>
        <v/>
      </c>
      <c r="BK24" s="131" t="str">
        <f t="shared" si="4"/>
        <v/>
      </c>
      <c r="BL24" s="131" t="str">
        <f t="shared" si="5"/>
        <v>SI</v>
      </c>
      <c r="BM24" s="339"/>
      <c r="BN24" s="342"/>
      <c r="BO24" s="345"/>
      <c r="BP24" s="348"/>
      <c r="BQ24" s="330"/>
      <c r="BR24" s="330"/>
      <c r="BS24" s="333"/>
    </row>
    <row r="25" spans="2:71" s="89" customFormat="1" ht="96" hidden="1" customHeight="1" x14ac:dyDescent="0.25">
      <c r="B25" s="365"/>
      <c r="C25" s="368"/>
      <c r="D25" s="357"/>
      <c r="E25" s="357"/>
      <c r="F25" s="357"/>
      <c r="G25" s="357"/>
      <c r="H25" s="357"/>
      <c r="I25" s="357"/>
      <c r="J25" s="357"/>
      <c r="K25" s="100">
        <v>4</v>
      </c>
      <c r="L25" s="101" t="s">
        <v>107</v>
      </c>
      <c r="M25" s="359"/>
      <c r="N25" s="362"/>
      <c r="O25" s="352"/>
      <c r="P25" s="348"/>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0"/>
        <v>0</v>
      </c>
      <c r="BE25" s="104" t="str">
        <f t="shared" si="1"/>
        <v>Débil</v>
      </c>
      <c r="BF25" s="103"/>
      <c r="BG25" s="105" t="s">
        <v>106</v>
      </c>
      <c r="BH25" s="104" t="str">
        <f t="shared" si="2"/>
        <v>Casilla formulada</v>
      </c>
      <c r="BI25" s="103"/>
      <c r="BJ25" s="104" t="str">
        <f t="shared" si="3"/>
        <v/>
      </c>
      <c r="BK25" s="104" t="str">
        <f t="shared" si="4"/>
        <v/>
      </c>
      <c r="BL25" s="104" t="str">
        <f t="shared" si="5"/>
        <v>SI</v>
      </c>
      <c r="BM25" s="339"/>
      <c r="BN25" s="342"/>
      <c r="BO25" s="345"/>
      <c r="BP25" s="348"/>
      <c r="BQ25" s="330"/>
      <c r="BR25" s="330"/>
      <c r="BS25" s="333"/>
    </row>
    <row r="26" spans="2:71" s="89" customFormat="1" ht="96" hidden="1" customHeight="1" x14ac:dyDescent="0.25">
      <c r="B26" s="365"/>
      <c r="C26" s="368"/>
      <c r="D26" s="357"/>
      <c r="E26" s="357"/>
      <c r="F26" s="357"/>
      <c r="G26" s="357"/>
      <c r="H26" s="357"/>
      <c r="I26" s="357"/>
      <c r="J26" s="357"/>
      <c r="K26" s="106">
        <v>5</v>
      </c>
      <c r="L26" s="107" t="s">
        <v>107</v>
      </c>
      <c r="M26" s="359"/>
      <c r="N26" s="362"/>
      <c r="O26" s="352"/>
      <c r="P26" s="348"/>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6"/>
      <c r="AN26" s="108">
        <v>5</v>
      </c>
      <c r="AO26" s="109" t="s">
        <v>109</v>
      </c>
      <c r="AP26" s="109"/>
      <c r="AQ26" s="109" t="s">
        <v>106</v>
      </c>
      <c r="AR26" s="109"/>
      <c r="AS26" s="109"/>
      <c r="AT26" s="109"/>
      <c r="AU26" s="109"/>
      <c r="AV26" s="109" t="s">
        <v>106</v>
      </c>
      <c r="AW26" s="131" t="s">
        <v>106</v>
      </c>
      <c r="AX26" s="131" t="s">
        <v>106</v>
      </c>
      <c r="AY26" s="131" t="s">
        <v>106</v>
      </c>
      <c r="AZ26" s="131" t="s">
        <v>106</v>
      </c>
      <c r="BA26" s="131" t="s">
        <v>106</v>
      </c>
      <c r="BB26" s="131" t="s">
        <v>106</v>
      </c>
      <c r="BC26" s="131" t="s">
        <v>106</v>
      </c>
      <c r="BD26" s="131">
        <f t="shared" si="0"/>
        <v>0</v>
      </c>
      <c r="BE26" s="131" t="str">
        <f t="shared" si="1"/>
        <v>Débil</v>
      </c>
      <c r="BF26" s="109"/>
      <c r="BG26" s="111" t="s">
        <v>106</v>
      </c>
      <c r="BH26" s="131" t="str">
        <f t="shared" si="2"/>
        <v>Casilla formulada</v>
      </c>
      <c r="BI26" s="109"/>
      <c r="BJ26" s="131" t="str">
        <f t="shared" si="3"/>
        <v/>
      </c>
      <c r="BK26" s="131" t="str">
        <f t="shared" si="4"/>
        <v/>
      </c>
      <c r="BL26" s="131" t="str">
        <f t="shared" si="5"/>
        <v>SI</v>
      </c>
      <c r="BM26" s="339"/>
      <c r="BN26" s="342"/>
      <c r="BO26" s="345"/>
      <c r="BP26" s="348"/>
      <c r="BQ26" s="330"/>
      <c r="BR26" s="330"/>
      <c r="BS26" s="333"/>
    </row>
    <row r="27" spans="2:71" s="89" customFormat="1" ht="96" hidden="1" customHeight="1" x14ac:dyDescent="0.25">
      <c r="B27" s="365"/>
      <c r="C27" s="368"/>
      <c r="D27" s="357"/>
      <c r="E27" s="357"/>
      <c r="F27" s="357"/>
      <c r="G27" s="357"/>
      <c r="H27" s="357"/>
      <c r="I27" s="357"/>
      <c r="J27" s="357"/>
      <c r="K27" s="100">
        <v>6</v>
      </c>
      <c r="L27" s="101" t="s">
        <v>107</v>
      </c>
      <c r="M27" s="359"/>
      <c r="N27" s="362"/>
      <c r="O27" s="352"/>
      <c r="P27" s="348"/>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0"/>
        <v>0</v>
      </c>
      <c r="BE27" s="104" t="str">
        <f t="shared" si="1"/>
        <v>Débil</v>
      </c>
      <c r="BF27" s="103"/>
      <c r="BG27" s="105" t="s">
        <v>106</v>
      </c>
      <c r="BH27" s="104" t="str">
        <f t="shared" si="2"/>
        <v>Casilla formulada</v>
      </c>
      <c r="BI27" s="103"/>
      <c r="BJ27" s="104" t="str">
        <f t="shared" si="3"/>
        <v/>
      </c>
      <c r="BK27" s="104" t="str">
        <f t="shared" si="4"/>
        <v/>
      </c>
      <c r="BL27" s="104" t="str">
        <f t="shared" si="5"/>
        <v>SI</v>
      </c>
      <c r="BM27" s="339"/>
      <c r="BN27" s="342"/>
      <c r="BO27" s="345"/>
      <c r="BP27" s="348"/>
      <c r="BQ27" s="330"/>
      <c r="BR27" s="330"/>
      <c r="BS27" s="333"/>
    </row>
    <row r="28" spans="2:71" s="89" customFormat="1" ht="96" hidden="1" customHeight="1" x14ac:dyDescent="0.25">
      <c r="B28" s="365"/>
      <c r="C28" s="368"/>
      <c r="D28" s="357"/>
      <c r="E28" s="357"/>
      <c r="F28" s="357"/>
      <c r="G28" s="357"/>
      <c r="H28" s="357"/>
      <c r="I28" s="357"/>
      <c r="J28" s="357"/>
      <c r="K28" s="106">
        <v>7</v>
      </c>
      <c r="L28" s="107" t="s">
        <v>107</v>
      </c>
      <c r="M28" s="359"/>
      <c r="N28" s="362"/>
      <c r="O28" s="352"/>
      <c r="P28" s="348"/>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6"/>
      <c r="AN28" s="108">
        <v>7</v>
      </c>
      <c r="AO28" s="109" t="s">
        <v>109</v>
      </c>
      <c r="AP28" s="109"/>
      <c r="AQ28" s="109" t="s">
        <v>106</v>
      </c>
      <c r="AR28" s="109"/>
      <c r="AS28" s="109"/>
      <c r="AT28" s="109"/>
      <c r="AU28" s="109"/>
      <c r="AV28" s="109" t="s">
        <v>106</v>
      </c>
      <c r="AW28" s="131" t="s">
        <v>106</v>
      </c>
      <c r="AX28" s="131" t="s">
        <v>106</v>
      </c>
      <c r="AY28" s="131" t="s">
        <v>106</v>
      </c>
      <c r="AZ28" s="131" t="s">
        <v>106</v>
      </c>
      <c r="BA28" s="131" t="s">
        <v>106</v>
      </c>
      <c r="BB28" s="131" t="s">
        <v>106</v>
      </c>
      <c r="BC28" s="131" t="s">
        <v>106</v>
      </c>
      <c r="BD28" s="131">
        <f t="shared" si="0"/>
        <v>0</v>
      </c>
      <c r="BE28" s="131" t="str">
        <f t="shared" si="1"/>
        <v>Débil</v>
      </c>
      <c r="BF28" s="109"/>
      <c r="BG28" s="111" t="s">
        <v>106</v>
      </c>
      <c r="BH28" s="131" t="str">
        <f t="shared" si="2"/>
        <v>Casilla formulada</v>
      </c>
      <c r="BI28" s="109"/>
      <c r="BJ28" s="131" t="str">
        <f t="shared" si="3"/>
        <v/>
      </c>
      <c r="BK28" s="131" t="str">
        <f t="shared" si="4"/>
        <v/>
      </c>
      <c r="BL28" s="131" t="str">
        <f t="shared" si="5"/>
        <v>SI</v>
      </c>
      <c r="BM28" s="339"/>
      <c r="BN28" s="342"/>
      <c r="BO28" s="345"/>
      <c r="BP28" s="348"/>
      <c r="BQ28" s="330"/>
      <c r="BR28" s="330"/>
      <c r="BS28" s="333"/>
    </row>
    <row r="29" spans="2:71" s="89" customFormat="1" ht="96" hidden="1" customHeight="1" x14ac:dyDescent="0.25">
      <c r="B29" s="365"/>
      <c r="C29" s="368"/>
      <c r="D29" s="357"/>
      <c r="E29" s="357"/>
      <c r="F29" s="357"/>
      <c r="G29" s="357"/>
      <c r="H29" s="357"/>
      <c r="I29" s="357"/>
      <c r="J29" s="357"/>
      <c r="K29" s="100">
        <v>8</v>
      </c>
      <c r="L29" s="101" t="s">
        <v>107</v>
      </c>
      <c r="M29" s="359"/>
      <c r="N29" s="362"/>
      <c r="O29" s="352"/>
      <c r="P29" s="348"/>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0"/>
        <v>0</v>
      </c>
      <c r="BE29" s="104" t="str">
        <f t="shared" si="1"/>
        <v>Débil</v>
      </c>
      <c r="BF29" s="103"/>
      <c r="BG29" s="105" t="s">
        <v>106</v>
      </c>
      <c r="BH29" s="104" t="str">
        <f t="shared" si="2"/>
        <v>Casilla formulada</v>
      </c>
      <c r="BI29" s="103"/>
      <c r="BJ29" s="104" t="str">
        <f t="shared" si="3"/>
        <v/>
      </c>
      <c r="BK29" s="104" t="str">
        <f t="shared" si="4"/>
        <v/>
      </c>
      <c r="BL29" s="104" t="str">
        <f t="shared" si="5"/>
        <v>SI</v>
      </c>
      <c r="BM29" s="339"/>
      <c r="BN29" s="342"/>
      <c r="BO29" s="345"/>
      <c r="BP29" s="348"/>
      <c r="BQ29" s="330"/>
      <c r="BR29" s="330"/>
      <c r="BS29" s="333"/>
    </row>
    <row r="30" spans="2:71" s="89" customFormat="1" ht="96" hidden="1" customHeight="1" x14ac:dyDescent="0.25">
      <c r="B30" s="365"/>
      <c r="C30" s="368"/>
      <c r="D30" s="357"/>
      <c r="E30" s="357"/>
      <c r="F30" s="357"/>
      <c r="G30" s="357"/>
      <c r="H30" s="357"/>
      <c r="I30" s="357"/>
      <c r="J30" s="357"/>
      <c r="K30" s="106">
        <v>9</v>
      </c>
      <c r="L30" s="112" t="s">
        <v>107</v>
      </c>
      <c r="M30" s="359"/>
      <c r="N30" s="362"/>
      <c r="O30" s="352"/>
      <c r="P30" s="348"/>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6"/>
      <c r="AN30" s="108">
        <v>9</v>
      </c>
      <c r="AO30" s="109" t="s">
        <v>109</v>
      </c>
      <c r="AP30" s="109"/>
      <c r="AQ30" s="109" t="s">
        <v>106</v>
      </c>
      <c r="AR30" s="109"/>
      <c r="AS30" s="109"/>
      <c r="AT30" s="109"/>
      <c r="AU30" s="109"/>
      <c r="AV30" s="109" t="s">
        <v>106</v>
      </c>
      <c r="AW30" s="131" t="s">
        <v>106</v>
      </c>
      <c r="AX30" s="131" t="s">
        <v>106</v>
      </c>
      <c r="AY30" s="131" t="s">
        <v>106</v>
      </c>
      <c r="AZ30" s="131" t="s">
        <v>106</v>
      </c>
      <c r="BA30" s="131" t="s">
        <v>106</v>
      </c>
      <c r="BB30" s="131" t="s">
        <v>106</v>
      </c>
      <c r="BC30" s="131" t="s">
        <v>106</v>
      </c>
      <c r="BD30" s="131">
        <f t="shared" si="0"/>
        <v>0</v>
      </c>
      <c r="BE30" s="131" t="str">
        <f t="shared" si="1"/>
        <v>Débil</v>
      </c>
      <c r="BF30" s="109"/>
      <c r="BG30" s="111" t="s">
        <v>106</v>
      </c>
      <c r="BH30" s="131" t="str">
        <f t="shared" si="2"/>
        <v>Casilla formulada</v>
      </c>
      <c r="BI30" s="109"/>
      <c r="BJ30" s="131" t="str">
        <f t="shared" si="3"/>
        <v/>
      </c>
      <c r="BK30" s="131" t="str">
        <f t="shared" si="4"/>
        <v/>
      </c>
      <c r="BL30" s="131" t="str">
        <f t="shared" si="5"/>
        <v>SI</v>
      </c>
      <c r="BM30" s="339"/>
      <c r="BN30" s="342"/>
      <c r="BO30" s="345"/>
      <c r="BP30" s="348"/>
      <c r="BQ30" s="330"/>
      <c r="BR30" s="330"/>
      <c r="BS30" s="333"/>
    </row>
    <row r="31" spans="2:71" s="89" customFormat="1" ht="96" hidden="1" customHeight="1" x14ac:dyDescent="0.25">
      <c r="B31" s="366"/>
      <c r="C31" s="369"/>
      <c r="D31" s="358"/>
      <c r="E31" s="358"/>
      <c r="F31" s="358"/>
      <c r="G31" s="358"/>
      <c r="H31" s="358"/>
      <c r="I31" s="358"/>
      <c r="J31" s="358"/>
      <c r="K31" s="113">
        <v>10</v>
      </c>
      <c r="L31" s="114" t="s">
        <v>107</v>
      </c>
      <c r="M31" s="360"/>
      <c r="N31" s="363"/>
      <c r="O31" s="353"/>
      <c r="P31" s="349"/>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0"/>
        <v>0</v>
      </c>
      <c r="BE31" s="117" t="str">
        <f t="shared" si="1"/>
        <v>Débil</v>
      </c>
      <c r="BF31" s="116"/>
      <c r="BG31" s="118" t="s">
        <v>106</v>
      </c>
      <c r="BH31" s="117" t="str">
        <f t="shared" si="2"/>
        <v>Casilla formulada</v>
      </c>
      <c r="BI31" s="116"/>
      <c r="BJ31" s="117" t="str">
        <f t="shared" si="3"/>
        <v/>
      </c>
      <c r="BK31" s="117" t="str">
        <f t="shared" si="4"/>
        <v/>
      </c>
      <c r="BL31" s="117" t="str">
        <f t="shared" si="5"/>
        <v>SI</v>
      </c>
      <c r="BM31" s="340"/>
      <c r="BN31" s="343"/>
      <c r="BO31" s="346"/>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130" t="s">
        <v>106</v>
      </c>
      <c r="AX32" s="130" t="s">
        <v>106</v>
      </c>
      <c r="AY32" s="130" t="s">
        <v>106</v>
      </c>
      <c r="AZ32" s="130" t="s">
        <v>106</v>
      </c>
      <c r="BA32" s="130" t="s">
        <v>106</v>
      </c>
      <c r="BB32" s="130" t="s">
        <v>106</v>
      </c>
      <c r="BC32" s="130" t="s">
        <v>106</v>
      </c>
      <c r="BD32" s="130">
        <f t="shared" si="0"/>
        <v>0</v>
      </c>
      <c r="BE32" s="130" t="str">
        <f t="shared" si="1"/>
        <v>Débil</v>
      </c>
      <c r="BF32" s="94"/>
      <c r="BG32" s="99" t="s">
        <v>106</v>
      </c>
      <c r="BH32" s="130" t="str">
        <f t="shared" si="2"/>
        <v>Casilla formulada</v>
      </c>
      <c r="BI32" s="94"/>
      <c r="BJ32" s="130" t="str">
        <f t="shared" si="3"/>
        <v/>
      </c>
      <c r="BK32" s="130" t="str">
        <f t="shared" si="4"/>
        <v/>
      </c>
      <c r="BL32" s="130" t="str">
        <f t="shared" si="5"/>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0"/>
        <v>0</v>
      </c>
      <c r="BE33" s="104" t="str">
        <f t="shared" si="1"/>
        <v>Débil</v>
      </c>
      <c r="BF33" s="103"/>
      <c r="BG33" s="105" t="s">
        <v>106</v>
      </c>
      <c r="BH33" s="104" t="str">
        <f t="shared" si="2"/>
        <v>Casilla formulada</v>
      </c>
      <c r="BI33" s="103"/>
      <c r="BJ33" s="104" t="str">
        <f t="shared" si="3"/>
        <v/>
      </c>
      <c r="BK33" s="104" t="str">
        <f t="shared" si="4"/>
        <v/>
      </c>
      <c r="BL33" s="104" t="str">
        <f t="shared" si="5"/>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31" t="s">
        <v>106</v>
      </c>
      <c r="AX34" s="131" t="s">
        <v>106</v>
      </c>
      <c r="AY34" s="131" t="s">
        <v>106</v>
      </c>
      <c r="AZ34" s="131" t="s">
        <v>106</v>
      </c>
      <c r="BA34" s="131" t="s">
        <v>106</v>
      </c>
      <c r="BB34" s="131" t="s">
        <v>106</v>
      </c>
      <c r="BC34" s="131" t="s">
        <v>106</v>
      </c>
      <c r="BD34" s="131">
        <f t="shared" si="0"/>
        <v>0</v>
      </c>
      <c r="BE34" s="131" t="str">
        <f t="shared" si="1"/>
        <v>Débil</v>
      </c>
      <c r="BF34" s="109"/>
      <c r="BG34" s="111" t="s">
        <v>106</v>
      </c>
      <c r="BH34" s="131" t="str">
        <f t="shared" si="2"/>
        <v>Casilla formulada</v>
      </c>
      <c r="BI34" s="109"/>
      <c r="BJ34" s="131" t="str">
        <f t="shared" si="3"/>
        <v/>
      </c>
      <c r="BK34" s="131" t="str">
        <f t="shared" si="4"/>
        <v/>
      </c>
      <c r="BL34" s="131" t="str">
        <f t="shared" si="5"/>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0"/>
        <v>0</v>
      </c>
      <c r="BE35" s="104" t="str">
        <f t="shared" si="1"/>
        <v>Débil</v>
      </c>
      <c r="BF35" s="103"/>
      <c r="BG35" s="105" t="s">
        <v>106</v>
      </c>
      <c r="BH35" s="104" t="str">
        <f t="shared" si="2"/>
        <v>Casilla formulada</v>
      </c>
      <c r="BI35" s="103"/>
      <c r="BJ35" s="104" t="str">
        <f t="shared" si="3"/>
        <v/>
      </c>
      <c r="BK35" s="104" t="str">
        <f t="shared" si="4"/>
        <v/>
      </c>
      <c r="BL35" s="104" t="str">
        <f t="shared" si="5"/>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31" t="s">
        <v>106</v>
      </c>
      <c r="AX36" s="131" t="s">
        <v>106</v>
      </c>
      <c r="AY36" s="131" t="s">
        <v>106</v>
      </c>
      <c r="AZ36" s="131" t="s">
        <v>106</v>
      </c>
      <c r="BA36" s="131" t="s">
        <v>106</v>
      </c>
      <c r="BB36" s="131" t="s">
        <v>106</v>
      </c>
      <c r="BC36" s="131" t="s">
        <v>106</v>
      </c>
      <c r="BD36" s="131">
        <f t="shared" si="0"/>
        <v>0</v>
      </c>
      <c r="BE36" s="131" t="str">
        <f t="shared" si="1"/>
        <v>Débil</v>
      </c>
      <c r="BF36" s="109"/>
      <c r="BG36" s="111" t="s">
        <v>106</v>
      </c>
      <c r="BH36" s="131" t="str">
        <f t="shared" si="2"/>
        <v>Casilla formulada</v>
      </c>
      <c r="BI36" s="109"/>
      <c r="BJ36" s="131" t="str">
        <f t="shared" si="3"/>
        <v/>
      </c>
      <c r="BK36" s="131" t="str">
        <f t="shared" si="4"/>
        <v/>
      </c>
      <c r="BL36" s="131" t="str">
        <f t="shared" si="5"/>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0"/>
        <v>0</v>
      </c>
      <c r="BE37" s="104" t="str">
        <f t="shared" si="1"/>
        <v>Débil</v>
      </c>
      <c r="BF37" s="103"/>
      <c r="BG37" s="105" t="s">
        <v>106</v>
      </c>
      <c r="BH37" s="104" t="str">
        <f t="shared" si="2"/>
        <v>Casilla formulada</v>
      </c>
      <c r="BI37" s="103"/>
      <c r="BJ37" s="104" t="str">
        <f t="shared" si="3"/>
        <v/>
      </c>
      <c r="BK37" s="104" t="str">
        <f t="shared" si="4"/>
        <v/>
      </c>
      <c r="BL37" s="104" t="str">
        <f t="shared" si="5"/>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31" t="s">
        <v>106</v>
      </c>
      <c r="AX38" s="131" t="s">
        <v>106</v>
      </c>
      <c r="AY38" s="131" t="s">
        <v>106</v>
      </c>
      <c r="AZ38" s="131" t="s">
        <v>106</v>
      </c>
      <c r="BA38" s="131" t="s">
        <v>106</v>
      </c>
      <c r="BB38" s="131" t="s">
        <v>106</v>
      </c>
      <c r="BC38" s="131" t="s">
        <v>106</v>
      </c>
      <c r="BD38" s="131">
        <f t="shared" si="0"/>
        <v>0</v>
      </c>
      <c r="BE38" s="131" t="str">
        <f t="shared" si="1"/>
        <v>Débil</v>
      </c>
      <c r="BF38" s="109"/>
      <c r="BG38" s="111" t="s">
        <v>106</v>
      </c>
      <c r="BH38" s="131" t="str">
        <f t="shared" si="2"/>
        <v>Casilla formulada</v>
      </c>
      <c r="BI38" s="109"/>
      <c r="BJ38" s="131" t="str">
        <f t="shared" si="3"/>
        <v/>
      </c>
      <c r="BK38" s="131" t="str">
        <f t="shared" si="4"/>
        <v/>
      </c>
      <c r="BL38" s="131" t="str">
        <f t="shared" si="5"/>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0"/>
        <v>0</v>
      </c>
      <c r="BE39" s="104" t="str">
        <f t="shared" si="1"/>
        <v>Débil</v>
      </c>
      <c r="BF39" s="103"/>
      <c r="BG39" s="105" t="s">
        <v>106</v>
      </c>
      <c r="BH39" s="104" t="str">
        <f t="shared" si="2"/>
        <v>Casilla formulada</v>
      </c>
      <c r="BI39" s="103"/>
      <c r="BJ39" s="104" t="str">
        <f t="shared" si="3"/>
        <v/>
      </c>
      <c r="BK39" s="104" t="str">
        <f t="shared" si="4"/>
        <v/>
      </c>
      <c r="BL39" s="104" t="str">
        <f t="shared" si="5"/>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31" t="s">
        <v>106</v>
      </c>
      <c r="AX40" s="131" t="s">
        <v>106</v>
      </c>
      <c r="AY40" s="131" t="s">
        <v>106</v>
      </c>
      <c r="AZ40" s="131" t="s">
        <v>106</v>
      </c>
      <c r="BA40" s="131" t="s">
        <v>106</v>
      </c>
      <c r="BB40" s="131" t="s">
        <v>106</v>
      </c>
      <c r="BC40" s="131" t="s">
        <v>106</v>
      </c>
      <c r="BD40" s="131">
        <f t="shared" si="0"/>
        <v>0</v>
      </c>
      <c r="BE40" s="131" t="str">
        <f t="shared" si="1"/>
        <v>Débil</v>
      </c>
      <c r="BF40" s="109"/>
      <c r="BG40" s="111" t="s">
        <v>106</v>
      </c>
      <c r="BH40" s="131" t="str">
        <f t="shared" si="2"/>
        <v>Casilla formulada</v>
      </c>
      <c r="BI40" s="109"/>
      <c r="BJ40" s="131" t="str">
        <f t="shared" si="3"/>
        <v/>
      </c>
      <c r="BK40" s="131" t="str">
        <f t="shared" si="4"/>
        <v/>
      </c>
      <c r="BL40" s="131" t="str">
        <f t="shared" si="5"/>
        <v>SI</v>
      </c>
      <c r="BM40" s="339"/>
      <c r="BN40" s="342"/>
      <c r="BO40" s="449"/>
      <c r="BP40" s="348"/>
      <c r="BQ40" s="330"/>
      <c r="BR40" s="330"/>
      <c r="BS40" s="333"/>
    </row>
    <row r="41" spans="2:71" s="89" customFormat="1" ht="96" hidden="1" customHeight="1" x14ac:dyDescent="0.25">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0"/>
        <v>0</v>
      </c>
      <c r="BE41" s="117" t="str">
        <f t="shared" si="1"/>
        <v>Débil</v>
      </c>
      <c r="BF41" s="116"/>
      <c r="BG41" s="118" t="s">
        <v>106</v>
      </c>
      <c r="BH41" s="117" t="str">
        <f t="shared" si="2"/>
        <v>Casilla formulada</v>
      </c>
      <c r="BI41" s="116"/>
      <c r="BJ41" s="117" t="str">
        <f t="shared" si="3"/>
        <v/>
      </c>
      <c r="BK41" s="117" t="str">
        <f t="shared" si="4"/>
        <v/>
      </c>
      <c r="BL41" s="117" t="str">
        <f t="shared" si="5"/>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130" t="s">
        <v>106</v>
      </c>
      <c r="AX42" s="130" t="s">
        <v>106</v>
      </c>
      <c r="AY42" s="130" t="s">
        <v>106</v>
      </c>
      <c r="AZ42" s="130" t="s">
        <v>106</v>
      </c>
      <c r="BA42" s="130" t="s">
        <v>106</v>
      </c>
      <c r="BB42" s="130" t="s">
        <v>106</v>
      </c>
      <c r="BC42" s="130" t="s">
        <v>106</v>
      </c>
      <c r="BD42" s="130">
        <f t="shared" si="0"/>
        <v>0</v>
      </c>
      <c r="BE42" s="130" t="str">
        <f t="shared" si="1"/>
        <v>Débil</v>
      </c>
      <c r="BF42" s="94"/>
      <c r="BG42" s="99" t="s">
        <v>106</v>
      </c>
      <c r="BH42" s="130" t="str">
        <f t="shared" si="2"/>
        <v>Casilla formulada</v>
      </c>
      <c r="BI42" s="94"/>
      <c r="BJ42" s="130" t="str">
        <f t="shared" si="3"/>
        <v/>
      </c>
      <c r="BK42" s="130" t="str">
        <f t="shared" si="4"/>
        <v/>
      </c>
      <c r="BL42" s="130" t="str">
        <f t="shared" si="5"/>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0"/>
        <v>0</v>
      </c>
      <c r="BE43" s="104" t="str">
        <f t="shared" si="1"/>
        <v>Débil</v>
      </c>
      <c r="BF43" s="103"/>
      <c r="BG43" s="105" t="s">
        <v>106</v>
      </c>
      <c r="BH43" s="104" t="str">
        <f t="shared" si="2"/>
        <v>Casilla formulada</v>
      </c>
      <c r="BI43" s="103"/>
      <c r="BJ43" s="104" t="str">
        <f t="shared" si="3"/>
        <v/>
      </c>
      <c r="BK43" s="104" t="str">
        <f t="shared" si="4"/>
        <v/>
      </c>
      <c r="BL43" s="104" t="str">
        <f t="shared" si="5"/>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31" t="s">
        <v>106</v>
      </c>
      <c r="AX44" s="131" t="s">
        <v>106</v>
      </c>
      <c r="AY44" s="131" t="s">
        <v>106</v>
      </c>
      <c r="AZ44" s="131" t="s">
        <v>106</v>
      </c>
      <c r="BA44" s="131" t="s">
        <v>106</v>
      </c>
      <c r="BB44" s="131" t="s">
        <v>106</v>
      </c>
      <c r="BC44" s="131" t="s">
        <v>106</v>
      </c>
      <c r="BD44" s="131">
        <f t="shared" si="0"/>
        <v>0</v>
      </c>
      <c r="BE44" s="131" t="str">
        <f t="shared" si="1"/>
        <v>Débil</v>
      </c>
      <c r="BF44" s="109"/>
      <c r="BG44" s="111" t="s">
        <v>106</v>
      </c>
      <c r="BH44" s="131" t="str">
        <f t="shared" si="2"/>
        <v>Casilla formulada</v>
      </c>
      <c r="BI44" s="109"/>
      <c r="BJ44" s="131" t="str">
        <f t="shared" si="3"/>
        <v/>
      </c>
      <c r="BK44" s="131" t="str">
        <f t="shared" si="4"/>
        <v/>
      </c>
      <c r="BL44" s="131" t="str">
        <f t="shared" si="5"/>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0"/>
        <v>0</v>
      </c>
      <c r="BE45" s="104" t="str">
        <f t="shared" si="1"/>
        <v>Débil</v>
      </c>
      <c r="BF45" s="103"/>
      <c r="BG45" s="105" t="s">
        <v>106</v>
      </c>
      <c r="BH45" s="104" t="str">
        <f t="shared" si="2"/>
        <v>Casilla formulada</v>
      </c>
      <c r="BI45" s="103"/>
      <c r="BJ45" s="104" t="str">
        <f t="shared" si="3"/>
        <v/>
      </c>
      <c r="BK45" s="104" t="str">
        <f t="shared" si="4"/>
        <v/>
      </c>
      <c r="BL45" s="104" t="str">
        <f t="shared" si="5"/>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31" t="s">
        <v>106</v>
      </c>
      <c r="AX46" s="131" t="s">
        <v>106</v>
      </c>
      <c r="AY46" s="131" t="s">
        <v>106</v>
      </c>
      <c r="AZ46" s="131" t="s">
        <v>106</v>
      </c>
      <c r="BA46" s="131" t="s">
        <v>106</v>
      </c>
      <c r="BB46" s="131" t="s">
        <v>106</v>
      </c>
      <c r="BC46" s="131" t="s">
        <v>106</v>
      </c>
      <c r="BD46" s="131">
        <f t="shared" si="0"/>
        <v>0</v>
      </c>
      <c r="BE46" s="131" t="str">
        <f t="shared" si="1"/>
        <v>Débil</v>
      </c>
      <c r="BF46" s="109"/>
      <c r="BG46" s="111" t="s">
        <v>106</v>
      </c>
      <c r="BH46" s="131" t="str">
        <f t="shared" si="2"/>
        <v>Casilla formulada</v>
      </c>
      <c r="BI46" s="109"/>
      <c r="BJ46" s="131" t="str">
        <f t="shared" si="3"/>
        <v/>
      </c>
      <c r="BK46" s="131" t="str">
        <f t="shared" si="4"/>
        <v/>
      </c>
      <c r="BL46" s="131" t="str">
        <f t="shared" si="5"/>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0"/>
        <v>0</v>
      </c>
      <c r="BE47" s="104" t="str">
        <f t="shared" si="1"/>
        <v>Débil</v>
      </c>
      <c r="BF47" s="103"/>
      <c r="BG47" s="105" t="s">
        <v>106</v>
      </c>
      <c r="BH47" s="104" t="str">
        <f t="shared" si="2"/>
        <v>Casilla formulada</v>
      </c>
      <c r="BI47" s="103"/>
      <c r="BJ47" s="104" t="str">
        <f t="shared" si="3"/>
        <v/>
      </c>
      <c r="BK47" s="104" t="str">
        <f t="shared" si="4"/>
        <v/>
      </c>
      <c r="BL47" s="104" t="str">
        <f t="shared" si="5"/>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31" t="s">
        <v>106</v>
      </c>
      <c r="AX48" s="131" t="s">
        <v>106</v>
      </c>
      <c r="AY48" s="131" t="s">
        <v>106</v>
      </c>
      <c r="AZ48" s="131" t="s">
        <v>106</v>
      </c>
      <c r="BA48" s="131" t="s">
        <v>106</v>
      </c>
      <c r="BB48" s="131" t="s">
        <v>106</v>
      </c>
      <c r="BC48" s="131" t="s">
        <v>106</v>
      </c>
      <c r="BD48" s="131">
        <f t="shared" si="0"/>
        <v>0</v>
      </c>
      <c r="BE48" s="131" t="str">
        <f t="shared" si="1"/>
        <v>Débil</v>
      </c>
      <c r="BF48" s="109"/>
      <c r="BG48" s="111" t="s">
        <v>106</v>
      </c>
      <c r="BH48" s="131" t="str">
        <f t="shared" si="2"/>
        <v>Casilla formulada</v>
      </c>
      <c r="BI48" s="109"/>
      <c r="BJ48" s="131" t="str">
        <f t="shared" si="3"/>
        <v/>
      </c>
      <c r="BK48" s="131" t="str">
        <f t="shared" si="4"/>
        <v/>
      </c>
      <c r="BL48" s="131" t="str">
        <f t="shared" si="5"/>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0"/>
        <v>0</v>
      </c>
      <c r="BE49" s="104" t="str">
        <f t="shared" si="1"/>
        <v>Débil</v>
      </c>
      <c r="BF49" s="103"/>
      <c r="BG49" s="105" t="s">
        <v>106</v>
      </c>
      <c r="BH49" s="104" t="str">
        <f t="shared" si="2"/>
        <v>Casilla formulada</v>
      </c>
      <c r="BI49" s="103"/>
      <c r="BJ49" s="104" t="str">
        <f t="shared" si="3"/>
        <v/>
      </c>
      <c r="BK49" s="104" t="str">
        <f t="shared" si="4"/>
        <v/>
      </c>
      <c r="BL49" s="104" t="str">
        <f t="shared" si="5"/>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31" t="s">
        <v>106</v>
      </c>
      <c r="AX50" s="131" t="s">
        <v>106</v>
      </c>
      <c r="AY50" s="131" t="s">
        <v>106</v>
      </c>
      <c r="AZ50" s="131" t="s">
        <v>106</v>
      </c>
      <c r="BA50" s="131" t="s">
        <v>106</v>
      </c>
      <c r="BB50" s="131" t="s">
        <v>106</v>
      </c>
      <c r="BC50" s="131" t="s">
        <v>106</v>
      </c>
      <c r="BD50" s="131">
        <f t="shared" si="0"/>
        <v>0</v>
      </c>
      <c r="BE50" s="131" t="str">
        <f t="shared" si="1"/>
        <v>Débil</v>
      </c>
      <c r="BF50" s="109"/>
      <c r="BG50" s="111" t="s">
        <v>106</v>
      </c>
      <c r="BH50" s="131" t="str">
        <f t="shared" si="2"/>
        <v>Casilla formulada</v>
      </c>
      <c r="BI50" s="109"/>
      <c r="BJ50" s="131" t="str">
        <f t="shared" si="3"/>
        <v/>
      </c>
      <c r="BK50" s="131" t="str">
        <f t="shared" si="4"/>
        <v/>
      </c>
      <c r="BL50" s="131" t="str">
        <f t="shared" si="5"/>
        <v>SI</v>
      </c>
      <c r="BM50" s="339"/>
      <c r="BN50" s="342"/>
      <c r="BO50" s="449"/>
      <c r="BP50" s="348"/>
      <c r="BQ50" s="330"/>
      <c r="BR50" s="330"/>
      <c r="BS50" s="333"/>
    </row>
    <row r="51" spans="2:71" s="89" customFormat="1" ht="96" hidden="1" customHeight="1" x14ac:dyDescent="0.25">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0"/>
        <v>0</v>
      </c>
      <c r="BE51" s="117" t="str">
        <f t="shared" si="1"/>
        <v>Débil</v>
      </c>
      <c r="BF51" s="116"/>
      <c r="BG51" s="118" t="s">
        <v>106</v>
      </c>
      <c r="BH51" s="117" t="str">
        <f t="shared" si="2"/>
        <v>Casilla formulada</v>
      </c>
      <c r="BI51" s="116"/>
      <c r="BJ51" s="117" t="str">
        <f t="shared" si="3"/>
        <v/>
      </c>
      <c r="BK51" s="117" t="str">
        <f t="shared" si="4"/>
        <v/>
      </c>
      <c r="BL51" s="117" t="str">
        <f t="shared" si="5"/>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130" t="s">
        <v>106</v>
      </c>
      <c r="AX52" s="130" t="s">
        <v>106</v>
      </c>
      <c r="AY52" s="130" t="s">
        <v>106</v>
      </c>
      <c r="AZ52" s="130" t="s">
        <v>106</v>
      </c>
      <c r="BA52" s="130" t="s">
        <v>106</v>
      </c>
      <c r="BB52" s="130" t="s">
        <v>106</v>
      </c>
      <c r="BC52" s="130" t="s">
        <v>106</v>
      </c>
      <c r="BD52" s="130">
        <f t="shared" si="0"/>
        <v>0</v>
      </c>
      <c r="BE52" s="130" t="str">
        <f t="shared" si="1"/>
        <v>Débil</v>
      </c>
      <c r="BF52" s="94"/>
      <c r="BG52" s="99" t="s">
        <v>106</v>
      </c>
      <c r="BH52" s="130" t="str">
        <f t="shared" si="2"/>
        <v>Casilla formulada</v>
      </c>
      <c r="BI52" s="94"/>
      <c r="BJ52" s="130" t="str">
        <f t="shared" si="3"/>
        <v/>
      </c>
      <c r="BK52" s="130" t="str">
        <f t="shared" si="4"/>
        <v/>
      </c>
      <c r="BL52" s="130" t="str">
        <f t="shared" si="5"/>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0"/>
        <v>0</v>
      </c>
      <c r="BE53" s="104" t="str">
        <f t="shared" si="1"/>
        <v>Débil</v>
      </c>
      <c r="BF53" s="103"/>
      <c r="BG53" s="105" t="s">
        <v>106</v>
      </c>
      <c r="BH53" s="104" t="str">
        <f t="shared" si="2"/>
        <v>Casilla formulada</v>
      </c>
      <c r="BI53" s="103"/>
      <c r="BJ53" s="104" t="str">
        <f t="shared" si="3"/>
        <v/>
      </c>
      <c r="BK53" s="104" t="str">
        <f t="shared" si="4"/>
        <v/>
      </c>
      <c r="BL53" s="104" t="str">
        <f t="shared" si="5"/>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31" t="s">
        <v>106</v>
      </c>
      <c r="AX54" s="131" t="s">
        <v>106</v>
      </c>
      <c r="AY54" s="131" t="s">
        <v>106</v>
      </c>
      <c r="AZ54" s="131" t="s">
        <v>106</v>
      </c>
      <c r="BA54" s="131" t="s">
        <v>106</v>
      </c>
      <c r="BB54" s="131" t="s">
        <v>106</v>
      </c>
      <c r="BC54" s="131" t="s">
        <v>106</v>
      </c>
      <c r="BD54" s="131">
        <f t="shared" si="0"/>
        <v>0</v>
      </c>
      <c r="BE54" s="131" t="str">
        <f t="shared" si="1"/>
        <v>Débil</v>
      </c>
      <c r="BF54" s="109"/>
      <c r="BG54" s="111" t="s">
        <v>106</v>
      </c>
      <c r="BH54" s="131" t="str">
        <f t="shared" si="2"/>
        <v>Casilla formulada</v>
      </c>
      <c r="BI54" s="109"/>
      <c r="BJ54" s="131" t="str">
        <f t="shared" si="3"/>
        <v/>
      </c>
      <c r="BK54" s="131" t="str">
        <f t="shared" si="4"/>
        <v/>
      </c>
      <c r="BL54" s="131" t="str">
        <f t="shared" si="5"/>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0"/>
        <v>0</v>
      </c>
      <c r="BE55" s="104" t="str">
        <f t="shared" si="1"/>
        <v>Débil</v>
      </c>
      <c r="BF55" s="103"/>
      <c r="BG55" s="105" t="s">
        <v>106</v>
      </c>
      <c r="BH55" s="104" t="str">
        <f t="shared" si="2"/>
        <v>Casilla formulada</v>
      </c>
      <c r="BI55" s="103"/>
      <c r="BJ55" s="104" t="str">
        <f t="shared" si="3"/>
        <v/>
      </c>
      <c r="BK55" s="104" t="str">
        <f t="shared" si="4"/>
        <v/>
      </c>
      <c r="BL55" s="104" t="str">
        <f t="shared" si="5"/>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31" t="s">
        <v>106</v>
      </c>
      <c r="AX56" s="131" t="s">
        <v>106</v>
      </c>
      <c r="AY56" s="131" t="s">
        <v>106</v>
      </c>
      <c r="AZ56" s="131" t="s">
        <v>106</v>
      </c>
      <c r="BA56" s="131" t="s">
        <v>106</v>
      </c>
      <c r="BB56" s="131" t="s">
        <v>106</v>
      </c>
      <c r="BC56" s="131" t="s">
        <v>106</v>
      </c>
      <c r="BD56" s="131">
        <f t="shared" si="0"/>
        <v>0</v>
      </c>
      <c r="BE56" s="131" t="str">
        <f t="shared" si="1"/>
        <v>Débil</v>
      </c>
      <c r="BF56" s="109"/>
      <c r="BG56" s="111" t="s">
        <v>106</v>
      </c>
      <c r="BH56" s="131" t="str">
        <f t="shared" si="2"/>
        <v>Casilla formulada</v>
      </c>
      <c r="BI56" s="109"/>
      <c r="BJ56" s="131" t="str">
        <f t="shared" si="3"/>
        <v/>
      </c>
      <c r="BK56" s="131" t="str">
        <f t="shared" si="4"/>
        <v/>
      </c>
      <c r="BL56" s="131" t="str">
        <f t="shared" si="5"/>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0"/>
        <v>0</v>
      </c>
      <c r="BE57" s="104" t="str">
        <f t="shared" si="1"/>
        <v>Débil</v>
      </c>
      <c r="BF57" s="103"/>
      <c r="BG57" s="105" t="s">
        <v>106</v>
      </c>
      <c r="BH57" s="104" t="str">
        <f t="shared" si="2"/>
        <v>Casilla formulada</v>
      </c>
      <c r="BI57" s="103"/>
      <c r="BJ57" s="104" t="str">
        <f t="shared" si="3"/>
        <v/>
      </c>
      <c r="BK57" s="104" t="str">
        <f t="shared" si="4"/>
        <v/>
      </c>
      <c r="BL57" s="104" t="str">
        <f t="shared" si="5"/>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31" t="s">
        <v>106</v>
      </c>
      <c r="AX58" s="131" t="s">
        <v>106</v>
      </c>
      <c r="AY58" s="131" t="s">
        <v>106</v>
      </c>
      <c r="AZ58" s="131" t="s">
        <v>106</v>
      </c>
      <c r="BA58" s="131" t="s">
        <v>106</v>
      </c>
      <c r="BB58" s="131" t="s">
        <v>106</v>
      </c>
      <c r="BC58" s="131" t="s">
        <v>106</v>
      </c>
      <c r="BD58" s="131">
        <f t="shared" si="0"/>
        <v>0</v>
      </c>
      <c r="BE58" s="131" t="str">
        <f t="shared" si="1"/>
        <v>Débil</v>
      </c>
      <c r="BF58" s="109"/>
      <c r="BG58" s="111" t="s">
        <v>106</v>
      </c>
      <c r="BH58" s="131" t="str">
        <f t="shared" si="2"/>
        <v>Casilla formulada</v>
      </c>
      <c r="BI58" s="109"/>
      <c r="BJ58" s="131" t="str">
        <f t="shared" si="3"/>
        <v/>
      </c>
      <c r="BK58" s="131" t="str">
        <f t="shared" si="4"/>
        <v/>
      </c>
      <c r="BL58" s="131" t="str">
        <f t="shared" si="5"/>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0"/>
        <v>0</v>
      </c>
      <c r="BE59" s="104" t="str">
        <f t="shared" si="1"/>
        <v>Débil</v>
      </c>
      <c r="BF59" s="103"/>
      <c r="BG59" s="105" t="s">
        <v>106</v>
      </c>
      <c r="BH59" s="104" t="str">
        <f t="shared" si="2"/>
        <v>Casilla formulada</v>
      </c>
      <c r="BI59" s="103"/>
      <c r="BJ59" s="104" t="str">
        <f t="shared" si="3"/>
        <v/>
      </c>
      <c r="BK59" s="104" t="str">
        <f t="shared" si="4"/>
        <v/>
      </c>
      <c r="BL59" s="104" t="str">
        <f t="shared" si="5"/>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31" t="s">
        <v>106</v>
      </c>
      <c r="AX60" s="131" t="s">
        <v>106</v>
      </c>
      <c r="AY60" s="131" t="s">
        <v>106</v>
      </c>
      <c r="AZ60" s="131" t="s">
        <v>106</v>
      </c>
      <c r="BA60" s="131" t="s">
        <v>106</v>
      </c>
      <c r="BB60" s="131" t="s">
        <v>106</v>
      </c>
      <c r="BC60" s="131" t="s">
        <v>106</v>
      </c>
      <c r="BD60" s="131">
        <f t="shared" si="0"/>
        <v>0</v>
      </c>
      <c r="BE60" s="131" t="str">
        <f t="shared" si="1"/>
        <v>Débil</v>
      </c>
      <c r="BF60" s="109"/>
      <c r="BG60" s="111" t="s">
        <v>106</v>
      </c>
      <c r="BH60" s="131" t="str">
        <f t="shared" si="2"/>
        <v>Casilla formulada</v>
      </c>
      <c r="BI60" s="109"/>
      <c r="BJ60" s="131" t="str">
        <f t="shared" si="3"/>
        <v/>
      </c>
      <c r="BK60" s="131" t="str">
        <f t="shared" si="4"/>
        <v/>
      </c>
      <c r="BL60" s="131" t="str">
        <f t="shared" si="5"/>
        <v>SI</v>
      </c>
      <c r="BM60" s="339"/>
      <c r="BN60" s="342"/>
      <c r="BO60" s="449"/>
      <c r="BP60" s="348"/>
      <c r="BQ60" s="330"/>
      <c r="BR60" s="330"/>
      <c r="BS60" s="333"/>
    </row>
    <row r="61" spans="2:71" s="89" customFormat="1" ht="96" hidden="1" customHeight="1" x14ac:dyDescent="0.25">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0"/>
        <v>0</v>
      </c>
      <c r="BE61" s="117" t="str">
        <f t="shared" si="1"/>
        <v>Débil</v>
      </c>
      <c r="BF61" s="116"/>
      <c r="BG61" s="118" t="s">
        <v>106</v>
      </c>
      <c r="BH61" s="117" t="str">
        <f t="shared" si="2"/>
        <v>Casilla formulada</v>
      </c>
      <c r="BI61" s="116"/>
      <c r="BJ61" s="117" t="str">
        <f t="shared" si="3"/>
        <v/>
      </c>
      <c r="BK61" s="117" t="str">
        <f t="shared" si="4"/>
        <v/>
      </c>
      <c r="BL61" s="117" t="str">
        <f t="shared" si="5"/>
        <v>SI</v>
      </c>
      <c r="BM61" s="340"/>
      <c r="BN61" s="343"/>
      <c r="BO61" s="450"/>
      <c r="BP61" s="349"/>
      <c r="BQ61" s="331"/>
      <c r="BR61" s="331"/>
      <c r="BS61" s="334"/>
    </row>
    <row r="62" spans="2:71" hidden="1" x14ac:dyDescent="0.2"/>
    <row r="63" spans="2:71" hidden="1" x14ac:dyDescent="0.2"/>
    <row r="64" spans="2:71" hidden="1" x14ac:dyDescent="0.2"/>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242" priority="23" operator="containsText" text="Si es Riesgo de Corrupción">
      <formula>NOT(ISERROR(SEARCH("Si es Riesgo de Corrupción",J12)))</formula>
    </cfRule>
    <cfRule type="containsText" dxfId="241" priority="24" operator="containsText" text="No es Riesgo de Corrupción">
      <formula>NOT(ISERROR(SEARCH("No es Riesgo de Corrupción",J12)))</formula>
    </cfRule>
  </conditionalFormatting>
  <conditionalFormatting sqref="L12:M21">
    <cfRule type="containsText" dxfId="240" priority="22" operator="containsText" text="Espacio para describir ">
      <formula>NOT(ISERROR(SEARCH("Espacio para describir ",L12)))</formula>
    </cfRule>
  </conditionalFormatting>
  <conditionalFormatting sqref="Q12:AI61 AQ12:AQ61 AV12:BC61 BG12:BG61 BO12:BO61 N12:N61">
    <cfRule type="containsText" dxfId="239" priority="21" operator="containsText" text="Escoger un dato de la lista desplegable">
      <formula>NOT(ISERROR(SEARCH("Escoger un dato de la lista desplegable",N12)))</formula>
    </cfRule>
  </conditionalFormatting>
  <conditionalFormatting sqref="AO12:AO61">
    <cfRule type="containsText" dxfId="238" priority="20" operator="containsText" text="REDACTAR CONTROL">
      <formula>NOT(ISERROR(SEARCH("REDACTAR CONTROL",AO12)))</formula>
    </cfRule>
  </conditionalFormatting>
  <conditionalFormatting sqref="AL12 BR12">
    <cfRule type="containsText" dxfId="237" priority="17" operator="containsText" text="Extremo">
      <formula>NOT(ISERROR(SEARCH("Extremo",AL12)))</formula>
    </cfRule>
    <cfRule type="containsText" dxfId="236" priority="18" operator="containsText" text="Alto">
      <formula>NOT(ISERROR(SEARCH("Alto",AL12)))</formula>
    </cfRule>
    <cfRule type="containsText" dxfId="235" priority="19" operator="containsText" text="Moderado">
      <formula>NOT(ISERROR(SEARCH("Moderado",AL12)))</formula>
    </cfRule>
  </conditionalFormatting>
  <conditionalFormatting sqref="L22:M31">
    <cfRule type="containsText" dxfId="234" priority="16" operator="containsText" text="Espacio para describir ">
      <formula>NOT(ISERROR(SEARCH("Espacio para describir ",L22)))</formula>
    </cfRule>
  </conditionalFormatting>
  <conditionalFormatting sqref="AL22 BR22">
    <cfRule type="containsText" dxfId="233" priority="13" operator="containsText" text="Extremo">
      <formula>NOT(ISERROR(SEARCH("Extremo",AL22)))</formula>
    </cfRule>
    <cfRule type="containsText" dxfId="232" priority="14" operator="containsText" text="Alto">
      <formula>NOT(ISERROR(SEARCH("Alto",AL22)))</formula>
    </cfRule>
    <cfRule type="containsText" dxfId="231" priority="15" operator="containsText" text="Moderado">
      <formula>NOT(ISERROR(SEARCH("Moderado",AL22)))</formula>
    </cfRule>
  </conditionalFormatting>
  <conditionalFormatting sqref="L32:M41">
    <cfRule type="containsText" dxfId="230" priority="12" operator="containsText" text="Espacio para describir ">
      <formula>NOT(ISERROR(SEARCH("Espacio para describir ",L32)))</formula>
    </cfRule>
  </conditionalFormatting>
  <conditionalFormatting sqref="AL32 BR32">
    <cfRule type="containsText" dxfId="229" priority="9" operator="containsText" text="Extremo">
      <formula>NOT(ISERROR(SEARCH("Extremo",AL32)))</formula>
    </cfRule>
    <cfRule type="containsText" dxfId="228" priority="10" operator="containsText" text="Alto">
      <formula>NOT(ISERROR(SEARCH("Alto",AL32)))</formula>
    </cfRule>
    <cfRule type="containsText" dxfId="227" priority="11" operator="containsText" text="Moderado">
      <formula>NOT(ISERROR(SEARCH("Moderado",AL32)))</formula>
    </cfRule>
  </conditionalFormatting>
  <conditionalFormatting sqref="L42:M51">
    <cfRule type="containsText" dxfId="226" priority="8" operator="containsText" text="Espacio para describir ">
      <formula>NOT(ISERROR(SEARCH("Espacio para describir ",L42)))</formula>
    </cfRule>
  </conditionalFormatting>
  <conditionalFormatting sqref="AL42 BR42">
    <cfRule type="containsText" dxfId="225" priority="5" operator="containsText" text="Extremo">
      <formula>NOT(ISERROR(SEARCH("Extremo",AL42)))</formula>
    </cfRule>
    <cfRule type="containsText" dxfId="224" priority="6" operator="containsText" text="Alto">
      <formula>NOT(ISERROR(SEARCH("Alto",AL42)))</formula>
    </cfRule>
    <cfRule type="containsText" dxfId="223" priority="7" operator="containsText" text="Moderado">
      <formula>NOT(ISERROR(SEARCH("Moderado",AL42)))</formula>
    </cfRule>
  </conditionalFormatting>
  <conditionalFormatting sqref="L52:M61">
    <cfRule type="containsText" dxfId="222" priority="4" operator="containsText" text="Espacio para describir ">
      <formula>NOT(ISERROR(SEARCH("Espacio para describir ",L52)))</formula>
    </cfRule>
  </conditionalFormatting>
  <conditionalFormatting sqref="AL52 BR52">
    <cfRule type="containsText" dxfId="221" priority="1" operator="containsText" text="Extremo">
      <formula>NOT(ISERROR(SEARCH("Extremo",AL52)))</formula>
    </cfRule>
    <cfRule type="containsText" dxfId="220" priority="2" operator="containsText" text="Alto">
      <formula>NOT(ISERROR(SEARCH("Alto",AL52)))</formula>
    </cfRule>
    <cfRule type="containsText" dxfId="219" priority="3" operator="containsText" text="Moderado">
      <formula>NOT(ISERROR(SEARCH("Moderado",AL52)))</formula>
    </cfRule>
  </conditionalFormatting>
  <dataValidations count="61">
    <dataValidation type="list" allowBlank="1" showInputMessage="1" showErrorMessage="1" sqref="AM12:AM61" xr:uid="{D89A5E44-F346-4E25-9A51-75B1269F8A5F}">
      <formula1>#REF!</formula1>
    </dataValidation>
    <dataValidation type="list" allowBlank="1" showInputMessage="1" showErrorMessage="1" sqref="N12:N61" xr:uid="{1E4553A2-7D9E-478A-924C-D94B7132CA5D}">
      <formula1>"Escoger un dato de la lista desplegable,5,4,3,2,1"</formula1>
    </dataValidation>
    <dataValidation type="list" allowBlank="1" showInputMessage="1" showErrorMessage="1" sqref="F12:I61" xr:uid="{A17CAB77-C571-40A1-8524-13146BDC9E6E}">
      <formula1>"SI,NO,Escoger un dato de la lista desplegable"</formula1>
    </dataValidation>
    <dataValidation type="list" allowBlank="1" showInputMessage="1" showErrorMessage="1" sqref="AQ12:AQ61" xr:uid="{B44094E9-C404-4597-A2D6-D1C12BAAB3C5}">
      <formula1>"Escoger un dato de la lista desplegable,Por Tramite, Diario, Semanal, Quincenal, Mensual, Bimestral, Trimestral, Semestral,Anual"</formula1>
    </dataValidation>
    <dataValidation type="list" allowBlank="1" showInputMessage="1" showErrorMessage="1" sqref="AV12:AV61" xr:uid="{E251B501-6638-4608-905B-B5D2CD011893}">
      <formula1>"Escoger un dato de la lista desplegable,Preventivo,Detectivo"</formula1>
    </dataValidation>
    <dataValidation type="list" allowBlank="1" showInputMessage="1" showErrorMessage="1" prompt="¿Existen un responsable asignado a la ejecución del control?" sqref="AW12:AW61" xr:uid="{707D0FCC-E70C-45CA-98EE-9B2B98CB49F1}">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F2B94B13-0EAF-46AE-AB6F-00CB01D27909}">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CEFBBB47-BEF0-4643-805E-24F7FFAB9A1B}">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60BE4C19-8B47-411F-8BF8-C51C4F701892}">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0E40219B-4B9B-4299-8593-CD59439EB7EF}">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8D76DADF-1224-4D78-8CC3-173124E77E84}">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91717D39-9173-4C91-A4A6-0E5690190E22}">
      <formula1>"Escoger un dato de la lista desplegable,Completa,Incompleta,No existe"</formula1>
    </dataValidation>
    <dataValidation type="list" allowBlank="1" showInputMessage="1" showErrorMessage="1" sqref="BG12:BG61" xr:uid="{763D1283-2B25-4704-942B-4D5642BF3AFB}">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CDA1E3B7-549E-4F3A-A1AA-0444ABFF7CB2}"/>
    <dataValidation allowBlank="1" showInputMessage="1" showErrorMessage="1" prompt="¿Afectar al grupo de funcionarios del proceso?" sqref="Q11" xr:uid="{273388E8-5FDC-4E83-BF8A-A6E6134E77A6}"/>
    <dataValidation type="list" allowBlank="1" showInputMessage="1" showErrorMessage="1" prompt="¿Afectar al grupo de funcionarios del proceso?" sqref="Q12:Q61" xr:uid="{FDEDB0BA-2735-4D75-B695-F9775C97AD93}">
      <formula1>"SI,NO,Escoger un dato de la lista desplegable"</formula1>
    </dataValidation>
    <dataValidation allowBlank="1" showInputMessage="1" showErrorMessage="1" prompt="¿Afectar el cumplimiento de metas y objetivos de la dependencia?" sqref="R11" xr:uid="{24423F6D-B1B2-4650-AE0C-20E2CD0553DA}"/>
    <dataValidation type="list" allowBlank="1" showInputMessage="1" showErrorMessage="1" prompt="¿Afectar el cumplimiento de metas y objetivos de la dependencia?" sqref="R12:R61" xr:uid="{B180F3F1-843C-4EBE-911E-EE0CA0558E1E}">
      <formula1>"SI,NO,Escoger un dato de la lista desplegable"</formula1>
    </dataValidation>
    <dataValidation allowBlank="1" showInputMessage="1" showErrorMessage="1" prompt="¿Afectar el cumplimiento de misión de la Entidad?" sqref="S11" xr:uid="{CB7A25A2-0B6C-44E2-AC0D-A012502D163D}"/>
    <dataValidation type="list" allowBlank="1" showInputMessage="1" showErrorMessage="1" prompt="¿Afectar el cumplimiento de misión de la Entidad?" sqref="S12:S61" xr:uid="{CE86AE4E-5893-4809-84E1-59EB8D6953F0}">
      <formula1>"SI,NO,Escoger un dato de la lista desplegable"</formula1>
    </dataValidation>
    <dataValidation allowBlank="1" showInputMessage="1" showErrorMessage="1" prompt="¿Afectar el cumplimiento de la misión del sector al que pertenece la Entidad?" sqref="T11" xr:uid="{4EC916D4-961A-4891-9B02-375A79F1B817}"/>
    <dataValidation type="list" allowBlank="1" showInputMessage="1" showErrorMessage="1" prompt="¿Afectar el cumplimiento de la misión del sector al que pertenece la Entidad?" sqref="T12:T61" xr:uid="{0B56E2AA-C93B-4520-A89B-8421A9E3EE16}">
      <formula1>"SI,NO,Escoger un dato de la lista desplegable"</formula1>
    </dataValidation>
    <dataValidation allowBlank="1" showInputMessage="1" showErrorMessage="1" prompt="¿Generar pérdida de confianza de la Entidad, afectando su reputación?" sqref="U11" xr:uid="{5F4E333E-48DF-45C2-B7FB-545D790E7012}"/>
    <dataValidation type="list" allowBlank="1" showInputMessage="1" showErrorMessage="1" prompt="¿Generar pérdida de confianza de la Entidad, afectando su reputación?" sqref="U12:U61" xr:uid="{5FBEECE3-222C-4B7E-AE8C-74D017D942B5}">
      <formula1>"SI,NO,Escoger un dato de la lista desplegable"</formula1>
    </dataValidation>
    <dataValidation allowBlank="1" showInputMessage="1" showErrorMessage="1" prompt="¿Generar pérdida de recursos económicos?" sqref="V11" xr:uid="{3B84EECF-569A-46EC-B1BE-FD61BE31FFCE}"/>
    <dataValidation type="list" allowBlank="1" showInputMessage="1" showErrorMessage="1" prompt="¿Generar pérdida de recursos económicos?" sqref="V12:V61" xr:uid="{F72895D1-9E3F-4729-8890-F1D6E6E16BD1}">
      <formula1>"SI,NO,Escoger un dato de la lista desplegable"</formula1>
    </dataValidation>
    <dataValidation allowBlank="1" showInputMessage="1" showErrorMessage="1" prompt="¿Afectar la generación de los productos o la prestación de servicios?" sqref="W11" xr:uid="{5E001054-BB62-4044-A6A5-9DAF1C464CE3}"/>
    <dataValidation type="list" allowBlank="1" showInputMessage="1" showErrorMessage="1" prompt="¿Afectar la generación de los productos o la prestación de servicios?" sqref="W12:W61" xr:uid="{CCFAF028-9D27-48A6-938A-1268B508188C}">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D85ECFF-D23F-4B70-9B05-7CB81845FFC9}"/>
    <dataValidation type="list" allowBlank="1" showInputMessage="1" showErrorMessage="1" prompt="¿Dar lugar al detrimento de calidad de vida de la comunidad por la pérdida del bien o servicios o los recursos públicos?" sqref="X12:X61" xr:uid="{C2EDD238-1DB8-40E4-9C14-E0D04E7802A6}">
      <formula1>"SI,NO,Escoger un dato de la lista desplegable"</formula1>
    </dataValidation>
    <dataValidation allowBlank="1" showInputMessage="1" showErrorMessage="1" prompt="¿Generar pérdida de información de la Entidad?" sqref="Y11" xr:uid="{6B20A34B-5504-42FB-A30C-89A3B53C8930}"/>
    <dataValidation type="list" allowBlank="1" showInputMessage="1" showErrorMessage="1" prompt="¿Generar pérdida de información de la Entidad?" sqref="Y12:Y61" xr:uid="{D2974610-169F-4135-B311-02F65F1E9ED7}">
      <formula1>"SI,NO,Escoger un dato de la lista desplegable"</formula1>
    </dataValidation>
    <dataValidation allowBlank="1" showInputMessage="1" showErrorMessage="1" prompt="¿Generar intervención de los órganos de control, de la Fiscalía, u otro ente?" sqref="Z11" xr:uid="{3D8E872A-89F2-4FDF-BF3D-B7D88C87E913}"/>
    <dataValidation type="list" allowBlank="1" showInputMessage="1" showErrorMessage="1" prompt="¿Generar intervención de los órganos de control, de la Fiscalía, u otro ente?" sqref="Z12:Z61" xr:uid="{2E208783-0A14-46CA-AF40-8740AF3EE41A}">
      <formula1>"SI,NO,Escoger un dato de la lista desplegable"</formula1>
    </dataValidation>
    <dataValidation allowBlank="1" showInputMessage="1" showErrorMessage="1" prompt="¿Dar lugar a procesos sancionatorios?" sqref="AA11" xr:uid="{EFF34EBC-E918-4930-A44F-36F8A34DD4EF}"/>
    <dataValidation type="list" allowBlank="1" showInputMessage="1" showErrorMessage="1" prompt="¿Dar lugar a procesos sancionatorios?" sqref="AA12:AA61" xr:uid="{449328BE-4890-4991-A9C7-D1988D84AAAF}">
      <formula1>"SI,NO,Escoger un dato de la lista desplegable"</formula1>
    </dataValidation>
    <dataValidation allowBlank="1" showInputMessage="1" showErrorMessage="1" prompt="¿Dar lugar a procesos disciplinarios?" sqref="AB11" xr:uid="{3792D42B-1D04-42AC-9BD3-6BD292CDB7EF}"/>
    <dataValidation type="list" allowBlank="1" showInputMessage="1" showErrorMessage="1" prompt="¿Dar lugar a procesos disciplinarios?" sqref="AB12:AB61" xr:uid="{7161818E-3333-44E6-84A9-CEF1630C2CDB}">
      <formula1>"SI,NO,Escoger un dato de la lista desplegable"</formula1>
    </dataValidation>
    <dataValidation allowBlank="1" showInputMessage="1" showErrorMessage="1" prompt="¿Dar lugar a procesos fiscales?" sqref="AC11" xr:uid="{3ECE7020-5E1E-4336-A89E-09E2E9105AC0}"/>
    <dataValidation type="list" allowBlank="1" showInputMessage="1" showErrorMessage="1" prompt="¿Dar lugar a procesos fiscales?" sqref="AC12:AC61" xr:uid="{BEFE15B9-0BD3-4CFE-91A9-BD20343CCF31}">
      <formula1>"SI,NO,Escoger un dato de la lista desplegable"</formula1>
    </dataValidation>
    <dataValidation allowBlank="1" showInputMessage="1" showErrorMessage="1" prompt="¿Dar lugar a procesos penales?" sqref="AD11" xr:uid="{C77B0783-2997-4B15-839E-212ABDFA4F0E}"/>
    <dataValidation type="list" allowBlank="1" showInputMessage="1" showErrorMessage="1" prompt="¿Dar lugar a procesos penales?" sqref="AD12:AD61" xr:uid="{5ECB9A1E-8081-4444-862F-0C541F7E57DE}">
      <formula1>"SI,NO,Escoger un dato de la lista desplegable"</formula1>
    </dataValidation>
    <dataValidation allowBlank="1" showInputMessage="1" showErrorMessage="1" prompt="¿Generar pérdida de credibilidad del sector?" sqref="AE11" xr:uid="{4F658E53-766C-4C61-B70C-4410A668D431}"/>
    <dataValidation type="list" allowBlank="1" showInputMessage="1" showErrorMessage="1" prompt="¿Generar pérdida de credibilidad del sector?" sqref="AE12:AE61" xr:uid="{00534F3C-C3A9-4384-9D09-A688CDF00152}">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0CA8119-AA33-4EF7-B4D9-8D9C3CA798EA}"/>
    <dataValidation type="list" allowBlank="1" showInputMessage="1" showErrorMessage="1" prompt="¿Ocasionar lesiones físicas o pérdida de vidas humanas?_x000a_NOTA: si esta respuesta es afirmativa, el impacto sera considerado como catastrófico." sqref="AF12:AF61" xr:uid="{CC3FFC6B-9D61-4290-B21F-989DE4121AEE}">
      <formula1>"SI,NO,Escoger un dato de la lista desplegable"</formula1>
    </dataValidation>
    <dataValidation allowBlank="1" showInputMessage="1" showErrorMessage="1" prompt="¿Afectar la imagen regional?" sqref="AG11" xr:uid="{BFD4C4CD-8BF1-429B-8CEC-B69E7AB84875}"/>
    <dataValidation type="list" allowBlank="1" showInputMessage="1" showErrorMessage="1" prompt="¿Afectar la imagen regional?" sqref="AG12:AG61" xr:uid="{2159C124-1BB0-4068-B49F-F9117B2C0987}">
      <formula1>"SI,NO,Escoger un dato de la lista desplegable"</formula1>
    </dataValidation>
    <dataValidation allowBlank="1" showInputMessage="1" showErrorMessage="1" prompt="¿Afectar la imagen nacional?" sqref="AH11" xr:uid="{E7DC617F-E8B2-4396-BF0E-AEEE13788F51}"/>
    <dataValidation type="list" allowBlank="1" showInputMessage="1" showErrorMessage="1" prompt="¿Afectar la imagen nacional?" sqref="AH12:AH61" xr:uid="{6F9F9673-AA9C-44A7-81A9-CF9E5E0115AF}">
      <formula1>"SI,NO,Escoger un dato de la lista desplegable"</formula1>
    </dataValidation>
    <dataValidation allowBlank="1" showInputMessage="1" showErrorMessage="1" prompt="¿Genera Impacto ambiental?" sqref="AI11" xr:uid="{F24C06DA-3547-4B11-AB3A-E5648864C158}"/>
    <dataValidation type="list" allowBlank="1" showInputMessage="1" showErrorMessage="1" prompt="¿Genera Impacto ambiental?" sqref="AI12:AI61" xr:uid="{46ACF851-2047-4F11-ADAC-97F1D5D274A4}">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DB029A81-C7F3-432E-BE3B-F64CEECE1B91}"/>
    <dataValidation allowBlank="1" showInputMessage="1" showErrorMessage="1" prompt="¿Existen un responsable asignado a la ejecución del control?" sqref="AW11" xr:uid="{26347C2C-9FAF-4377-9621-377782006BE2}"/>
    <dataValidation allowBlank="1" showInputMessage="1" showErrorMessage="1" prompt="El responsable tiene autoridad y adecuada segregación de funciones en la ejecución del control?" sqref="AX11" xr:uid="{42B1EFD6-2655-4C23-9FEF-DA7C5AADF6F0}"/>
    <dataValidation allowBlank="1" showInputMessage="1" showErrorMessage="1" prompt="¿La oportunidad en que se ejecuta el control ayuda a prevenir la mitigación del riesgo o a detectar la materialización del riesgo de manera oportuna?" sqref="AY11" xr:uid="{3F625C0A-78A5-47B7-8CD9-11F00BB937CB}"/>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C2E635EA-7970-4D84-A1C3-D7EF2073CB5A}"/>
    <dataValidation allowBlank="1" showInputMessage="1" showErrorMessage="1" prompt="¿La fuente de información que se utiliza en el desarrollo del control es información confiable que permita mitigar el riesgo?." sqref="BA11" xr:uid="{47293BE9-9249-46F3-B9CD-51EEA0FD941B}"/>
    <dataValidation allowBlank="1" showInputMessage="1" showErrorMessage="1" prompt="¿Las observaciones, desviaciones o diferencias identificadas como resultados de la ejecución del control son investigadas y resueltas de manera oportuna?" sqref="BB11" xr:uid="{6403721C-C060-4EFA-B14D-1E5A1D32290C}"/>
    <dataValidation allowBlank="1" showInputMessage="1" showErrorMessage="1" prompt="¿Se deja evidencia o rastro de la ejecución del control, que permita a cualquier tercero con la evidencia, llegar a la misma conclusión?." sqref="BC11" xr:uid="{39EC5EA8-F684-422A-A780-E9429799C51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68EBEBDF-DA91-4BFC-9CDD-35BF4E1B89D8}"/>
  </dataValidations>
  <pageMargins left="0.7" right="0.7" top="0.75" bottom="0.75" header="0.3" footer="0.3"/>
  <pageSetup paperSize="119" scale="12" fitToHeight="0" orientation="landscape"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BE88E-40E6-4A5A-83BE-7B0D58CCB110}">
  <sheetPr>
    <tabColor rgb="FFB1B1B1"/>
    <pageSetUpPr fitToPage="1"/>
  </sheetPr>
  <dimension ref="B2:BS61"/>
  <sheetViews>
    <sheetView zoomScale="55" zoomScaleNormal="55" workbookViewId="0">
      <selection activeCell="M12" sqref="M12:M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150.75" customHeight="1" x14ac:dyDescent="0.25">
      <c r="B12" s="248">
        <v>1</v>
      </c>
      <c r="C12" s="251" t="s">
        <v>54</v>
      </c>
      <c r="D12" s="241" t="s">
        <v>768</v>
      </c>
      <c r="E12" s="241" t="s">
        <v>769</v>
      </c>
      <c r="F12" s="239" t="s">
        <v>153</v>
      </c>
      <c r="G12" s="239" t="s">
        <v>153</v>
      </c>
      <c r="H12" s="239" t="s">
        <v>153</v>
      </c>
      <c r="I12" s="239" t="s">
        <v>153</v>
      </c>
      <c r="J12" s="241" t="str">
        <f>IF(AND((F12="SI"),(G12="SI"),(H12="SI"),(I12="SI")),"Si es Riesgo de Corrupción","No es Riesgo de Corrupción")</f>
        <v>Si es Riesgo de Corrupción</v>
      </c>
      <c r="K12" s="47">
        <v>1</v>
      </c>
      <c r="L12" s="48" t="s">
        <v>770</v>
      </c>
      <c r="M12" s="243" t="s">
        <v>771</v>
      </c>
      <c r="N12" s="245">
        <v>2</v>
      </c>
      <c r="O12" s="235" t="str">
        <f>IF(N12=1,"Rara vez",IF(N12=2,"Improbable",IF(N12=3,"Posible",IF(N12=4,"Probable",IF(N12=5,"Casi seguro","Definir el nivel de probabilidad")))))</f>
        <v>Improbable</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31" t="s">
        <v>153</v>
      </c>
      <c r="R12" s="231" t="s">
        <v>153</v>
      </c>
      <c r="S12" s="231" t="s">
        <v>153</v>
      </c>
      <c r="T12" s="231" t="s">
        <v>153</v>
      </c>
      <c r="U12" s="231" t="s">
        <v>153</v>
      </c>
      <c r="V12" s="231" t="s">
        <v>153</v>
      </c>
      <c r="W12" s="231" t="s">
        <v>153</v>
      </c>
      <c r="X12" s="231" t="s">
        <v>155</v>
      </c>
      <c r="Y12" s="231" t="s">
        <v>153</v>
      </c>
      <c r="Z12" s="231" t="s">
        <v>153</v>
      </c>
      <c r="AA12" s="231" t="s">
        <v>153</v>
      </c>
      <c r="AB12" s="231" t="s">
        <v>153</v>
      </c>
      <c r="AC12" s="231" t="s">
        <v>153</v>
      </c>
      <c r="AD12" s="231" t="s">
        <v>153</v>
      </c>
      <c r="AE12" s="231" t="s">
        <v>153</v>
      </c>
      <c r="AF12" s="231" t="s">
        <v>155</v>
      </c>
      <c r="AG12" s="231" t="s">
        <v>153</v>
      </c>
      <c r="AH12" s="231" t="s">
        <v>153</v>
      </c>
      <c r="AI12" s="231" t="s">
        <v>155</v>
      </c>
      <c r="AJ12" s="234">
        <f>IF(AF12="SI","Impacto Catastrófico por lesoines o perdida de vidas humanas",(COUNTIF(Q12:AE21,"SI")+COUNTIF(AG12:AI21,"SI")))</f>
        <v>16</v>
      </c>
      <c r="AK12" s="234" t="str">
        <f>IF(AJ12=0,"",IF(AND(AJ12&gt;0,AJ12&lt;=5),"Moderado",IF(AND(AJ12&gt;5,AJ12&lt;=11),"Mayor","Catastrófico")))</f>
        <v>Catastrófico</v>
      </c>
      <c r="AL12" s="234" t="str">
        <f>IF(AND(O12="Rara Vez",AK12="Moderado"),"Moderado",IF(AND(O12="Rara Vez",AK12="Mayor"),"Alto",IF(AND(O12="Improbable",AK12="Moderado"),"Moderado",IF(AND(O12="Improbable",AK12="Mayor"),"Alto",IF(AND(O12="Posible",AK12="Moderado"),"Alto",IF(AND(O12="Probable",AK12="Moderado"),"Alto","Extremo"))))))</f>
        <v>Extremo</v>
      </c>
      <c r="AM12" s="216" t="s">
        <v>151</v>
      </c>
      <c r="AN12" s="49">
        <v>1</v>
      </c>
      <c r="AO12" s="50" t="s">
        <v>772</v>
      </c>
      <c r="AP12" s="50" t="s">
        <v>773</v>
      </c>
      <c r="AQ12" s="50" t="s">
        <v>172</v>
      </c>
      <c r="AR12" s="50" t="s">
        <v>774</v>
      </c>
      <c r="AS12" s="50" t="s">
        <v>775</v>
      </c>
      <c r="AT12" s="50" t="s">
        <v>776</v>
      </c>
      <c r="AU12" s="50" t="s">
        <v>777</v>
      </c>
      <c r="AV12" s="50" t="s">
        <v>157</v>
      </c>
      <c r="AW12" s="158" t="s">
        <v>158</v>
      </c>
      <c r="AX12" s="158" t="s">
        <v>159</v>
      </c>
      <c r="AY12" s="158" t="s">
        <v>160</v>
      </c>
      <c r="AZ12" s="158" t="s">
        <v>161</v>
      </c>
      <c r="BA12" s="158" t="s">
        <v>162</v>
      </c>
      <c r="BB12" s="158" t="s">
        <v>163</v>
      </c>
      <c r="BC12" s="158" t="s">
        <v>169</v>
      </c>
      <c r="BD12" s="158">
        <f t="shared" ref="BD12:BD61" si="0">IF(AW12="Asignado",15,0)+IF(AX12="Adecuado",15,0)+IF(AY12="Oportuna",15,0)+IF(AZ12="Prevenir",15,IF(AZ12="Detectar",10,0))+IF(BA12="Confiable",15,0)+IF(BB12="Se investigan y resuelven oportunamente",15,0)+IF(BC12="Completa",10,IF(BC12="Incompleta",5,0))</f>
        <v>100</v>
      </c>
      <c r="BE12" s="158" t="str">
        <f t="shared" ref="BE12:BE61" si="1">IF(BD12&lt;=85,"Débil",IF(AND(BD12&gt;=86,BD12&lt;=94),"Moderado","Fuerte"))</f>
        <v>Fuerte</v>
      </c>
      <c r="BF12" s="50"/>
      <c r="BG12" s="52" t="s">
        <v>165</v>
      </c>
      <c r="BH12" s="158" t="str">
        <f t="shared" ref="BH12:BH61" si="2">IF(BG12="Débil","No se ejecuta",IF(BG12="Moderado","Algunas veces se ejecuta",IF(BG12="FUERTE","Siempre se ejecuta","Casilla formulada")))</f>
        <v>Siempre se ejecuta</v>
      </c>
      <c r="BI12" s="50"/>
      <c r="BJ12" s="1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61" si="4">IF(BJ12="DÉBIL",0,IF(BJ12="MODERADO",50,IF(BJ12="FUERTE",100,"")))</f>
        <v>100</v>
      </c>
      <c r="BL12" s="158" t="str">
        <f t="shared" ref="BL12:BL6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Catastrófico</v>
      </c>
      <c r="BR12" s="210" t="str">
        <f>IF(AND(BP12="Rara Vez",BQ12="Moderado"),"Moderado",IF(AND(BP12="Rara Vez",BQ12="Mayor"),"Alto",IF(AND(BP12="Improbable",BQ12="Moderado"),"Moderado",IF(AND(BP12="Improbable",BQ12="Mayor"),"Alto",IF(AND(BP12="Posible",BQ12="Moderado"),"Alto",IF(AND(BP12="Probable",BQ12="Moderado"),"Alto","Extremo"))))))</f>
        <v>Extremo</v>
      </c>
      <c r="BS12" s="213" t="s">
        <v>778</v>
      </c>
    </row>
    <row r="13" spans="2:71" s="53" customFormat="1" ht="177.75" customHeight="1" x14ac:dyDescent="0.25">
      <c r="B13" s="249"/>
      <c r="C13" s="252"/>
      <c r="D13" s="241"/>
      <c r="E13" s="241"/>
      <c r="F13" s="239"/>
      <c r="G13" s="239"/>
      <c r="H13" s="239"/>
      <c r="I13" s="239"/>
      <c r="J13" s="241"/>
      <c r="K13" s="54">
        <v>2</v>
      </c>
      <c r="L13" s="55" t="s">
        <v>779</v>
      </c>
      <c r="M13" s="243"/>
      <c r="N13" s="246"/>
      <c r="O13" s="236"/>
      <c r="P13" s="229"/>
      <c r="Q13" s="232"/>
      <c r="R13" s="232"/>
      <c r="S13" s="232"/>
      <c r="T13" s="232"/>
      <c r="U13" s="232"/>
      <c r="V13" s="232"/>
      <c r="W13" s="232"/>
      <c r="X13" s="232"/>
      <c r="Y13" s="232"/>
      <c r="Z13" s="232"/>
      <c r="AA13" s="232"/>
      <c r="AB13" s="232"/>
      <c r="AC13" s="232"/>
      <c r="AD13" s="232"/>
      <c r="AE13" s="232"/>
      <c r="AF13" s="232"/>
      <c r="AG13" s="232"/>
      <c r="AH13" s="232"/>
      <c r="AI13" s="232"/>
      <c r="AJ13" s="211"/>
      <c r="AK13" s="211"/>
      <c r="AL13" s="211"/>
      <c r="AM13" s="217"/>
      <c r="AN13" s="56">
        <v>2</v>
      </c>
      <c r="AO13" s="57" t="s">
        <v>780</v>
      </c>
      <c r="AP13" s="57" t="s">
        <v>773</v>
      </c>
      <c r="AQ13" s="57" t="s">
        <v>433</v>
      </c>
      <c r="AR13" s="57" t="s">
        <v>781</v>
      </c>
      <c r="AS13" s="57" t="s">
        <v>782</v>
      </c>
      <c r="AT13" s="57" t="s">
        <v>783</v>
      </c>
      <c r="AU13" s="57" t="s">
        <v>784</v>
      </c>
      <c r="AV13" s="57" t="s">
        <v>157</v>
      </c>
      <c r="AW13" s="58" t="s">
        <v>158</v>
      </c>
      <c r="AX13" s="58" t="s">
        <v>159</v>
      </c>
      <c r="AY13" s="58" t="s">
        <v>160</v>
      </c>
      <c r="AZ13" s="58" t="s">
        <v>161</v>
      </c>
      <c r="BA13" s="58" t="s">
        <v>162</v>
      </c>
      <c r="BB13" s="58" t="s">
        <v>163</v>
      </c>
      <c r="BC13" s="58" t="s">
        <v>169</v>
      </c>
      <c r="BD13" s="58">
        <f t="shared" si="0"/>
        <v>100</v>
      </c>
      <c r="BE13" s="58" t="str">
        <f t="shared" si="1"/>
        <v>Fuerte</v>
      </c>
      <c r="BF13" s="57"/>
      <c r="BG13" s="59" t="s">
        <v>165</v>
      </c>
      <c r="BH13" s="58" t="str">
        <f t="shared" si="2"/>
        <v>Siempre se ejecuta</v>
      </c>
      <c r="BI13" s="57"/>
      <c r="BJ13" s="58" t="str">
        <f t="shared" si="3"/>
        <v>FUERTE</v>
      </c>
      <c r="BK13" s="58">
        <f t="shared" si="4"/>
        <v>100</v>
      </c>
      <c r="BL13" s="58" t="str">
        <f t="shared" si="5"/>
        <v>NO</v>
      </c>
      <c r="BM13" s="220"/>
      <c r="BN13" s="223"/>
      <c r="BO13" s="226"/>
      <c r="BP13" s="229"/>
      <c r="BQ13" s="211"/>
      <c r="BR13" s="211"/>
      <c r="BS13" s="214"/>
    </row>
    <row r="14" spans="2:71" s="53" customFormat="1" ht="15.75" customHeight="1" x14ac:dyDescent="0.25">
      <c r="B14" s="249"/>
      <c r="C14" s="252"/>
      <c r="D14" s="241"/>
      <c r="E14" s="241"/>
      <c r="F14" s="239"/>
      <c r="G14" s="239"/>
      <c r="H14" s="239"/>
      <c r="I14" s="239"/>
      <c r="J14" s="241"/>
      <c r="K14" s="60">
        <v>3</v>
      </c>
      <c r="L14" s="61" t="s">
        <v>107</v>
      </c>
      <c r="M14" s="243"/>
      <c r="N14" s="246"/>
      <c r="O14" s="236"/>
      <c r="P14" s="229"/>
      <c r="Q14" s="232"/>
      <c r="R14" s="232"/>
      <c r="S14" s="232"/>
      <c r="T14" s="232"/>
      <c r="U14" s="232"/>
      <c r="V14" s="232"/>
      <c r="W14" s="232"/>
      <c r="X14" s="232"/>
      <c r="Y14" s="232"/>
      <c r="Z14" s="232"/>
      <c r="AA14" s="232"/>
      <c r="AB14" s="232"/>
      <c r="AC14" s="232"/>
      <c r="AD14" s="232"/>
      <c r="AE14" s="232"/>
      <c r="AF14" s="232"/>
      <c r="AG14" s="232"/>
      <c r="AH14" s="232"/>
      <c r="AI14" s="232"/>
      <c r="AJ14" s="211"/>
      <c r="AK14" s="211"/>
      <c r="AL14" s="211"/>
      <c r="AM14" s="217"/>
      <c r="AN14" s="62">
        <v>3</v>
      </c>
      <c r="AO14" s="63" t="s">
        <v>109</v>
      </c>
      <c r="AP14" s="63"/>
      <c r="AQ14" s="63" t="s">
        <v>106</v>
      </c>
      <c r="AR14" s="63"/>
      <c r="AS14" s="63"/>
      <c r="AT14" s="63"/>
      <c r="AU14" s="63"/>
      <c r="AV14" s="63" t="s">
        <v>106</v>
      </c>
      <c r="AW14" s="159" t="s">
        <v>106</v>
      </c>
      <c r="AX14" s="159" t="s">
        <v>106</v>
      </c>
      <c r="AY14" s="159" t="s">
        <v>106</v>
      </c>
      <c r="AZ14" s="159" t="s">
        <v>106</v>
      </c>
      <c r="BA14" s="159" t="s">
        <v>106</v>
      </c>
      <c r="BB14" s="159" t="s">
        <v>106</v>
      </c>
      <c r="BC14" s="159" t="s">
        <v>106</v>
      </c>
      <c r="BD14" s="159">
        <f t="shared" si="0"/>
        <v>0</v>
      </c>
      <c r="BE14" s="159" t="str">
        <f t="shared" si="1"/>
        <v>Débil</v>
      </c>
      <c r="BF14" s="63"/>
      <c r="BG14" s="65" t="s">
        <v>106</v>
      </c>
      <c r="BH14" s="159" t="str">
        <f t="shared" si="2"/>
        <v>Casilla formulada</v>
      </c>
      <c r="BI14" s="63"/>
      <c r="BJ14" s="159" t="str">
        <f t="shared" si="3"/>
        <v/>
      </c>
      <c r="BK14" s="159" t="str">
        <f t="shared" si="4"/>
        <v/>
      </c>
      <c r="BL14" s="159" t="str">
        <f t="shared" si="5"/>
        <v>SI</v>
      </c>
      <c r="BM14" s="220"/>
      <c r="BN14" s="223"/>
      <c r="BO14" s="226"/>
      <c r="BP14" s="229"/>
      <c r="BQ14" s="211"/>
      <c r="BR14" s="211"/>
      <c r="BS14" s="214"/>
    </row>
    <row r="15" spans="2:71" s="53" customFormat="1" ht="15.75" customHeight="1" x14ac:dyDescent="0.25">
      <c r="B15" s="249"/>
      <c r="C15" s="252"/>
      <c r="D15" s="241"/>
      <c r="E15" s="241"/>
      <c r="F15" s="239"/>
      <c r="G15" s="239"/>
      <c r="H15" s="239"/>
      <c r="I15" s="239"/>
      <c r="J15" s="241"/>
      <c r="K15" s="54">
        <v>4</v>
      </c>
      <c r="L15" s="55" t="s">
        <v>107</v>
      </c>
      <c r="M15" s="243"/>
      <c r="N15" s="246"/>
      <c r="O15" s="236"/>
      <c r="P15" s="229"/>
      <c r="Q15" s="232"/>
      <c r="R15" s="232"/>
      <c r="S15" s="232"/>
      <c r="T15" s="232"/>
      <c r="U15" s="232"/>
      <c r="V15" s="232"/>
      <c r="W15" s="232"/>
      <c r="X15" s="232"/>
      <c r="Y15" s="232"/>
      <c r="Z15" s="232"/>
      <c r="AA15" s="232"/>
      <c r="AB15" s="232"/>
      <c r="AC15" s="232"/>
      <c r="AD15" s="232"/>
      <c r="AE15" s="232"/>
      <c r="AF15" s="232"/>
      <c r="AG15" s="232"/>
      <c r="AH15" s="232"/>
      <c r="AI15" s="232"/>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0"/>
        <v>0</v>
      </c>
      <c r="BE15" s="58" t="str">
        <f t="shared" si="1"/>
        <v>Débil</v>
      </c>
      <c r="BF15" s="57"/>
      <c r="BG15" s="59" t="s">
        <v>106</v>
      </c>
      <c r="BH15" s="58" t="str">
        <f t="shared" si="2"/>
        <v>Casilla formulada</v>
      </c>
      <c r="BI15" s="57"/>
      <c r="BJ15" s="58" t="str">
        <f t="shared" si="3"/>
        <v/>
      </c>
      <c r="BK15" s="58" t="str">
        <f t="shared" si="4"/>
        <v/>
      </c>
      <c r="BL15" s="58" t="str">
        <f t="shared" si="5"/>
        <v>SI</v>
      </c>
      <c r="BM15" s="220"/>
      <c r="BN15" s="223"/>
      <c r="BO15" s="226"/>
      <c r="BP15" s="229"/>
      <c r="BQ15" s="211"/>
      <c r="BR15" s="211"/>
      <c r="BS15" s="214"/>
    </row>
    <row r="16" spans="2:71" s="53" customFormat="1" ht="15.75" customHeight="1" x14ac:dyDescent="0.25">
      <c r="B16" s="249"/>
      <c r="C16" s="252"/>
      <c r="D16" s="241"/>
      <c r="E16" s="241"/>
      <c r="F16" s="239"/>
      <c r="G16" s="239"/>
      <c r="H16" s="239"/>
      <c r="I16" s="239"/>
      <c r="J16" s="241"/>
      <c r="K16" s="60">
        <v>5</v>
      </c>
      <c r="L16" s="61" t="s">
        <v>107</v>
      </c>
      <c r="M16" s="243"/>
      <c r="N16" s="246"/>
      <c r="O16" s="236"/>
      <c r="P16" s="229"/>
      <c r="Q16" s="232"/>
      <c r="R16" s="232"/>
      <c r="S16" s="232"/>
      <c r="T16" s="232"/>
      <c r="U16" s="232"/>
      <c r="V16" s="232"/>
      <c r="W16" s="232"/>
      <c r="X16" s="232"/>
      <c r="Y16" s="232"/>
      <c r="Z16" s="232"/>
      <c r="AA16" s="232"/>
      <c r="AB16" s="232"/>
      <c r="AC16" s="232"/>
      <c r="AD16" s="232"/>
      <c r="AE16" s="232"/>
      <c r="AF16" s="232"/>
      <c r="AG16" s="232"/>
      <c r="AH16" s="232"/>
      <c r="AI16" s="232"/>
      <c r="AJ16" s="211"/>
      <c r="AK16" s="211"/>
      <c r="AL16" s="211"/>
      <c r="AM16" s="217"/>
      <c r="AN16" s="62">
        <v>5</v>
      </c>
      <c r="AO16" s="63" t="s">
        <v>109</v>
      </c>
      <c r="AP16" s="63"/>
      <c r="AQ16" s="63" t="s">
        <v>106</v>
      </c>
      <c r="AR16" s="63"/>
      <c r="AS16" s="63"/>
      <c r="AT16" s="63"/>
      <c r="AU16" s="63"/>
      <c r="AV16" s="63" t="s">
        <v>106</v>
      </c>
      <c r="AW16" s="159" t="s">
        <v>106</v>
      </c>
      <c r="AX16" s="159" t="s">
        <v>106</v>
      </c>
      <c r="AY16" s="159" t="s">
        <v>106</v>
      </c>
      <c r="AZ16" s="159" t="s">
        <v>106</v>
      </c>
      <c r="BA16" s="159" t="s">
        <v>106</v>
      </c>
      <c r="BB16" s="159" t="s">
        <v>106</v>
      </c>
      <c r="BC16" s="159" t="s">
        <v>106</v>
      </c>
      <c r="BD16" s="159">
        <f t="shared" si="0"/>
        <v>0</v>
      </c>
      <c r="BE16" s="159" t="str">
        <f t="shared" si="1"/>
        <v>Débil</v>
      </c>
      <c r="BF16" s="63"/>
      <c r="BG16" s="65" t="s">
        <v>106</v>
      </c>
      <c r="BH16" s="159" t="str">
        <f t="shared" si="2"/>
        <v>Casilla formulada</v>
      </c>
      <c r="BI16" s="63"/>
      <c r="BJ16" s="159" t="str">
        <f t="shared" si="3"/>
        <v/>
      </c>
      <c r="BK16" s="159" t="str">
        <f t="shared" si="4"/>
        <v/>
      </c>
      <c r="BL16" s="159" t="str">
        <f t="shared" si="5"/>
        <v>SI</v>
      </c>
      <c r="BM16" s="220"/>
      <c r="BN16" s="223"/>
      <c r="BO16" s="226"/>
      <c r="BP16" s="229"/>
      <c r="BQ16" s="211"/>
      <c r="BR16" s="211"/>
      <c r="BS16" s="214"/>
    </row>
    <row r="17" spans="2:71" s="53" customFormat="1" ht="15.75" customHeight="1" x14ac:dyDescent="0.25">
      <c r="B17" s="249"/>
      <c r="C17" s="252"/>
      <c r="D17" s="241"/>
      <c r="E17" s="241"/>
      <c r="F17" s="239"/>
      <c r="G17" s="239"/>
      <c r="H17" s="239"/>
      <c r="I17" s="239"/>
      <c r="J17" s="241"/>
      <c r="K17" s="54">
        <v>6</v>
      </c>
      <c r="L17" s="55" t="s">
        <v>107</v>
      </c>
      <c r="M17" s="243"/>
      <c r="N17" s="246"/>
      <c r="O17" s="236"/>
      <c r="P17" s="229"/>
      <c r="Q17" s="232"/>
      <c r="R17" s="232"/>
      <c r="S17" s="232"/>
      <c r="T17" s="232"/>
      <c r="U17" s="232"/>
      <c r="V17" s="232"/>
      <c r="W17" s="232"/>
      <c r="X17" s="232"/>
      <c r="Y17" s="232"/>
      <c r="Z17" s="232"/>
      <c r="AA17" s="232"/>
      <c r="AB17" s="232"/>
      <c r="AC17" s="232"/>
      <c r="AD17" s="232"/>
      <c r="AE17" s="232"/>
      <c r="AF17" s="232"/>
      <c r="AG17" s="232"/>
      <c r="AH17" s="232"/>
      <c r="AI17" s="232"/>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0"/>
        <v>0</v>
      </c>
      <c r="BE17" s="58" t="str">
        <f t="shared" si="1"/>
        <v>Débil</v>
      </c>
      <c r="BF17" s="57"/>
      <c r="BG17" s="59" t="s">
        <v>106</v>
      </c>
      <c r="BH17" s="58" t="str">
        <f t="shared" si="2"/>
        <v>Casilla formulada</v>
      </c>
      <c r="BI17" s="57"/>
      <c r="BJ17" s="58" t="str">
        <f t="shared" si="3"/>
        <v/>
      </c>
      <c r="BK17" s="58" t="str">
        <f t="shared" si="4"/>
        <v/>
      </c>
      <c r="BL17" s="58" t="str">
        <f t="shared" si="5"/>
        <v>SI</v>
      </c>
      <c r="BM17" s="220"/>
      <c r="BN17" s="223"/>
      <c r="BO17" s="226"/>
      <c r="BP17" s="229"/>
      <c r="BQ17" s="211"/>
      <c r="BR17" s="211"/>
      <c r="BS17" s="214"/>
    </row>
    <row r="18" spans="2:71" s="53" customFormat="1" ht="15.75" customHeight="1" x14ac:dyDescent="0.25">
      <c r="B18" s="249"/>
      <c r="C18" s="252"/>
      <c r="D18" s="241"/>
      <c r="E18" s="241"/>
      <c r="F18" s="239"/>
      <c r="G18" s="239"/>
      <c r="H18" s="239"/>
      <c r="I18" s="239"/>
      <c r="J18" s="241"/>
      <c r="K18" s="60">
        <v>7</v>
      </c>
      <c r="L18" s="61" t="s">
        <v>107</v>
      </c>
      <c r="M18" s="243"/>
      <c r="N18" s="246"/>
      <c r="O18" s="236"/>
      <c r="P18" s="229"/>
      <c r="Q18" s="232"/>
      <c r="R18" s="232"/>
      <c r="S18" s="232"/>
      <c r="T18" s="232"/>
      <c r="U18" s="232"/>
      <c r="V18" s="232"/>
      <c r="W18" s="232"/>
      <c r="X18" s="232"/>
      <c r="Y18" s="232"/>
      <c r="Z18" s="232"/>
      <c r="AA18" s="232"/>
      <c r="AB18" s="232"/>
      <c r="AC18" s="232"/>
      <c r="AD18" s="232"/>
      <c r="AE18" s="232"/>
      <c r="AF18" s="232"/>
      <c r="AG18" s="232"/>
      <c r="AH18" s="232"/>
      <c r="AI18" s="232"/>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75" customHeight="1" x14ac:dyDescent="0.25">
      <c r="B19" s="249"/>
      <c r="C19" s="252"/>
      <c r="D19" s="241"/>
      <c r="E19" s="241"/>
      <c r="F19" s="239"/>
      <c r="G19" s="239"/>
      <c r="H19" s="239"/>
      <c r="I19" s="239"/>
      <c r="J19" s="241"/>
      <c r="K19" s="54">
        <v>8</v>
      </c>
      <c r="L19" s="55" t="s">
        <v>107</v>
      </c>
      <c r="M19" s="243"/>
      <c r="N19" s="246"/>
      <c r="O19" s="236"/>
      <c r="P19" s="229"/>
      <c r="Q19" s="232"/>
      <c r="R19" s="232"/>
      <c r="S19" s="232"/>
      <c r="T19" s="232"/>
      <c r="U19" s="232"/>
      <c r="V19" s="232"/>
      <c r="W19" s="232"/>
      <c r="X19" s="232"/>
      <c r="Y19" s="232"/>
      <c r="Z19" s="232"/>
      <c r="AA19" s="232"/>
      <c r="AB19" s="232"/>
      <c r="AC19" s="232"/>
      <c r="AD19" s="232"/>
      <c r="AE19" s="232"/>
      <c r="AF19" s="232"/>
      <c r="AG19" s="232"/>
      <c r="AH19" s="232"/>
      <c r="AI19" s="232"/>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75" customHeight="1" x14ac:dyDescent="0.25">
      <c r="B20" s="249"/>
      <c r="C20" s="252"/>
      <c r="D20" s="241"/>
      <c r="E20" s="241"/>
      <c r="F20" s="239"/>
      <c r="G20" s="239"/>
      <c r="H20" s="239"/>
      <c r="I20" s="239"/>
      <c r="J20" s="241"/>
      <c r="K20" s="60">
        <v>9</v>
      </c>
      <c r="L20" s="66" t="s">
        <v>107</v>
      </c>
      <c r="M20" s="243"/>
      <c r="N20" s="246"/>
      <c r="O20" s="236"/>
      <c r="P20" s="229"/>
      <c r="Q20" s="232"/>
      <c r="R20" s="232"/>
      <c r="S20" s="232"/>
      <c r="T20" s="232"/>
      <c r="U20" s="232"/>
      <c r="V20" s="232"/>
      <c r="W20" s="232"/>
      <c r="X20" s="232"/>
      <c r="Y20" s="232"/>
      <c r="Z20" s="232"/>
      <c r="AA20" s="232"/>
      <c r="AB20" s="232"/>
      <c r="AC20" s="232"/>
      <c r="AD20" s="232"/>
      <c r="AE20" s="232"/>
      <c r="AF20" s="232"/>
      <c r="AG20" s="232"/>
      <c r="AH20" s="232"/>
      <c r="AI20" s="232"/>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75" customHeight="1" thickBot="1" x14ac:dyDescent="0.3">
      <c r="B21" s="250"/>
      <c r="C21" s="253"/>
      <c r="D21" s="242"/>
      <c r="E21" s="242"/>
      <c r="F21" s="240"/>
      <c r="G21" s="240"/>
      <c r="H21" s="240"/>
      <c r="I21" s="240"/>
      <c r="J21" s="242"/>
      <c r="K21" s="67">
        <v>10</v>
      </c>
      <c r="L21" s="68" t="s">
        <v>107</v>
      </c>
      <c r="M21" s="244"/>
      <c r="N21" s="247"/>
      <c r="O21" s="237"/>
      <c r="P21" s="230"/>
      <c r="Q21" s="233"/>
      <c r="R21" s="233"/>
      <c r="S21" s="233"/>
      <c r="T21" s="233"/>
      <c r="U21" s="233"/>
      <c r="V21" s="233"/>
      <c r="W21" s="233"/>
      <c r="X21" s="233"/>
      <c r="Y21" s="233"/>
      <c r="Z21" s="233"/>
      <c r="AA21" s="233"/>
      <c r="AB21" s="233"/>
      <c r="AC21" s="233"/>
      <c r="AD21" s="233"/>
      <c r="AE21" s="233"/>
      <c r="AF21" s="233"/>
      <c r="AG21" s="233"/>
      <c r="AH21" s="233"/>
      <c r="AI21" s="233"/>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row r="22" spans="2:71" s="53" customFormat="1" ht="96" hidden="1" customHeight="1" x14ac:dyDescent="0.25">
      <c r="B22" s="248">
        <v>2</v>
      </c>
      <c r="C22" s="251" t="s">
        <v>104</v>
      </c>
      <c r="D22" s="241" t="s">
        <v>105</v>
      </c>
      <c r="E22" s="241"/>
      <c r="F22" s="239" t="s">
        <v>106</v>
      </c>
      <c r="G22" s="239" t="s">
        <v>106</v>
      </c>
      <c r="H22" s="239" t="s">
        <v>106</v>
      </c>
      <c r="I22" s="239" t="s">
        <v>106</v>
      </c>
      <c r="J22" s="241" t="str">
        <f>IF(AND((F22="SI"),(G22="SI"),(H22="SI"),(I22="SI")),"Si es Riesgo de Corrupción","No es Riesgo de Corrupción")</f>
        <v>No es Riesgo de Corrupción</v>
      </c>
      <c r="K22" s="47">
        <v>1</v>
      </c>
      <c r="L22" s="48" t="s">
        <v>107</v>
      </c>
      <c r="M22" s="243" t="s">
        <v>458</v>
      </c>
      <c r="N22" s="245" t="s">
        <v>106</v>
      </c>
      <c r="O22" s="235" t="str">
        <f>IF(N22=1,"Rara vez",IF(N22=2,"Improbable",IF(N22=3,"Posible",IF(N22=4,"Probable",IF(N22=5,"Casi seguro","Definir el nivel de probabilidad")))))</f>
        <v>Definir el nivel de probabilidad</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31" t="s">
        <v>106</v>
      </c>
      <c r="R22" s="231" t="s">
        <v>106</v>
      </c>
      <c r="S22" s="231" t="s">
        <v>106</v>
      </c>
      <c r="T22" s="231" t="s">
        <v>106</v>
      </c>
      <c r="U22" s="231" t="s">
        <v>106</v>
      </c>
      <c r="V22" s="231" t="s">
        <v>106</v>
      </c>
      <c r="W22" s="231" t="s">
        <v>106</v>
      </c>
      <c r="X22" s="231" t="s">
        <v>106</v>
      </c>
      <c r="Y22" s="231" t="s">
        <v>106</v>
      </c>
      <c r="Z22" s="231" t="s">
        <v>106</v>
      </c>
      <c r="AA22" s="231" t="s">
        <v>106</v>
      </c>
      <c r="AB22" s="231" t="s">
        <v>106</v>
      </c>
      <c r="AC22" s="231" t="s">
        <v>106</v>
      </c>
      <c r="AD22" s="231" t="s">
        <v>106</v>
      </c>
      <c r="AE22" s="231" t="s">
        <v>106</v>
      </c>
      <c r="AF22" s="231" t="s">
        <v>106</v>
      </c>
      <c r="AG22" s="231" t="s">
        <v>106</v>
      </c>
      <c r="AH22" s="231" t="s">
        <v>106</v>
      </c>
      <c r="AI22" s="231" t="s">
        <v>106</v>
      </c>
      <c r="AJ22" s="234">
        <f>IF(AF22="SI","Impacto Catastrófico por lesoines o perdida de vidas humanas",(COUNTIF(Q22:AE31,"SI")+COUNTIF(AG22:AI31,"SI")))</f>
        <v>0</v>
      </c>
      <c r="AK22" s="234" t="str">
        <f>IF(AJ22=0,"",IF(AND(AJ22&gt;0,AJ22&lt;=5),"Moderado",IF(AND(AJ22&gt;5,AJ22&lt;=11),"Mayor","Catastrófico")))</f>
        <v/>
      </c>
      <c r="AL22" s="234" t="str">
        <f>IF(AND(O22="Rara Vez",AK22="Moderado"),"Moderado",IF(AND(O22="Rara Vez",AK22="Mayor"),"Alto",IF(AND(O22="Improbable",AK22="Moderado"),"Moderado",IF(AND(O22="Improbable",AK22="Mayor"),"Alto",IF(AND(O22="Posible",AK22="Moderado"),"Alto",IF(AND(O22="Probable",AK22="Moderado"),"Alto","Extremo"))))))</f>
        <v>Extremo</v>
      </c>
      <c r="AM22" s="216" t="s">
        <v>108</v>
      </c>
      <c r="AN22" s="49">
        <v>1</v>
      </c>
      <c r="AO22" s="50" t="s">
        <v>109</v>
      </c>
      <c r="AP22" s="50"/>
      <c r="AQ22" s="50" t="s">
        <v>106</v>
      </c>
      <c r="AR22" s="50"/>
      <c r="AS22" s="50"/>
      <c r="AT22" s="50"/>
      <c r="AU22" s="50"/>
      <c r="AV22" s="50" t="s">
        <v>106</v>
      </c>
      <c r="AW22" s="158" t="s">
        <v>106</v>
      </c>
      <c r="AX22" s="158" t="s">
        <v>106</v>
      </c>
      <c r="AY22" s="158" t="s">
        <v>106</v>
      </c>
      <c r="AZ22" s="158" t="s">
        <v>106</v>
      </c>
      <c r="BA22" s="158" t="s">
        <v>106</v>
      </c>
      <c r="BB22" s="158" t="s">
        <v>106</v>
      </c>
      <c r="BC22" s="158" t="s">
        <v>106</v>
      </c>
      <c r="BD22" s="158">
        <f t="shared" si="0"/>
        <v>0</v>
      </c>
      <c r="BE22" s="158" t="str">
        <f t="shared" si="1"/>
        <v>Débil</v>
      </c>
      <c r="BF22" s="50"/>
      <c r="BG22" s="52" t="s">
        <v>106</v>
      </c>
      <c r="BH22" s="158" t="str">
        <f t="shared" si="2"/>
        <v>Casilla formulada</v>
      </c>
      <c r="BI22" s="50"/>
      <c r="BJ22" s="158" t="str">
        <f t="shared" si="3"/>
        <v/>
      </c>
      <c r="BK22" s="158" t="str">
        <f t="shared" si="4"/>
        <v/>
      </c>
      <c r="BL22" s="158" t="str">
        <f t="shared" si="5"/>
        <v>SI</v>
      </c>
      <c r="BM22" s="219" t="e">
        <f>IF(AVERAGE(BK22:BK31)=100,"FUERTE",IF(AND(AVERAGE(BK22:BK31)&lt;=99,AVERAGE(BK22:BK31)&gt;=50),"MODERADA",IF(AVERAGE(BK22:BK31)&lt;50,"DÉBIL",0)))</f>
        <v>#DIV/0!</v>
      </c>
      <c r="BN22" s="222" t="str">
        <f>IFERROR(IF(BM22="DÉBIL","NO DISMINUYE",IF(AVERAGEIF(AV22:AV31,"Preventivo",BK22:BK31)&gt;=50,"DIRECTAMENTE","NO DISMINUYE")),"NO DISMINUYE")</f>
        <v>NO DISMINUYE</v>
      </c>
      <c r="BO22" s="225" t="e">
        <f>IF(N22=1,1,IF(AND(N22=2,BM22="FUERTE",BN22="DIRECTAMENTE"),N22-1,IF(AND(N22&gt;2,BM22="FUERTE",BN22="DIRECTAMENTE"),N22-2,IF(AND(N22&gt;=2,BM22="MODERADA",BN22="DIRECTAMENTE"),N22-1,N22))))</f>
        <v>#DIV/0!</v>
      </c>
      <c r="BP22" s="228" t="e">
        <f>IF(BO22=1,"Rara vez",IF(BO22=2,"Improbable",IF(BO22=3,"Posible",IF(BO22=4,"Probable",IF(BO22=5,"Casi Seguro",0)))))</f>
        <v>#DIV/0!</v>
      </c>
      <c r="BQ22" s="210" t="str">
        <f>AK22</f>
        <v/>
      </c>
      <c r="BR22" s="210" t="e">
        <f>IF(AND(BP22="Rara Vez",BQ22="Moderado"),"Moderado",IF(AND(BP22="Rara Vez",BQ22="Mayor"),"Alto",IF(AND(BP22="Improbable",BQ22="Moderado"),"Moderado",IF(AND(BP22="Improbable",BQ22="Mayor"),"Alto",IF(AND(BP22="Posible",BQ22="Moderado"),"Alto",IF(AND(BP22="Probable",BQ22="Moderado"),"Alto","Extremo"))))))</f>
        <v>#DIV/0!</v>
      </c>
      <c r="BS22" s="213"/>
    </row>
    <row r="23" spans="2:71" s="53" customFormat="1" ht="96" hidden="1" customHeight="1" x14ac:dyDescent="0.25">
      <c r="B23" s="249"/>
      <c r="C23" s="252"/>
      <c r="D23" s="241"/>
      <c r="E23" s="241"/>
      <c r="F23" s="239"/>
      <c r="G23" s="239"/>
      <c r="H23" s="239"/>
      <c r="I23" s="239"/>
      <c r="J23" s="241"/>
      <c r="K23" s="54">
        <v>2</v>
      </c>
      <c r="L23" s="55" t="s">
        <v>107</v>
      </c>
      <c r="M23" s="243"/>
      <c r="N23" s="246"/>
      <c r="O23" s="236"/>
      <c r="P23" s="229"/>
      <c r="Q23" s="232"/>
      <c r="R23" s="232"/>
      <c r="S23" s="232"/>
      <c r="T23" s="232"/>
      <c r="U23" s="232"/>
      <c r="V23" s="232"/>
      <c r="W23" s="232"/>
      <c r="X23" s="232"/>
      <c r="Y23" s="232"/>
      <c r="Z23" s="232"/>
      <c r="AA23" s="232"/>
      <c r="AB23" s="232"/>
      <c r="AC23" s="232"/>
      <c r="AD23" s="232"/>
      <c r="AE23" s="232"/>
      <c r="AF23" s="232"/>
      <c r="AG23" s="232"/>
      <c r="AH23" s="232"/>
      <c r="AI23" s="232"/>
      <c r="AJ23" s="211"/>
      <c r="AK23" s="211"/>
      <c r="AL23" s="211"/>
      <c r="AM23" s="217"/>
      <c r="AN23" s="56">
        <v>2</v>
      </c>
      <c r="AO23" s="57" t="s">
        <v>109</v>
      </c>
      <c r="AP23" s="57"/>
      <c r="AQ23" s="57" t="s">
        <v>106</v>
      </c>
      <c r="AR23" s="57"/>
      <c r="AS23" s="57"/>
      <c r="AT23" s="57"/>
      <c r="AU23" s="57"/>
      <c r="AV23" s="57" t="s">
        <v>106</v>
      </c>
      <c r="AW23" s="58" t="s">
        <v>106</v>
      </c>
      <c r="AX23" s="58" t="s">
        <v>106</v>
      </c>
      <c r="AY23" s="58" t="s">
        <v>106</v>
      </c>
      <c r="AZ23" s="58" t="s">
        <v>106</v>
      </c>
      <c r="BA23" s="58" t="s">
        <v>106</v>
      </c>
      <c r="BB23" s="58" t="s">
        <v>106</v>
      </c>
      <c r="BC23" s="58" t="s">
        <v>106</v>
      </c>
      <c r="BD23" s="58">
        <f t="shared" si="0"/>
        <v>0</v>
      </c>
      <c r="BE23" s="58" t="str">
        <f t="shared" si="1"/>
        <v>Débil</v>
      </c>
      <c r="BF23" s="57"/>
      <c r="BG23" s="59" t="s">
        <v>106</v>
      </c>
      <c r="BH23" s="58" t="str">
        <f t="shared" si="2"/>
        <v>Casilla formulada</v>
      </c>
      <c r="BI23" s="57"/>
      <c r="BJ23" s="58" t="str">
        <f t="shared" si="3"/>
        <v/>
      </c>
      <c r="BK23" s="58" t="str">
        <f t="shared" si="4"/>
        <v/>
      </c>
      <c r="BL23" s="58" t="str">
        <f t="shared" si="5"/>
        <v>SI</v>
      </c>
      <c r="BM23" s="220"/>
      <c r="BN23" s="223"/>
      <c r="BO23" s="226"/>
      <c r="BP23" s="229"/>
      <c r="BQ23" s="211"/>
      <c r="BR23" s="211"/>
      <c r="BS23" s="214"/>
    </row>
    <row r="24" spans="2:71" s="53" customFormat="1" ht="96" hidden="1" customHeight="1" x14ac:dyDescent="0.25">
      <c r="B24" s="249"/>
      <c r="C24" s="252"/>
      <c r="D24" s="241"/>
      <c r="E24" s="241"/>
      <c r="F24" s="239"/>
      <c r="G24" s="239"/>
      <c r="H24" s="239"/>
      <c r="I24" s="239"/>
      <c r="J24" s="241"/>
      <c r="K24" s="60">
        <v>3</v>
      </c>
      <c r="L24" s="61" t="s">
        <v>107</v>
      </c>
      <c r="M24" s="243"/>
      <c r="N24" s="246"/>
      <c r="O24" s="236"/>
      <c r="P24" s="229"/>
      <c r="Q24" s="232"/>
      <c r="R24" s="232"/>
      <c r="S24" s="232"/>
      <c r="T24" s="232"/>
      <c r="U24" s="232"/>
      <c r="V24" s="232"/>
      <c r="W24" s="232"/>
      <c r="X24" s="232"/>
      <c r="Y24" s="232"/>
      <c r="Z24" s="232"/>
      <c r="AA24" s="232"/>
      <c r="AB24" s="232"/>
      <c r="AC24" s="232"/>
      <c r="AD24" s="232"/>
      <c r="AE24" s="232"/>
      <c r="AF24" s="232"/>
      <c r="AG24" s="232"/>
      <c r="AH24" s="232"/>
      <c r="AI24" s="232"/>
      <c r="AJ24" s="211"/>
      <c r="AK24" s="211"/>
      <c r="AL24" s="211"/>
      <c r="AM24" s="217"/>
      <c r="AN24" s="62">
        <v>3</v>
      </c>
      <c r="AO24" s="63" t="s">
        <v>109</v>
      </c>
      <c r="AP24" s="63"/>
      <c r="AQ24" s="63" t="s">
        <v>106</v>
      </c>
      <c r="AR24" s="63"/>
      <c r="AS24" s="63"/>
      <c r="AT24" s="63"/>
      <c r="AU24" s="63"/>
      <c r="AV24" s="63" t="s">
        <v>106</v>
      </c>
      <c r="AW24" s="159" t="s">
        <v>106</v>
      </c>
      <c r="AX24" s="159" t="s">
        <v>106</v>
      </c>
      <c r="AY24" s="159" t="s">
        <v>106</v>
      </c>
      <c r="AZ24" s="159" t="s">
        <v>106</v>
      </c>
      <c r="BA24" s="159" t="s">
        <v>106</v>
      </c>
      <c r="BB24" s="159" t="s">
        <v>106</v>
      </c>
      <c r="BC24" s="159" t="s">
        <v>106</v>
      </c>
      <c r="BD24" s="159">
        <f t="shared" si="0"/>
        <v>0</v>
      </c>
      <c r="BE24" s="159" t="str">
        <f t="shared" si="1"/>
        <v>Débil</v>
      </c>
      <c r="BF24" s="63"/>
      <c r="BG24" s="65" t="s">
        <v>106</v>
      </c>
      <c r="BH24" s="159" t="str">
        <f t="shared" si="2"/>
        <v>Casilla formulada</v>
      </c>
      <c r="BI24" s="63"/>
      <c r="BJ24" s="159" t="str">
        <f t="shared" si="3"/>
        <v/>
      </c>
      <c r="BK24" s="159" t="str">
        <f t="shared" si="4"/>
        <v/>
      </c>
      <c r="BL24" s="159" t="str">
        <f t="shared" si="5"/>
        <v>SI</v>
      </c>
      <c r="BM24" s="220"/>
      <c r="BN24" s="223"/>
      <c r="BO24" s="226"/>
      <c r="BP24" s="229"/>
      <c r="BQ24" s="211"/>
      <c r="BR24" s="211"/>
      <c r="BS24" s="214"/>
    </row>
    <row r="25" spans="2:71" s="53" customFormat="1" ht="96" hidden="1" customHeight="1" x14ac:dyDescent="0.25">
      <c r="B25" s="249"/>
      <c r="C25" s="252"/>
      <c r="D25" s="241"/>
      <c r="E25" s="241"/>
      <c r="F25" s="239"/>
      <c r="G25" s="239"/>
      <c r="H25" s="239"/>
      <c r="I25" s="239"/>
      <c r="J25" s="241"/>
      <c r="K25" s="54">
        <v>4</v>
      </c>
      <c r="L25" s="55" t="s">
        <v>107</v>
      </c>
      <c r="M25" s="243"/>
      <c r="N25" s="246"/>
      <c r="O25" s="236"/>
      <c r="P25" s="229"/>
      <c r="Q25" s="232"/>
      <c r="R25" s="232"/>
      <c r="S25" s="232"/>
      <c r="T25" s="232"/>
      <c r="U25" s="232"/>
      <c r="V25" s="232"/>
      <c r="W25" s="232"/>
      <c r="X25" s="232"/>
      <c r="Y25" s="232"/>
      <c r="Z25" s="232"/>
      <c r="AA25" s="232"/>
      <c r="AB25" s="232"/>
      <c r="AC25" s="232"/>
      <c r="AD25" s="232"/>
      <c r="AE25" s="232"/>
      <c r="AF25" s="232"/>
      <c r="AG25" s="232"/>
      <c r="AH25" s="232"/>
      <c r="AI25" s="232"/>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0"/>
        <v>0</v>
      </c>
      <c r="BE25" s="58" t="str">
        <f t="shared" si="1"/>
        <v>Débil</v>
      </c>
      <c r="BF25" s="57"/>
      <c r="BG25" s="59" t="s">
        <v>106</v>
      </c>
      <c r="BH25" s="58" t="str">
        <f t="shared" si="2"/>
        <v>Casilla formulada</v>
      </c>
      <c r="BI25" s="57"/>
      <c r="BJ25" s="58" t="str">
        <f t="shared" si="3"/>
        <v/>
      </c>
      <c r="BK25" s="58" t="str">
        <f t="shared" si="4"/>
        <v/>
      </c>
      <c r="BL25" s="58" t="str">
        <f t="shared" si="5"/>
        <v>SI</v>
      </c>
      <c r="BM25" s="220"/>
      <c r="BN25" s="223"/>
      <c r="BO25" s="226"/>
      <c r="BP25" s="229"/>
      <c r="BQ25" s="211"/>
      <c r="BR25" s="211"/>
      <c r="BS25" s="214"/>
    </row>
    <row r="26" spans="2:71" s="53" customFormat="1" ht="96" hidden="1" customHeight="1" x14ac:dyDescent="0.25">
      <c r="B26" s="249"/>
      <c r="C26" s="252"/>
      <c r="D26" s="241"/>
      <c r="E26" s="241"/>
      <c r="F26" s="239"/>
      <c r="G26" s="239"/>
      <c r="H26" s="239"/>
      <c r="I26" s="239"/>
      <c r="J26" s="241"/>
      <c r="K26" s="60">
        <v>5</v>
      </c>
      <c r="L26" s="61" t="s">
        <v>107</v>
      </c>
      <c r="M26" s="243"/>
      <c r="N26" s="246"/>
      <c r="O26" s="236"/>
      <c r="P26" s="229"/>
      <c r="Q26" s="232"/>
      <c r="R26" s="232"/>
      <c r="S26" s="232"/>
      <c r="T26" s="232"/>
      <c r="U26" s="232"/>
      <c r="V26" s="232"/>
      <c r="W26" s="232"/>
      <c r="X26" s="232"/>
      <c r="Y26" s="232"/>
      <c r="Z26" s="232"/>
      <c r="AA26" s="232"/>
      <c r="AB26" s="232"/>
      <c r="AC26" s="232"/>
      <c r="AD26" s="232"/>
      <c r="AE26" s="232"/>
      <c r="AF26" s="232"/>
      <c r="AG26" s="232"/>
      <c r="AH26" s="232"/>
      <c r="AI26" s="232"/>
      <c r="AJ26" s="211"/>
      <c r="AK26" s="211"/>
      <c r="AL26" s="211"/>
      <c r="AM26" s="217"/>
      <c r="AN26" s="62">
        <v>5</v>
      </c>
      <c r="AO26" s="63" t="s">
        <v>109</v>
      </c>
      <c r="AP26" s="63"/>
      <c r="AQ26" s="63" t="s">
        <v>106</v>
      </c>
      <c r="AR26" s="63"/>
      <c r="AS26" s="63"/>
      <c r="AT26" s="63"/>
      <c r="AU26" s="63"/>
      <c r="AV26" s="63" t="s">
        <v>106</v>
      </c>
      <c r="AW26" s="159" t="s">
        <v>106</v>
      </c>
      <c r="AX26" s="159" t="s">
        <v>106</v>
      </c>
      <c r="AY26" s="159" t="s">
        <v>106</v>
      </c>
      <c r="AZ26" s="159" t="s">
        <v>106</v>
      </c>
      <c r="BA26" s="159" t="s">
        <v>106</v>
      </c>
      <c r="BB26" s="159" t="s">
        <v>106</v>
      </c>
      <c r="BC26" s="159" t="s">
        <v>106</v>
      </c>
      <c r="BD26" s="159">
        <f t="shared" si="0"/>
        <v>0</v>
      </c>
      <c r="BE26" s="159" t="str">
        <f t="shared" si="1"/>
        <v>Débil</v>
      </c>
      <c r="BF26" s="63"/>
      <c r="BG26" s="65" t="s">
        <v>106</v>
      </c>
      <c r="BH26" s="159" t="str">
        <f t="shared" si="2"/>
        <v>Casilla formulada</v>
      </c>
      <c r="BI26" s="63"/>
      <c r="BJ26" s="159" t="str">
        <f t="shared" si="3"/>
        <v/>
      </c>
      <c r="BK26" s="159" t="str">
        <f t="shared" si="4"/>
        <v/>
      </c>
      <c r="BL26" s="159" t="str">
        <f t="shared" si="5"/>
        <v>SI</v>
      </c>
      <c r="BM26" s="220"/>
      <c r="BN26" s="223"/>
      <c r="BO26" s="226"/>
      <c r="BP26" s="229"/>
      <c r="BQ26" s="211"/>
      <c r="BR26" s="211"/>
      <c r="BS26" s="214"/>
    </row>
    <row r="27" spans="2:71" s="53" customFormat="1" ht="96" hidden="1" customHeight="1" x14ac:dyDescent="0.25">
      <c r="B27" s="249"/>
      <c r="C27" s="252"/>
      <c r="D27" s="241"/>
      <c r="E27" s="241"/>
      <c r="F27" s="239"/>
      <c r="G27" s="239"/>
      <c r="H27" s="239"/>
      <c r="I27" s="239"/>
      <c r="J27" s="241"/>
      <c r="K27" s="54">
        <v>6</v>
      </c>
      <c r="L27" s="55" t="s">
        <v>107</v>
      </c>
      <c r="M27" s="243"/>
      <c r="N27" s="246"/>
      <c r="O27" s="236"/>
      <c r="P27" s="229"/>
      <c r="Q27" s="232"/>
      <c r="R27" s="232"/>
      <c r="S27" s="232"/>
      <c r="T27" s="232"/>
      <c r="U27" s="232"/>
      <c r="V27" s="232"/>
      <c r="W27" s="232"/>
      <c r="X27" s="232"/>
      <c r="Y27" s="232"/>
      <c r="Z27" s="232"/>
      <c r="AA27" s="232"/>
      <c r="AB27" s="232"/>
      <c r="AC27" s="232"/>
      <c r="AD27" s="232"/>
      <c r="AE27" s="232"/>
      <c r="AF27" s="232"/>
      <c r="AG27" s="232"/>
      <c r="AH27" s="232"/>
      <c r="AI27" s="232"/>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0"/>
        <v>0</v>
      </c>
      <c r="BE27" s="58" t="str">
        <f t="shared" si="1"/>
        <v>Débil</v>
      </c>
      <c r="BF27" s="57"/>
      <c r="BG27" s="59" t="s">
        <v>106</v>
      </c>
      <c r="BH27" s="58" t="str">
        <f t="shared" si="2"/>
        <v>Casilla formulada</v>
      </c>
      <c r="BI27" s="57"/>
      <c r="BJ27" s="58" t="str">
        <f t="shared" si="3"/>
        <v/>
      </c>
      <c r="BK27" s="58" t="str">
        <f t="shared" si="4"/>
        <v/>
      </c>
      <c r="BL27" s="58" t="str">
        <f t="shared" si="5"/>
        <v>SI</v>
      </c>
      <c r="BM27" s="220"/>
      <c r="BN27" s="223"/>
      <c r="BO27" s="226"/>
      <c r="BP27" s="229"/>
      <c r="BQ27" s="211"/>
      <c r="BR27" s="211"/>
      <c r="BS27" s="214"/>
    </row>
    <row r="28" spans="2:71" s="53" customFormat="1" ht="96" hidden="1" customHeight="1" x14ac:dyDescent="0.25">
      <c r="B28" s="249"/>
      <c r="C28" s="252"/>
      <c r="D28" s="241"/>
      <c r="E28" s="241"/>
      <c r="F28" s="239"/>
      <c r="G28" s="239"/>
      <c r="H28" s="239"/>
      <c r="I28" s="239"/>
      <c r="J28" s="241"/>
      <c r="K28" s="60">
        <v>7</v>
      </c>
      <c r="L28" s="61" t="s">
        <v>107</v>
      </c>
      <c r="M28" s="243"/>
      <c r="N28" s="246"/>
      <c r="O28" s="236"/>
      <c r="P28" s="229"/>
      <c r="Q28" s="232"/>
      <c r="R28" s="232"/>
      <c r="S28" s="232"/>
      <c r="T28" s="232"/>
      <c r="U28" s="232"/>
      <c r="V28" s="232"/>
      <c r="W28" s="232"/>
      <c r="X28" s="232"/>
      <c r="Y28" s="232"/>
      <c r="Z28" s="232"/>
      <c r="AA28" s="232"/>
      <c r="AB28" s="232"/>
      <c r="AC28" s="232"/>
      <c r="AD28" s="232"/>
      <c r="AE28" s="232"/>
      <c r="AF28" s="232"/>
      <c r="AG28" s="232"/>
      <c r="AH28" s="232"/>
      <c r="AI28" s="232"/>
      <c r="AJ28" s="211"/>
      <c r="AK28" s="211"/>
      <c r="AL28" s="211"/>
      <c r="AM28" s="217"/>
      <c r="AN28" s="62">
        <v>7</v>
      </c>
      <c r="AO28" s="63" t="s">
        <v>109</v>
      </c>
      <c r="AP28" s="63"/>
      <c r="AQ28" s="63" t="s">
        <v>106</v>
      </c>
      <c r="AR28" s="63"/>
      <c r="AS28" s="63"/>
      <c r="AT28" s="63"/>
      <c r="AU28" s="63"/>
      <c r="AV28" s="63" t="s">
        <v>106</v>
      </c>
      <c r="AW28" s="159" t="s">
        <v>106</v>
      </c>
      <c r="AX28" s="159" t="s">
        <v>106</v>
      </c>
      <c r="AY28" s="159" t="s">
        <v>106</v>
      </c>
      <c r="AZ28" s="159" t="s">
        <v>106</v>
      </c>
      <c r="BA28" s="159" t="s">
        <v>106</v>
      </c>
      <c r="BB28" s="159" t="s">
        <v>106</v>
      </c>
      <c r="BC28" s="159" t="s">
        <v>106</v>
      </c>
      <c r="BD28" s="159">
        <f t="shared" si="0"/>
        <v>0</v>
      </c>
      <c r="BE28" s="159" t="str">
        <f t="shared" si="1"/>
        <v>Débil</v>
      </c>
      <c r="BF28" s="63"/>
      <c r="BG28" s="65" t="s">
        <v>106</v>
      </c>
      <c r="BH28" s="159" t="str">
        <f t="shared" si="2"/>
        <v>Casilla formulada</v>
      </c>
      <c r="BI28" s="63"/>
      <c r="BJ28" s="159" t="str">
        <f t="shared" si="3"/>
        <v/>
      </c>
      <c r="BK28" s="159" t="str">
        <f t="shared" si="4"/>
        <v/>
      </c>
      <c r="BL28" s="159" t="str">
        <f t="shared" si="5"/>
        <v>SI</v>
      </c>
      <c r="BM28" s="220"/>
      <c r="BN28" s="223"/>
      <c r="BO28" s="226"/>
      <c r="BP28" s="229"/>
      <c r="BQ28" s="211"/>
      <c r="BR28" s="211"/>
      <c r="BS28" s="214"/>
    </row>
    <row r="29" spans="2:71" s="53" customFormat="1" ht="96" hidden="1" customHeight="1" x14ac:dyDescent="0.25">
      <c r="B29" s="249"/>
      <c r="C29" s="252"/>
      <c r="D29" s="241"/>
      <c r="E29" s="241"/>
      <c r="F29" s="239"/>
      <c r="G29" s="239"/>
      <c r="H29" s="239"/>
      <c r="I29" s="239"/>
      <c r="J29" s="241"/>
      <c r="K29" s="54">
        <v>8</v>
      </c>
      <c r="L29" s="55" t="s">
        <v>107</v>
      </c>
      <c r="M29" s="243"/>
      <c r="N29" s="246"/>
      <c r="O29" s="236"/>
      <c r="P29" s="229"/>
      <c r="Q29" s="232"/>
      <c r="R29" s="232"/>
      <c r="S29" s="232"/>
      <c r="T29" s="232"/>
      <c r="U29" s="232"/>
      <c r="V29" s="232"/>
      <c r="W29" s="232"/>
      <c r="X29" s="232"/>
      <c r="Y29" s="232"/>
      <c r="Z29" s="232"/>
      <c r="AA29" s="232"/>
      <c r="AB29" s="232"/>
      <c r="AC29" s="232"/>
      <c r="AD29" s="232"/>
      <c r="AE29" s="232"/>
      <c r="AF29" s="232"/>
      <c r="AG29" s="232"/>
      <c r="AH29" s="232"/>
      <c r="AI29" s="232"/>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0"/>
        <v>0</v>
      </c>
      <c r="BE29" s="58" t="str">
        <f t="shared" si="1"/>
        <v>Débil</v>
      </c>
      <c r="BF29" s="57"/>
      <c r="BG29" s="59" t="s">
        <v>106</v>
      </c>
      <c r="BH29" s="58" t="str">
        <f t="shared" si="2"/>
        <v>Casilla formulada</v>
      </c>
      <c r="BI29" s="57"/>
      <c r="BJ29" s="58" t="str">
        <f t="shared" si="3"/>
        <v/>
      </c>
      <c r="BK29" s="58" t="str">
        <f t="shared" si="4"/>
        <v/>
      </c>
      <c r="BL29" s="58" t="str">
        <f t="shared" si="5"/>
        <v>SI</v>
      </c>
      <c r="BM29" s="220"/>
      <c r="BN29" s="223"/>
      <c r="BO29" s="226"/>
      <c r="BP29" s="229"/>
      <c r="BQ29" s="211"/>
      <c r="BR29" s="211"/>
      <c r="BS29" s="214"/>
    </row>
    <row r="30" spans="2:71" s="53" customFormat="1" ht="96" hidden="1" customHeight="1" x14ac:dyDescent="0.25">
      <c r="B30" s="249"/>
      <c r="C30" s="252"/>
      <c r="D30" s="241"/>
      <c r="E30" s="241"/>
      <c r="F30" s="239"/>
      <c r="G30" s="239"/>
      <c r="H30" s="239"/>
      <c r="I30" s="239"/>
      <c r="J30" s="241"/>
      <c r="K30" s="60">
        <v>9</v>
      </c>
      <c r="L30" s="66" t="s">
        <v>107</v>
      </c>
      <c r="M30" s="243"/>
      <c r="N30" s="246"/>
      <c r="O30" s="236"/>
      <c r="P30" s="229"/>
      <c r="Q30" s="232"/>
      <c r="R30" s="232"/>
      <c r="S30" s="232"/>
      <c r="T30" s="232"/>
      <c r="U30" s="232"/>
      <c r="V30" s="232"/>
      <c r="W30" s="232"/>
      <c r="X30" s="232"/>
      <c r="Y30" s="232"/>
      <c r="Z30" s="232"/>
      <c r="AA30" s="232"/>
      <c r="AB30" s="232"/>
      <c r="AC30" s="232"/>
      <c r="AD30" s="232"/>
      <c r="AE30" s="232"/>
      <c r="AF30" s="232"/>
      <c r="AG30" s="232"/>
      <c r="AH30" s="232"/>
      <c r="AI30" s="232"/>
      <c r="AJ30" s="211"/>
      <c r="AK30" s="211"/>
      <c r="AL30" s="211"/>
      <c r="AM30" s="217"/>
      <c r="AN30" s="62">
        <v>9</v>
      </c>
      <c r="AO30" s="63" t="s">
        <v>109</v>
      </c>
      <c r="AP30" s="63"/>
      <c r="AQ30" s="63" t="s">
        <v>106</v>
      </c>
      <c r="AR30" s="63"/>
      <c r="AS30" s="63"/>
      <c r="AT30" s="63"/>
      <c r="AU30" s="63"/>
      <c r="AV30" s="63" t="s">
        <v>106</v>
      </c>
      <c r="AW30" s="159" t="s">
        <v>106</v>
      </c>
      <c r="AX30" s="159" t="s">
        <v>106</v>
      </c>
      <c r="AY30" s="159" t="s">
        <v>106</v>
      </c>
      <c r="AZ30" s="159" t="s">
        <v>106</v>
      </c>
      <c r="BA30" s="159" t="s">
        <v>106</v>
      </c>
      <c r="BB30" s="159" t="s">
        <v>106</v>
      </c>
      <c r="BC30" s="159" t="s">
        <v>106</v>
      </c>
      <c r="BD30" s="159">
        <f t="shared" si="0"/>
        <v>0</v>
      </c>
      <c r="BE30" s="159" t="str">
        <f t="shared" si="1"/>
        <v>Débil</v>
      </c>
      <c r="BF30" s="63"/>
      <c r="BG30" s="65" t="s">
        <v>106</v>
      </c>
      <c r="BH30" s="159" t="str">
        <f t="shared" si="2"/>
        <v>Casilla formulada</v>
      </c>
      <c r="BI30" s="63"/>
      <c r="BJ30" s="159" t="str">
        <f t="shared" si="3"/>
        <v/>
      </c>
      <c r="BK30" s="159" t="str">
        <f t="shared" si="4"/>
        <v/>
      </c>
      <c r="BL30" s="159" t="str">
        <f t="shared" si="5"/>
        <v>SI</v>
      </c>
      <c r="BM30" s="220"/>
      <c r="BN30" s="223"/>
      <c r="BO30" s="226"/>
      <c r="BP30" s="229"/>
      <c r="BQ30" s="211"/>
      <c r="BR30" s="211"/>
      <c r="BS30" s="214"/>
    </row>
    <row r="31" spans="2:71" s="53" customFormat="1" ht="96" hidden="1" customHeight="1" thickBot="1" x14ac:dyDescent="0.3">
      <c r="B31" s="250"/>
      <c r="C31" s="253"/>
      <c r="D31" s="242"/>
      <c r="E31" s="242"/>
      <c r="F31" s="240"/>
      <c r="G31" s="240"/>
      <c r="H31" s="240"/>
      <c r="I31" s="240"/>
      <c r="J31" s="242"/>
      <c r="K31" s="67">
        <v>10</v>
      </c>
      <c r="L31" s="68" t="s">
        <v>107</v>
      </c>
      <c r="M31" s="244"/>
      <c r="N31" s="247"/>
      <c r="O31" s="237"/>
      <c r="P31" s="230"/>
      <c r="Q31" s="233"/>
      <c r="R31" s="233"/>
      <c r="S31" s="233"/>
      <c r="T31" s="233"/>
      <c r="U31" s="233"/>
      <c r="V31" s="233"/>
      <c r="W31" s="233"/>
      <c r="X31" s="233"/>
      <c r="Y31" s="233"/>
      <c r="Z31" s="233"/>
      <c r="AA31" s="233"/>
      <c r="AB31" s="233"/>
      <c r="AC31" s="233"/>
      <c r="AD31" s="233"/>
      <c r="AE31" s="233"/>
      <c r="AF31" s="233"/>
      <c r="AG31" s="233"/>
      <c r="AH31" s="233"/>
      <c r="AI31" s="233"/>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0"/>
        <v>0</v>
      </c>
      <c r="BE31" s="71" t="str">
        <f t="shared" si="1"/>
        <v>Débil</v>
      </c>
      <c r="BF31" s="70"/>
      <c r="BG31" s="72" t="s">
        <v>106</v>
      </c>
      <c r="BH31" s="71" t="str">
        <f t="shared" si="2"/>
        <v>Casilla formulada</v>
      </c>
      <c r="BI31" s="70"/>
      <c r="BJ31" s="71" t="str">
        <f t="shared" si="3"/>
        <v/>
      </c>
      <c r="BK31" s="71" t="str">
        <f t="shared" si="4"/>
        <v/>
      </c>
      <c r="BL31" s="71" t="str">
        <f t="shared" si="5"/>
        <v>SI</v>
      </c>
      <c r="BM31" s="221"/>
      <c r="BN31" s="224"/>
      <c r="BO31" s="227"/>
      <c r="BP31" s="230"/>
      <c r="BQ31" s="212"/>
      <c r="BR31" s="212"/>
      <c r="BS31" s="215"/>
    </row>
    <row r="32" spans="2:71" s="53" customFormat="1" ht="96" hidden="1"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458</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158" t="s">
        <v>106</v>
      </c>
      <c r="AX32" s="158" t="s">
        <v>106</v>
      </c>
      <c r="AY32" s="158" t="s">
        <v>106</v>
      </c>
      <c r="AZ32" s="158" t="s">
        <v>106</v>
      </c>
      <c r="BA32" s="158" t="s">
        <v>106</v>
      </c>
      <c r="BB32" s="158" t="s">
        <v>106</v>
      </c>
      <c r="BC32" s="158" t="s">
        <v>106</v>
      </c>
      <c r="BD32" s="158">
        <f t="shared" si="0"/>
        <v>0</v>
      </c>
      <c r="BE32" s="158" t="str">
        <f t="shared" si="1"/>
        <v>Débil</v>
      </c>
      <c r="BF32" s="50"/>
      <c r="BG32" s="52" t="s">
        <v>106</v>
      </c>
      <c r="BH32" s="158" t="str">
        <f t="shared" si="2"/>
        <v>Casilla formulada</v>
      </c>
      <c r="BI32" s="50"/>
      <c r="BJ32" s="158" t="str">
        <f t="shared" si="3"/>
        <v/>
      </c>
      <c r="BK32" s="158" t="str">
        <f t="shared" si="4"/>
        <v/>
      </c>
      <c r="BL32" s="158" t="str">
        <f t="shared" si="5"/>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hidden="1"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0"/>
        <v>0</v>
      </c>
      <c r="BE33" s="58" t="str">
        <f t="shared" si="1"/>
        <v>Débil</v>
      </c>
      <c r="BF33" s="57"/>
      <c r="BG33" s="59" t="s">
        <v>106</v>
      </c>
      <c r="BH33" s="58" t="str">
        <f t="shared" si="2"/>
        <v>Casilla formulada</v>
      </c>
      <c r="BI33" s="57"/>
      <c r="BJ33" s="58" t="str">
        <f t="shared" si="3"/>
        <v/>
      </c>
      <c r="BK33" s="58" t="str">
        <f t="shared" si="4"/>
        <v/>
      </c>
      <c r="BL33" s="58" t="str">
        <f t="shared" si="5"/>
        <v>SI</v>
      </c>
      <c r="BM33" s="220"/>
      <c r="BN33" s="223"/>
      <c r="BO33" s="226"/>
      <c r="BP33" s="229"/>
      <c r="BQ33" s="211"/>
      <c r="BR33" s="211"/>
      <c r="BS33" s="214"/>
    </row>
    <row r="34" spans="2:71" s="53" customFormat="1" ht="96" hidden="1"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159" t="s">
        <v>106</v>
      </c>
      <c r="AX34" s="159" t="s">
        <v>106</v>
      </c>
      <c r="AY34" s="159" t="s">
        <v>106</v>
      </c>
      <c r="AZ34" s="159" t="s">
        <v>106</v>
      </c>
      <c r="BA34" s="159" t="s">
        <v>106</v>
      </c>
      <c r="BB34" s="159" t="s">
        <v>106</v>
      </c>
      <c r="BC34" s="159" t="s">
        <v>106</v>
      </c>
      <c r="BD34" s="159">
        <f t="shared" si="0"/>
        <v>0</v>
      </c>
      <c r="BE34" s="159" t="str">
        <f t="shared" si="1"/>
        <v>Débil</v>
      </c>
      <c r="BF34" s="63"/>
      <c r="BG34" s="65" t="s">
        <v>106</v>
      </c>
      <c r="BH34" s="159" t="str">
        <f t="shared" si="2"/>
        <v>Casilla formulada</v>
      </c>
      <c r="BI34" s="63"/>
      <c r="BJ34" s="159" t="str">
        <f t="shared" si="3"/>
        <v/>
      </c>
      <c r="BK34" s="159" t="str">
        <f t="shared" si="4"/>
        <v/>
      </c>
      <c r="BL34" s="159" t="str">
        <f t="shared" si="5"/>
        <v>SI</v>
      </c>
      <c r="BM34" s="220"/>
      <c r="BN34" s="223"/>
      <c r="BO34" s="226"/>
      <c r="BP34" s="229"/>
      <c r="BQ34" s="211"/>
      <c r="BR34" s="211"/>
      <c r="BS34" s="214"/>
    </row>
    <row r="35" spans="2:71" s="53" customFormat="1" ht="96" hidden="1"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0"/>
        <v>0</v>
      </c>
      <c r="BE35" s="58" t="str">
        <f t="shared" si="1"/>
        <v>Débil</v>
      </c>
      <c r="BF35" s="57"/>
      <c r="BG35" s="59" t="s">
        <v>106</v>
      </c>
      <c r="BH35" s="58" t="str">
        <f t="shared" si="2"/>
        <v>Casilla formulada</v>
      </c>
      <c r="BI35" s="57"/>
      <c r="BJ35" s="58" t="str">
        <f t="shared" si="3"/>
        <v/>
      </c>
      <c r="BK35" s="58" t="str">
        <f t="shared" si="4"/>
        <v/>
      </c>
      <c r="BL35" s="58" t="str">
        <f t="shared" si="5"/>
        <v>SI</v>
      </c>
      <c r="BM35" s="220"/>
      <c r="BN35" s="223"/>
      <c r="BO35" s="226"/>
      <c r="BP35" s="229"/>
      <c r="BQ35" s="211"/>
      <c r="BR35" s="211"/>
      <c r="BS35" s="214"/>
    </row>
    <row r="36" spans="2:71" s="53" customFormat="1" ht="96" hidden="1"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159" t="s">
        <v>106</v>
      </c>
      <c r="AX36" s="159" t="s">
        <v>106</v>
      </c>
      <c r="AY36" s="159" t="s">
        <v>106</v>
      </c>
      <c r="AZ36" s="159" t="s">
        <v>106</v>
      </c>
      <c r="BA36" s="159" t="s">
        <v>106</v>
      </c>
      <c r="BB36" s="159" t="s">
        <v>106</v>
      </c>
      <c r="BC36" s="159" t="s">
        <v>106</v>
      </c>
      <c r="BD36" s="159">
        <f t="shared" si="0"/>
        <v>0</v>
      </c>
      <c r="BE36" s="159" t="str">
        <f t="shared" si="1"/>
        <v>Débil</v>
      </c>
      <c r="BF36" s="63"/>
      <c r="BG36" s="65" t="s">
        <v>106</v>
      </c>
      <c r="BH36" s="159" t="str">
        <f t="shared" si="2"/>
        <v>Casilla formulada</v>
      </c>
      <c r="BI36" s="63"/>
      <c r="BJ36" s="159" t="str">
        <f t="shared" si="3"/>
        <v/>
      </c>
      <c r="BK36" s="159" t="str">
        <f t="shared" si="4"/>
        <v/>
      </c>
      <c r="BL36" s="159" t="str">
        <f t="shared" si="5"/>
        <v>SI</v>
      </c>
      <c r="BM36" s="220"/>
      <c r="BN36" s="223"/>
      <c r="BO36" s="226"/>
      <c r="BP36" s="229"/>
      <c r="BQ36" s="211"/>
      <c r="BR36" s="211"/>
      <c r="BS36" s="214"/>
    </row>
    <row r="37" spans="2:71" s="53" customFormat="1" ht="96" hidden="1"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0"/>
        <v>0</v>
      </c>
      <c r="BE37" s="58" t="str">
        <f t="shared" si="1"/>
        <v>Débil</v>
      </c>
      <c r="BF37" s="57"/>
      <c r="BG37" s="59" t="s">
        <v>106</v>
      </c>
      <c r="BH37" s="58" t="str">
        <f t="shared" si="2"/>
        <v>Casilla formulada</v>
      </c>
      <c r="BI37" s="57"/>
      <c r="BJ37" s="58" t="str">
        <f t="shared" si="3"/>
        <v/>
      </c>
      <c r="BK37" s="58" t="str">
        <f t="shared" si="4"/>
        <v/>
      </c>
      <c r="BL37" s="58" t="str">
        <f t="shared" si="5"/>
        <v>SI</v>
      </c>
      <c r="BM37" s="220"/>
      <c r="BN37" s="223"/>
      <c r="BO37" s="226"/>
      <c r="BP37" s="229"/>
      <c r="BQ37" s="211"/>
      <c r="BR37" s="211"/>
      <c r="BS37" s="214"/>
    </row>
    <row r="38" spans="2:71" s="53" customFormat="1" ht="96" hidden="1"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159" t="s">
        <v>106</v>
      </c>
      <c r="AX38" s="159" t="s">
        <v>106</v>
      </c>
      <c r="AY38" s="159" t="s">
        <v>106</v>
      </c>
      <c r="AZ38" s="159" t="s">
        <v>106</v>
      </c>
      <c r="BA38" s="159" t="s">
        <v>106</v>
      </c>
      <c r="BB38" s="159" t="s">
        <v>106</v>
      </c>
      <c r="BC38" s="159" t="s">
        <v>106</v>
      </c>
      <c r="BD38" s="159">
        <f t="shared" si="0"/>
        <v>0</v>
      </c>
      <c r="BE38" s="159" t="str">
        <f t="shared" si="1"/>
        <v>Débil</v>
      </c>
      <c r="BF38" s="63"/>
      <c r="BG38" s="65" t="s">
        <v>106</v>
      </c>
      <c r="BH38" s="159" t="str">
        <f t="shared" si="2"/>
        <v>Casilla formulada</v>
      </c>
      <c r="BI38" s="63"/>
      <c r="BJ38" s="159" t="str">
        <f t="shared" si="3"/>
        <v/>
      </c>
      <c r="BK38" s="159" t="str">
        <f t="shared" si="4"/>
        <v/>
      </c>
      <c r="BL38" s="159" t="str">
        <f t="shared" si="5"/>
        <v>SI</v>
      </c>
      <c r="BM38" s="220"/>
      <c r="BN38" s="223"/>
      <c r="BO38" s="226"/>
      <c r="BP38" s="229"/>
      <c r="BQ38" s="211"/>
      <c r="BR38" s="211"/>
      <c r="BS38" s="214"/>
    </row>
    <row r="39" spans="2:71" s="53" customFormat="1" ht="96" hidden="1"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0"/>
        <v>0</v>
      </c>
      <c r="BE39" s="58" t="str">
        <f t="shared" si="1"/>
        <v>Débil</v>
      </c>
      <c r="BF39" s="57"/>
      <c r="BG39" s="59" t="s">
        <v>106</v>
      </c>
      <c r="BH39" s="58" t="str">
        <f t="shared" si="2"/>
        <v>Casilla formulada</v>
      </c>
      <c r="BI39" s="57"/>
      <c r="BJ39" s="58" t="str">
        <f t="shared" si="3"/>
        <v/>
      </c>
      <c r="BK39" s="58" t="str">
        <f t="shared" si="4"/>
        <v/>
      </c>
      <c r="BL39" s="58" t="str">
        <f t="shared" si="5"/>
        <v>SI</v>
      </c>
      <c r="BM39" s="220"/>
      <c r="BN39" s="223"/>
      <c r="BO39" s="226"/>
      <c r="BP39" s="229"/>
      <c r="BQ39" s="211"/>
      <c r="BR39" s="211"/>
      <c r="BS39" s="214"/>
    </row>
    <row r="40" spans="2:71" s="53" customFormat="1" ht="96" hidden="1"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159" t="s">
        <v>106</v>
      </c>
      <c r="AX40" s="159" t="s">
        <v>106</v>
      </c>
      <c r="AY40" s="159" t="s">
        <v>106</v>
      </c>
      <c r="AZ40" s="159" t="s">
        <v>106</v>
      </c>
      <c r="BA40" s="159" t="s">
        <v>106</v>
      </c>
      <c r="BB40" s="159" t="s">
        <v>106</v>
      </c>
      <c r="BC40" s="159" t="s">
        <v>106</v>
      </c>
      <c r="BD40" s="159">
        <f t="shared" si="0"/>
        <v>0</v>
      </c>
      <c r="BE40" s="159" t="str">
        <f t="shared" si="1"/>
        <v>Débil</v>
      </c>
      <c r="BF40" s="63"/>
      <c r="BG40" s="65" t="s">
        <v>106</v>
      </c>
      <c r="BH40" s="159" t="str">
        <f t="shared" si="2"/>
        <v>Casilla formulada</v>
      </c>
      <c r="BI40" s="63"/>
      <c r="BJ40" s="159" t="str">
        <f t="shared" si="3"/>
        <v/>
      </c>
      <c r="BK40" s="159" t="str">
        <f t="shared" si="4"/>
        <v/>
      </c>
      <c r="BL40" s="159" t="str">
        <f t="shared" si="5"/>
        <v>SI</v>
      </c>
      <c r="BM40" s="220"/>
      <c r="BN40" s="223"/>
      <c r="BO40" s="226"/>
      <c r="BP40" s="229"/>
      <c r="BQ40" s="211"/>
      <c r="BR40" s="211"/>
      <c r="BS40" s="214"/>
    </row>
    <row r="41" spans="2:71" s="53" customFormat="1" ht="96" hidden="1"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0"/>
        <v>0</v>
      </c>
      <c r="BE41" s="71" t="str">
        <f t="shared" si="1"/>
        <v>Débil</v>
      </c>
      <c r="BF41" s="70"/>
      <c r="BG41" s="72" t="s">
        <v>106</v>
      </c>
      <c r="BH41" s="71" t="str">
        <f t="shared" si="2"/>
        <v>Casilla formulada</v>
      </c>
      <c r="BI41" s="70"/>
      <c r="BJ41" s="71" t="str">
        <f t="shared" si="3"/>
        <v/>
      </c>
      <c r="BK41" s="71" t="str">
        <f t="shared" si="4"/>
        <v/>
      </c>
      <c r="BL41" s="71" t="str">
        <f t="shared" si="5"/>
        <v>SI</v>
      </c>
      <c r="BM41" s="221"/>
      <c r="BN41" s="224"/>
      <c r="BO41" s="227"/>
      <c r="BP41" s="230"/>
      <c r="BQ41" s="212"/>
      <c r="BR41" s="212"/>
      <c r="BS41" s="215"/>
    </row>
    <row r="42" spans="2:71" s="53" customFormat="1" ht="96" hidden="1"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458</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158" t="s">
        <v>106</v>
      </c>
      <c r="AX42" s="158" t="s">
        <v>106</v>
      </c>
      <c r="AY42" s="158" t="s">
        <v>106</v>
      </c>
      <c r="AZ42" s="158" t="s">
        <v>106</v>
      </c>
      <c r="BA42" s="158" t="s">
        <v>106</v>
      </c>
      <c r="BB42" s="158" t="s">
        <v>106</v>
      </c>
      <c r="BC42" s="158" t="s">
        <v>106</v>
      </c>
      <c r="BD42" s="158">
        <f t="shared" si="0"/>
        <v>0</v>
      </c>
      <c r="BE42" s="158" t="str">
        <f t="shared" si="1"/>
        <v>Débil</v>
      </c>
      <c r="BF42" s="50"/>
      <c r="BG42" s="52" t="s">
        <v>106</v>
      </c>
      <c r="BH42" s="158" t="str">
        <f t="shared" si="2"/>
        <v>Casilla formulada</v>
      </c>
      <c r="BI42" s="50"/>
      <c r="BJ42" s="158" t="str">
        <f t="shared" si="3"/>
        <v/>
      </c>
      <c r="BK42" s="158" t="str">
        <f t="shared" si="4"/>
        <v/>
      </c>
      <c r="BL42" s="158" t="str">
        <f t="shared" si="5"/>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hidden="1"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0"/>
        <v>0</v>
      </c>
      <c r="BE43" s="58" t="str">
        <f t="shared" si="1"/>
        <v>Débil</v>
      </c>
      <c r="BF43" s="57"/>
      <c r="BG43" s="59" t="s">
        <v>106</v>
      </c>
      <c r="BH43" s="58" t="str">
        <f t="shared" si="2"/>
        <v>Casilla formulada</v>
      </c>
      <c r="BI43" s="57"/>
      <c r="BJ43" s="58" t="str">
        <f t="shared" si="3"/>
        <v/>
      </c>
      <c r="BK43" s="58" t="str">
        <f t="shared" si="4"/>
        <v/>
      </c>
      <c r="BL43" s="58" t="str">
        <f t="shared" si="5"/>
        <v>SI</v>
      </c>
      <c r="BM43" s="220"/>
      <c r="BN43" s="223"/>
      <c r="BO43" s="226"/>
      <c r="BP43" s="229"/>
      <c r="BQ43" s="211"/>
      <c r="BR43" s="211"/>
      <c r="BS43" s="214"/>
    </row>
    <row r="44" spans="2:71" s="53" customFormat="1" ht="96" hidden="1"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159" t="s">
        <v>106</v>
      </c>
      <c r="AX44" s="159" t="s">
        <v>106</v>
      </c>
      <c r="AY44" s="159" t="s">
        <v>106</v>
      </c>
      <c r="AZ44" s="159" t="s">
        <v>106</v>
      </c>
      <c r="BA44" s="159" t="s">
        <v>106</v>
      </c>
      <c r="BB44" s="159" t="s">
        <v>106</v>
      </c>
      <c r="BC44" s="159" t="s">
        <v>106</v>
      </c>
      <c r="BD44" s="159">
        <f t="shared" si="0"/>
        <v>0</v>
      </c>
      <c r="BE44" s="159" t="str">
        <f t="shared" si="1"/>
        <v>Débil</v>
      </c>
      <c r="BF44" s="63"/>
      <c r="BG44" s="65" t="s">
        <v>106</v>
      </c>
      <c r="BH44" s="159" t="str">
        <f t="shared" si="2"/>
        <v>Casilla formulada</v>
      </c>
      <c r="BI44" s="63"/>
      <c r="BJ44" s="159" t="str">
        <f t="shared" si="3"/>
        <v/>
      </c>
      <c r="BK44" s="159" t="str">
        <f t="shared" si="4"/>
        <v/>
      </c>
      <c r="BL44" s="159" t="str">
        <f t="shared" si="5"/>
        <v>SI</v>
      </c>
      <c r="BM44" s="220"/>
      <c r="BN44" s="223"/>
      <c r="BO44" s="226"/>
      <c r="BP44" s="229"/>
      <c r="BQ44" s="211"/>
      <c r="BR44" s="211"/>
      <c r="BS44" s="214"/>
    </row>
    <row r="45" spans="2:71" s="53" customFormat="1" ht="96" hidden="1"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0"/>
        <v>0</v>
      </c>
      <c r="BE45" s="58" t="str">
        <f t="shared" si="1"/>
        <v>Débil</v>
      </c>
      <c r="BF45" s="57"/>
      <c r="BG45" s="59" t="s">
        <v>106</v>
      </c>
      <c r="BH45" s="58" t="str">
        <f t="shared" si="2"/>
        <v>Casilla formulada</v>
      </c>
      <c r="BI45" s="57"/>
      <c r="BJ45" s="58" t="str">
        <f t="shared" si="3"/>
        <v/>
      </c>
      <c r="BK45" s="58" t="str">
        <f t="shared" si="4"/>
        <v/>
      </c>
      <c r="BL45" s="58" t="str">
        <f t="shared" si="5"/>
        <v>SI</v>
      </c>
      <c r="BM45" s="220"/>
      <c r="BN45" s="223"/>
      <c r="BO45" s="226"/>
      <c r="BP45" s="229"/>
      <c r="BQ45" s="211"/>
      <c r="BR45" s="211"/>
      <c r="BS45" s="214"/>
    </row>
    <row r="46" spans="2:71" s="53" customFormat="1" ht="96" hidden="1"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159" t="s">
        <v>106</v>
      </c>
      <c r="AX46" s="159" t="s">
        <v>106</v>
      </c>
      <c r="AY46" s="159" t="s">
        <v>106</v>
      </c>
      <c r="AZ46" s="159" t="s">
        <v>106</v>
      </c>
      <c r="BA46" s="159" t="s">
        <v>106</v>
      </c>
      <c r="BB46" s="159" t="s">
        <v>106</v>
      </c>
      <c r="BC46" s="159" t="s">
        <v>106</v>
      </c>
      <c r="BD46" s="159">
        <f t="shared" si="0"/>
        <v>0</v>
      </c>
      <c r="BE46" s="159" t="str">
        <f t="shared" si="1"/>
        <v>Débil</v>
      </c>
      <c r="BF46" s="63"/>
      <c r="BG46" s="65" t="s">
        <v>106</v>
      </c>
      <c r="BH46" s="159" t="str">
        <f t="shared" si="2"/>
        <v>Casilla formulada</v>
      </c>
      <c r="BI46" s="63"/>
      <c r="BJ46" s="159" t="str">
        <f t="shared" si="3"/>
        <v/>
      </c>
      <c r="BK46" s="159" t="str">
        <f t="shared" si="4"/>
        <v/>
      </c>
      <c r="BL46" s="159" t="str">
        <f t="shared" si="5"/>
        <v>SI</v>
      </c>
      <c r="BM46" s="220"/>
      <c r="BN46" s="223"/>
      <c r="BO46" s="226"/>
      <c r="BP46" s="229"/>
      <c r="BQ46" s="211"/>
      <c r="BR46" s="211"/>
      <c r="BS46" s="214"/>
    </row>
    <row r="47" spans="2:71" s="53" customFormat="1" ht="96" hidden="1"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0"/>
        <v>0</v>
      </c>
      <c r="BE47" s="58" t="str">
        <f t="shared" si="1"/>
        <v>Débil</v>
      </c>
      <c r="BF47" s="57"/>
      <c r="BG47" s="59" t="s">
        <v>106</v>
      </c>
      <c r="BH47" s="58" t="str">
        <f t="shared" si="2"/>
        <v>Casilla formulada</v>
      </c>
      <c r="BI47" s="57"/>
      <c r="BJ47" s="58" t="str">
        <f t="shared" si="3"/>
        <v/>
      </c>
      <c r="BK47" s="58" t="str">
        <f t="shared" si="4"/>
        <v/>
      </c>
      <c r="BL47" s="58" t="str">
        <f t="shared" si="5"/>
        <v>SI</v>
      </c>
      <c r="BM47" s="220"/>
      <c r="BN47" s="223"/>
      <c r="BO47" s="226"/>
      <c r="BP47" s="229"/>
      <c r="BQ47" s="211"/>
      <c r="BR47" s="211"/>
      <c r="BS47" s="214"/>
    </row>
    <row r="48" spans="2:71" s="53" customFormat="1" ht="96" hidden="1"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159" t="s">
        <v>106</v>
      </c>
      <c r="AX48" s="159" t="s">
        <v>106</v>
      </c>
      <c r="AY48" s="159" t="s">
        <v>106</v>
      </c>
      <c r="AZ48" s="159" t="s">
        <v>106</v>
      </c>
      <c r="BA48" s="159" t="s">
        <v>106</v>
      </c>
      <c r="BB48" s="159" t="s">
        <v>106</v>
      </c>
      <c r="BC48" s="159" t="s">
        <v>106</v>
      </c>
      <c r="BD48" s="159">
        <f t="shared" si="0"/>
        <v>0</v>
      </c>
      <c r="BE48" s="159" t="str">
        <f t="shared" si="1"/>
        <v>Débil</v>
      </c>
      <c r="BF48" s="63"/>
      <c r="BG48" s="65" t="s">
        <v>106</v>
      </c>
      <c r="BH48" s="159" t="str">
        <f t="shared" si="2"/>
        <v>Casilla formulada</v>
      </c>
      <c r="BI48" s="63"/>
      <c r="BJ48" s="159" t="str">
        <f t="shared" si="3"/>
        <v/>
      </c>
      <c r="BK48" s="159" t="str">
        <f t="shared" si="4"/>
        <v/>
      </c>
      <c r="BL48" s="159" t="str">
        <f t="shared" si="5"/>
        <v>SI</v>
      </c>
      <c r="BM48" s="220"/>
      <c r="BN48" s="223"/>
      <c r="BO48" s="226"/>
      <c r="BP48" s="229"/>
      <c r="BQ48" s="211"/>
      <c r="BR48" s="211"/>
      <c r="BS48" s="214"/>
    </row>
    <row r="49" spans="2:71" s="53" customFormat="1" ht="96" hidden="1"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0"/>
        <v>0</v>
      </c>
      <c r="BE49" s="58" t="str">
        <f t="shared" si="1"/>
        <v>Débil</v>
      </c>
      <c r="BF49" s="57"/>
      <c r="BG49" s="59" t="s">
        <v>106</v>
      </c>
      <c r="BH49" s="58" t="str">
        <f t="shared" si="2"/>
        <v>Casilla formulada</v>
      </c>
      <c r="BI49" s="57"/>
      <c r="BJ49" s="58" t="str">
        <f t="shared" si="3"/>
        <v/>
      </c>
      <c r="BK49" s="58" t="str">
        <f t="shared" si="4"/>
        <v/>
      </c>
      <c r="BL49" s="58" t="str">
        <f t="shared" si="5"/>
        <v>SI</v>
      </c>
      <c r="BM49" s="220"/>
      <c r="BN49" s="223"/>
      <c r="BO49" s="226"/>
      <c r="BP49" s="229"/>
      <c r="BQ49" s="211"/>
      <c r="BR49" s="211"/>
      <c r="BS49" s="214"/>
    </row>
    <row r="50" spans="2:71" s="53" customFormat="1" ht="96" hidden="1"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159" t="s">
        <v>106</v>
      </c>
      <c r="AX50" s="159" t="s">
        <v>106</v>
      </c>
      <c r="AY50" s="159" t="s">
        <v>106</v>
      </c>
      <c r="AZ50" s="159" t="s">
        <v>106</v>
      </c>
      <c r="BA50" s="159" t="s">
        <v>106</v>
      </c>
      <c r="BB50" s="159" t="s">
        <v>106</v>
      </c>
      <c r="BC50" s="159" t="s">
        <v>106</v>
      </c>
      <c r="BD50" s="159">
        <f t="shared" si="0"/>
        <v>0</v>
      </c>
      <c r="BE50" s="159" t="str">
        <f t="shared" si="1"/>
        <v>Débil</v>
      </c>
      <c r="BF50" s="63"/>
      <c r="BG50" s="65" t="s">
        <v>106</v>
      </c>
      <c r="BH50" s="159" t="str">
        <f t="shared" si="2"/>
        <v>Casilla formulada</v>
      </c>
      <c r="BI50" s="63"/>
      <c r="BJ50" s="159" t="str">
        <f t="shared" si="3"/>
        <v/>
      </c>
      <c r="BK50" s="159" t="str">
        <f t="shared" si="4"/>
        <v/>
      </c>
      <c r="BL50" s="159" t="str">
        <f t="shared" si="5"/>
        <v>SI</v>
      </c>
      <c r="BM50" s="220"/>
      <c r="BN50" s="223"/>
      <c r="BO50" s="226"/>
      <c r="BP50" s="229"/>
      <c r="BQ50" s="211"/>
      <c r="BR50" s="211"/>
      <c r="BS50" s="214"/>
    </row>
    <row r="51" spans="2:71" s="53" customFormat="1" ht="96" hidden="1"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0"/>
        <v>0</v>
      </c>
      <c r="BE51" s="71" t="str">
        <f t="shared" si="1"/>
        <v>Débil</v>
      </c>
      <c r="BF51" s="70"/>
      <c r="BG51" s="72" t="s">
        <v>106</v>
      </c>
      <c r="BH51" s="71" t="str">
        <f t="shared" si="2"/>
        <v>Casilla formulada</v>
      </c>
      <c r="BI51" s="70"/>
      <c r="BJ51" s="71" t="str">
        <f t="shared" si="3"/>
        <v/>
      </c>
      <c r="BK51" s="71" t="str">
        <f t="shared" si="4"/>
        <v/>
      </c>
      <c r="BL51" s="71" t="str">
        <f t="shared" si="5"/>
        <v>SI</v>
      </c>
      <c r="BM51" s="221"/>
      <c r="BN51" s="224"/>
      <c r="BO51" s="227"/>
      <c r="BP51" s="230"/>
      <c r="BQ51" s="212"/>
      <c r="BR51" s="212"/>
      <c r="BS51" s="215"/>
    </row>
    <row r="52" spans="2:71" s="53" customFormat="1" ht="96" hidden="1"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458</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158" t="s">
        <v>106</v>
      </c>
      <c r="AX52" s="158" t="s">
        <v>106</v>
      </c>
      <c r="AY52" s="158" t="s">
        <v>106</v>
      </c>
      <c r="AZ52" s="158" t="s">
        <v>106</v>
      </c>
      <c r="BA52" s="158" t="s">
        <v>106</v>
      </c>
      <c r="BB52" s="158" t="s">
        <v>106</v>
      </c>
      <c r="BC52" s="158" t="s">
        <v>106</v>
      </c>
      <c r="BD52" s="158">
        <f t="shared" si="0"/>
        <v>0</v>
      </c>
      <c r="BE52" s="158" t="str">
        <f t="shared" si="1"/>
        <v>Débil</v>
      </c>
      <c r="BF52" s="50"/>
      <c r="BG52" s="52" t="s">
        <v>106</v>
      </c>
      <c r="BH52" s="158" t="str">
        <f t="shared" si="2"/>
        <v>Casilla formulada</v>
      </c>
      <c r="BI52" s="50"/>
      <c r="BJ52" s="158" t="str">
        <f t="shared" si="3"/>
        <v/>
      </c>
      <c r="BK52" s="158" t="str">
        <f t="shared" si="4"/>
        <v/>
      </c>
      <c r="BL52" s="158" t="str">
        <f t="shared" si="5"/>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hidden="1"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0"/>
        <v>0</v>
      </c>
      <c r="BE53" s="58" t="str">
        <f t="shared" si="1"/>
        <v>Débil</v>
      </c>
      <c r="BF53" s="57"/>
      <c r="BG53" s="59" t="s">
        <v>106</v>
      </c>
      <c r="BH53" s="58" t="str">
        <f t="shared" si="2"/>
        <v>Casilla formulada</v>
      </c>
      <c r="BI53" s="57"/>
      <c r="BJ53" s="58" t="str">
        <f t="shared" si="3"/>
        <v/>
      </c>
      <c r="BK53" s="58" t="str">
        <f t="shared" si="4"/>
        <v/>
      </c>
      <c r="BL53" s="58" t="str">
        <f t="shared" si="5"/>
        <v>SI</v>
      </c>
      <c r="BM53" s="220"/>
      <c r="BN53" s="223"/>
      <c r="BO53" s="226"/>
      <c r="BP53" s="229"/>
      <c r="BQ53" s="211"/>
      <c r="BR53" s="211"/>
      <c r="BS53" s="214"/>
    </row>
    <row r="54" spans="2:71" s="53" customFormat="1" ht="96" hidden="1"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159" t="s">
        <v>106</v>
      </c>
      <c r="AX54" s="159" t="s">
        <v>106</v>
      </c>
      <c r="AY54" s="159" t="s">
        <v>106</v>
      </c>
      <c r="AZ54" s="159" t="s">
        <v>106</v>
      </c>
      <c r="BA54" s="159" t="s">
        <v>106</v>
      </c>
      <c r="BB54" s="159" t="s">
        <v>106</v>
      </c>
      <c r="BC54" s="159" t="s">
        <v>106</v>
      </c>
      <c r="BD54" s="159">
        <f t="shared" si="0"/>
        <v>0</v>
      </c>
      <c r="BE54" s="159" t="str">
        <f t="shared" si="1"/>
        <v>Débil</v>
      </c>
      <c r="BF54" s="63"/>
      <c r="BG54" s="65" t="s">
        <v>106</v>
      </c>
      <c r="BH54" s="159" t="str">
        <f t="shared" si="2"/>
        <v>Casilla formulada</v>
      </c>
      <c r="BI54" s="63"/>
      <c r="BJ54" s="159" t="str">
        <f t="shared" si="3"/>
        <v/>
      </c>
      <c r="BK54" s="159" t="str">
        <f t="shared" si="4"/>
        <v/>
      </c>
      <c r="BL54" s="159" t="str">
        <f t="shared" si="5"/>
        <v>SI</v>
      </c>
      <c r="BM54" s="220"/>
      <c r="BN54" s="223"/>
      <c r="BO54" s="226"/>
      <c r="BP54" s="229"/>
      <c r="BQ54" s="211"/>
      <c r="BR54" s="211"/>
      <c r="BS54" s="214"/>
    </row>
    <row r="55" spans="2:71" s="53" customFormat="1" ht="96" hidden="1"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0"/>
        <v>0</v>
      </c>
      <c r="BE55" s="58" t="str">
        <f t="shared" si="1"/>
        <v>Débil</v>
      </c>
      <c r="BF55" s="57"/>
      <c r="BG55" s="59" t="s">
        <v>106</v>
      </c>
      <c r="BH55" s="58" t="str">
        <f t="shared" si="2"/>
        <v>Casilla formulada</v>
      </c>
      <c r="BI55" s="57"/>
      <c r="BJ55" s="58" t="str">
        <f t="shared" si="3"/>
        <v/>
      </c>
      <c r="BK55" s="58" t="str">
        <f t="shared" si="4"/>
        <v/>
      </c>
      <c r="BL55" s="58" t="str">
        <f t="shared" si="5"/>
        <v>SI</v>
      </c>
      <c r="BM55" s="220"/>
      <c r="BN55" s="223"/>
      <c r="BO55" s="226"/>
      <c r="BP55" s="229"/>
      <c r="BQ55" s="211"/>
      <c r="BR55" s="211"/>
      <c r="BS55" s="214"/>
    </row>
    <row r="56" spans="2:71" s="53" customFormat="1" ht="96" hidden="1"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159" t="s">
        <v>106</v>
      </c>
      <c r="AX56" s="159" t="s">
        <v>106</v>
      </c>
      <c r="AY56" s="159" t="s">
        <v>106</v>
      </c>
      <c r="AZ56" s="159" t="s">
        <v>106</v>
      </c>
      <c r="BA56" s="159" t="s">
        <v>106</v>
      </c>
      <c r="BB56" s="159" t="s">
        <v>106</v>
      </c>
      <c r="BC56" s="159" t="s">
        <v>106</v>
      </c>
      <c r="BD56" s="159">
        <f t="shared" si="0"/>
        <v>0</v>
      </c>
      <c r="BE56" s="159" t="str">
        <f t="shared" si="1"/>
        <v>Débil</v>
      </c>
      <c r="BF56" s="63"/>
      <c r="BG56" s="65" t="s">
        <v>106</v>
      </c>
      <c r="BH56" s="159" t="str">
        <f t="shared" si="2"/>
        <v>Casilla formulada</v>
      </c>
      <c r="BI56" s="63"/>
      <c r="BJ56" s="159" t="str">
        <f t="shared" si="3"/>
        <v/>
      </c>
      <c r="BK56" s="159" t="str">
        <f t="shared" si="4"/>
        <v/>
      </c>
      <c r="BL56" s="159" t="str">
        <f t="shared" si="5"/>
        <v>SI</v>
      </c>
      <c r="BM56" s="220"/>
      <c r="BN56" s="223"/>
      <c r="BO56" s="226"/>
      <c r="BP56" s="229"/>
      <c r="BQ56" s="211"/>
      <c r="BR56" s="211"/>
      <c r="BS56" s="214"/>
    </row>
    <row r="57" spans="2:71" s="53" customFormat="1" ht="96" hidden="1"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0"/>
        <v>0</v>
      </c>
      <c r="BE57" s="58" t="str">
        <f t="shared" si="1"/>
        <v>Débil</v>
      </c>
      <c r="BF57" s="57"/>
      <c r="BG57" s="59" t="s">
        <v>106</v>
      </c>
      <c r="BH57" s="58" t="str">
        <f t="shared" si="2"/>
        <v>Casilla formulada</v>
      </c>
      <c r="BI57" s="57"/>
      <c r="BJ57" s="58" t="str">
        <f t="shared" si="3"/>
        <v/>
      </c>
      <c r="BK57" s="58" t="str">
        <f t="shared" si="4"/>
        <v/>
      </c>
      <c r="BL57" s="58" t="str">
        <f t="shared" si="5"/>
        <v>SI</v>
      </c>
      <c r="BM57" s="220"/>
      <c r="BN57" s="223"/>
      <c r="BO57" s="226"/>
      <c r="BP57" s="229"/>
      <c r="BQ57" s="211"/>
      <c r="BR57" s="211"/>
      <c r="BS57" s="214"/>
    </row>
    <row r="58" spans="2:71" s="53" customFormat="1" ht="96" hidden="1"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159" t="s">
        <v>106</v>
      </c>
      <c r="AX58" s="159" t="s">
        <v>106</v>
      </c>
      <c r="AY58" s="159" t="s">
        <v>106</v>
      </c>
      <c r="AZ58" s="159" t="s">
        <v>106</v>
      </c>
      <c r="BA58" s="159" t="s">
        <v>106</v>
      </c>
      <c r="BB58" s="159" t="s">
        <v>106</v>
      </c>
      <c r="BC58" s="159" t="s">
        <v>106</v>
      </c>
      <c r="BD58" s="159">
        <f t="shared" si="0"/>
        <v>0</v>
      </c>
      <c r="BE58" s="159" t="str">
        <f t="shared" si="1"/>
        <v>Débil</v>
      </c>
      <c r="BF58" s="63"/>
      <c r="BG58" s="65" t="s">
        <v>106</v>
      </c>
      <c r="BH58" s="159" t="str">
        <f t="shared" si="2"/>
        <v>Casilla formulada</v>
      </c>
      <c r="BI58" s="63"/>
      <c r="BJ58" s="159" t="str">
        <f t="shared" si="3"/>
        <v/>
      </c>
      <c r="BK58" s="159" t="str">
        <f t="shared" si="4"/>
        <v/>
      </c>
      <c r="BL58" s="159" t="str">
        <f t="shared" si="5"/>
        <v>SI</v>
      </c>
      <c r="BM58" s="220"/>
      <c r="BN58" s="223"/>
      <c r="BO58" s="226"/>
      <c r="BP58" s="229"/>
      <c r="BQ58" s="211"/>
      <c r="BR58" s="211"/>
      <c r="BS58" s="214"/>
    </row>
    <row r="59" spans="2:71" s="53" customFormat="1" ht="96" hidden="1"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0"/>
        <v>0</v>
      </c>
      <c r="BE59" s="58" t="str">
        <f t="shared" si="1"/>
        <v>Débil</v>
      </c>
      <c r="BF59" s="57"/>
      <c r="BG59" s="59" t="s">
        <v>106</v>
      </c>
      <c r="BH59" s="58" t="str">
        <f t="shared" si="2"/>
        <v>Casilla formulada</v>
      </c>
      <c r="BI59" s="57"/>
      <c r="BJ59" s="58" t="str">
        <f t="shared" si="3"/>
        <v/>
      </c>
      <c r="BK59" s="58" t="str">
        <f t="shared" si="4"/>
        <v/>
      </c>
      <c r="BL59" s="58" t="str">
        <f t="shared" si="5"/>
        <v>SI</v>
      </c>
      <c r="BM59" s="220"/>
      <c r="BN59" s="223"/>
      <c r="BO59" s="226"/>
      <c r="BP59" s="229"/>
      <c r="BQ59" s="211"/>
      <c r="BR59" s="211"/>
      <c r="BS59" s="214"/>
    </row>
    <row r="60" spans="2:71" s="53" customFormat="1" ht="96" hidden="1"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159" t="s">
        <v>106</v>
      </c>
      <c r="AX60" s="159" t="s">
        <v>106</v>
      </c>
      <c r="AY60" s="159" t="s">
        <v>106</v>
      </c>
      <c r="AZ60" s="159" t="s">
        <v>106</v>
      </c>
      <c r="BA60" s="159" t="s">
        <v>106</v>
      </c>
      <c r="BB60" s="159" t="s">
        <v>106</v>
      </c>
      <c r="BC60" s="159" t="s">
        <v>106</v>
      </c>
      <c r="BD60" s="159">
        <f t="shared" si="0"/>
        <v>0</v>
      </c>
      <c r="BE60" s="159" t="str">
        <f t="shared" si="1"/>
        <v>Débil</v>
      </c>
      <c r="BF60" s="63"/>
      <c r="BG60" s="65" t="s">
        <v>106</v>
      </c>
      <c r="BH60" s="159" t="str">
        <f t="shared" si="2"/>
        <v>Casilla formulada</v>
      </c>
      <c r="BI60" s="63"/>
      <c r="BJ60" s="159" t="str">
        <f t="shared" si="3"/>
        <v/>
      </c>
      <c r="BK60" s="159" t="str">
        <f t="shared" si="4"/>
        <v/>
      </c>
      <c r="BL60" s="159" t="str">
        <f t="shared" si="5"/>
        <v>SI</v>
      </c>
      <c r="BM60" s="220"/>
      <c r="BN60" s="223"/>
      <c r="BO60" s="226"/>
      <c r="BP60" s="229"/>
      <c r="BQ60" s="211"/>
      <c r="BR60" s="211"/>
      <c r="BS60" s="214"/>
    </row>
    <row r="61" spans="2:71" s="53" customFormat="1" ht="96" hidden="1"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0"/>
        <v>0</v>
      </c>
      <c r="BE61" s="71" t="str">
        <f t="shared" si="1"/>
        <v>Débil</v>
      </c>
      <c r="BF61" s="70"/>
      <c r="BG61" s="72" t="s">
        <v>106</v>
      </c>
      <c r="BH61" s="71" t="str">
        <f t="shared" si="2"/>
        <v>Casilla formulada</v>
      </c>
      <c r="BI61" s="70"/>
      <c r="BJ61" s="71" t="str">
        <f t="shared" si="3"/>
        <v/>
      </c>
      <c r="BK61" s="71" t="str">
        <f t="shared" si="4"/>
        <v/>
      </c>
      <c r="BL61" s="71" t="str">
        <f t="shared" si="5"/>
        <v>SI</v>
      </c>
      <c r="BM61" s="221"/>
      <c r="BN61" s="224"/>
      <c r="BO61" s="227"/>
      <c r="BP61" s="230"/>
      <c r="BQ61" s="212"/>
      <c r="BR61" s="212"/>
      <c r="BS61" s="215"/>
    </row>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218" priority="23" operator="containsText" text="Si es Riesgo de Corrupción">
      <formula>NOT(ISERROR(SEARCH("Si es Riesgo de Corrupción",J12)))</formula>
    </cfRule>
    <cfRule type="containsText" dxfId="217" priority="24" operator="containsText" text="No es Riesgo de Corrupción">
      <formula>NOT(ISERROR(SEARCH("No es Riesgo de Corrupción",J12)))</formula>
    </cfRule>
  </conditionalFormatting>
  <conditionalFormatting sqref="L12:M21">
    <cfRule type="containsText" dxfId="216" priority="22" operator="containsText" text="Espacio para describir ">
      <formula>NOT(ISERROR(SEARCH("Espacio para describir ",L12)))</formula>
    </cfRule>
  </conditionalFormatting>
  <conditionalFormatting sqref="N12:N61 Q12:AI61 AQ12:AQ61 BG12:BG61 BO12:BO61 AV12:BC61">
    <cfRule type="containsText" dxfId="215" priority="21" operator="containsText" text="Escoger un dato de la lista desplegable">
      <formula>NOT(ISERROR(SEARCH("Escoger un dato de la lista desplegable",N12)))</formula>
    </cfRule>
  </conditionalFormatting>
  <conditionalFormatting sqref="AO12:AO61">
    <cfRule type="containsText" dxfId="214" priority="20" operator="containsText" text="REDACTAR CONTROL">
      <formula>NOT(ISERROR(SEARCH("REDACTAR CONTROL",AO12)))</formula>
    </cfRule>
  </conditionalFormatting>
  <conditionalFormatting sqref="AL12 BR12">
    <cfRule type="containsText" dxfId="213" priority="17" operator="containsText" text="Extremo">
      <formula>NOT(ISERROR(SEARCH("Extremo",AL12)))</formula>
    </cfRule>
    <cfRule type="containsText" dxfId="212" priority="18" operator="containsText" text="Alto">
      <formula>NOT(ISERROR(SEARCH("Alto",AL12)))</formula>
    </cfRule>
    <cfRule type="containsText" dxfId="211" priority="19" operator="containsText" text="Moderado">
      <formula>NOT(ISERROR(SEARCH("Moderado",AL12)))</formula>
    </cfRule>
  </conditionalFormatting>
  <conditionalFormatting sqref="L22:M31">
    <cfRule type="containsText" dxfId="210" priority="16" operator="containsText" text="Espacio para describir ">
      <formula>NOT(ISERROR(SEARCH("Espacio para describir ",L22)))</formula>
    </cfRule>
  </conditionalFormatting>
  <conditionalFormatting sqref="AL22 BR22">
    <cfRule type="containsText" dxfId="209" priority="13" operator="containsText" text="Extremo">
      <formula>NOT(ISERROR(SEARCH("Extremo",AL22)))</formula>
    </cfRule>
    <cfRule type="containsText" dxfId="208" priority="14" operator="containsText" text="Alto">
      <formula>NOT(ISERROR(SEARCH("Alto",AL22)))</formula>
    </cfRule>
    <cfRule type="containsText" dxfId="207" priority="15" operator="containsText" text="Moderado">
      <formula>NOT(ISERROR(SEARCH("Moderado",AL22)))</formula>
    </cfRule>
  </conditionalFormatting>
  <conditionalFormatting sqref="L32:M41">
    <cfRule type="containsText" dxfId="206" priority="12" operator="containsText" text="Espacio para describir ">
      <formula>NOT(ISERROR(SEARCH("Espacio para describir ",L32)))</formula>
    </cfRule>
  </conditionalFormatting>
  <conditionalFormatting sqref="AL32 BR32">
    <cfRule type="containsText" dxfId="205" priority="9" operator="containsText" text="Extremo">
      <formula>NOT(ISERROR(SEARCH("Extremo",AL32)))</formula>
    </cfRule>
    <cfRule type="containsText" dxfId="204" priority="10" operator="containsText" text="Alto">
      <formula>NOT(ISERROR(SEARCH("Alto",AL32)))</formula>
    </cfRule>
    <cfRule type="containsText" dxfId="203" priority="11" operator="containsText" text="Moderado">
      <formula>NOT(ISERROR(SEARCH("Moderado",AL32)))</formula>
    </cfRule>
  </conditionalFormatting>
  <conditionalFormatting sqref="L42:M51">
    <cfRule type="containsText" dxfId="202" priority="8" operator="containsText" text="Espacio para describir ">
      <formula>NOT(ISERROR(SEARCH("Espacio para describir ",L42)))</formula>
    </cfRule>
  </conditionalFormatting>
  <conditionalFormatting sqref="AL42 BR42">
    <cfRule type="containsText" dxfId="201" priority="5" operator="containsText" text="Extremo">
      <formula>NOT(ISERROR(SEARCH("Extremo",AL42)))</formula>
    </cfRule>
    <cfRule type="containsText" dxfId="200" priority="6" operator="containsText" text="Alto">
      <formula>NOT(ISERROR(SEARCH("Alto",AL42)))</formula>
    </cfRule>
    <cfRule type="containsText" dxfId="199" priority="7" operator="containsText" text="Moderado">
      <formula>NOT(ISERROR(SEARCH("Moderado",AL42)))</formula>
    </cfRule>
  </conditionalFormatting>
  <conditionalFormatting sqref="L52:M61">
    <cfRule type="containsText" dxfId="198" priority="4" operator="containsText" text="Espacio para describir ">
      <formula>NOT(ISERROR(SEARCH("Espacio para describir ",L52)))</formula>
    </cfRule>
  </conditionalFormatting>
  <conditionalFormatting sqref="AL52 BR52">
    <cfRule type="containsText" dxfId="197" priority="1" operator="containsText" text="Extremo">
      <formula>NOT(ISERROR(SEARCH("Extremo",AL52)))</formula>
    </cfRule>
    <cfRule type="containsText" dxfId="196" priority="2" operator="containsText" text="Alto">
      <formula>NOT(ISERROR(SEARCH("Alto",AL52)))</formula>
    </cfRule>
    <cfRule type="containsText" dxfId="195"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66176475-33FD-4DD3-89D9-8EA5803D9231}"/>
    <dataValidation allowBlank="1" showInputMessage="1" showErrorMessage="1" prompt="¿Se deja evidencia o rastro de la ejecución del control, que permita a cualquier tercero con la evidencia, llegar a la misma conclusión?." sqref="BC11" xr:uid="{656B7839-8988-4DD5-9114-AF71F2F15CCE}"/>
    <dataValidation allowBlank="1" showInputMessage="1" showErrorMessage="1" prompt="¿Las observaciones, desviaciones o diferencias identificadas como resultados de la ejecución del control son investigadas y resueltas de manera oportuna?" sqref="BB11" xr:uid="{C60D5DA6-CF35-4CAA-8C39-493343D161A7}"/>
    <dataValidation allowBlank="1" showInputMessage="1" showErrorMessage="1" prompt="¿La fuente de información que se utiliza en el desarrollo del control es información confiable que permita mitigar el riesgo?." sqref="BA11" xr:uid="{A7127BAE-509D-4C62-B29B-9686D76E65E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BA78D0C-5133-49A0-8F12-4F483C8B70B1}"/>
    <dataValidation allowBlank="1" showInputMessage="1" showErrorMessage="1" prompt="¿La oportunidad en que se ejecuta el control ayuda a prevenir la mitigación del riesgo o a detectar la materialización del riesgo de manera oportuna?" sqref="AY11" xr:uid="{75CF00FB-1A11-4A07-A36F-8BD05830D98D}"/>
    <dataValidation allowBlank="1" showInputMessage="1" showErrorMessage="1" prompt="El responsable tiene autoridad y adecuada segregación de funciones en la ejecución del control?" sqref="AX11" xr:uid="{63C81251-7BFD-47A2-A9D9-78C5E993582A}"/>
    <dataValidation allowBlank="1" showInputMessage="1" showErrorMessage="1" prompt="¿Existen un responsable asignado a la ejecución del control?" sqref="AW11" xr:uid="{9FBCC185-2C11-458D-B40E-92760061396D}"/>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8DA989C6-B4D0-44C6-BEBE-97454C532A58}"/>
    <dataValidation type="list" allowBlank="1" showInputMessage="1" showErrorMessage="1" prompt="¿Genera Impacto ambiental?" sqref="AI12:AI61" xr:uid="{3A54E1D2-DAF7-4A80-8124-219E4DAD0745}">
      <formula1>"SI,NO,Escoger un dato de la lista desplegable"</formula1>
    </dataValidation>
    <dataValidation allowBlank="1" showInputMessage="1" showErrorMessage="1" prompt="¿Genera Impacto ambiental?" sqref="AI11" xr:uid="{59E85E60-AE97-411A-A845-AB41C13E3B25}"/>
    <dataValidation type="list" allowBlank="1" showInputMessage="1" showErrorMessage="1" prompt="¿Afectar la imagen nacional?" sqref="AH12:AH61" xr:uid="{025F5219-C985-4329-B992-000B5289CC1A}">
      <formula1>"SI,NO,Escoger un dato de la lista desplegable"</formula1>
    </dataValidation>
    <dataValidation allowBlank="1" showInputMessage="1" showErrorMessage="1" prompt="¿Afectar la imagen nacional?" sqref="AH11" xr:uid="{2866C5F2-83B3-40A2-A722-8FC8D9ECD594}"/>
    <dataValidation type="list" allowBlank="1" showInputMessage="1" showErrorMessage="1" prompt="¿Afectar la imagen regional?" sqref="AG12:AG61" xr:uid="{0D1BA452-0A60-46CB-A987-C6D144CA7B09}">
      <formula1>"SI,NO,Escoger un dato de la lista desplegable"</formula1>
    </dataValidation>
    <dataValidation allowBlank="1" showInputMessage="1" showErrorMessage="1" prompt="¿Afectar la imagen regional?" sqref="AG11" xr:uid="{4FB3C8E5-846C-4BAD-B9D4-C9B11F094EA5}"/>
    <dataValidation type="list" allowBlank="1" showInputMessage="1" showErrorMessage="1" prompt="¿Ocasionar lesiones físicas o pérdida de vidas humanas?_x000a_NOTA: si esta respuesta es afirmativa, el impacto sera considerado como catastrófico." sqref="AF12:AF61" xr:uid="{033FD189-FBEE-4B0B-AE6E-159F9DF6641D}">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5E5C404-D570-45CB-A3BB-CEE6B8343E22}"/>
    <dataValidation type="list" allowBlank="1" showInputMessage="1" showErrorMessage="1" prompt="¿Generar pérdida de credibilidad del sector?" sqref="AE12:AE61" xr:uid="{7AA9A8C6-9B85-4402-A5CA-D1A37B83B637}">
      <formula1>"SI,NO,Escoger un dato de la lista desplegable"</formula1>
    </dataValidation>
    <dataValidation allowBlank="1" showInputMessage="1" showErrorMessage="1" prompt="¿Generar pérdida de credibilidad del sector?" sqref="AE11" xr:uid="{A2B2259A-CDD6-4F6C-936A-E3D7B74CBBDA}"/>
    <dataValidation type="list" allowBlank="1" showInputMessage="1" showErrorMessage="1" prompt="¿Dar lugar a procesos penales?" sqref="AD12:AD61" xr:uid="{DEE7E176-9A7D-456B-AC3E-6B25801CE628}">
      <formula1>"SI,NO,Escoger un dato de la lista desplegable"</formula1>
    </dataValidation>
    <dataValidation allowBlank="1" showInputMessage="1" showErrorMessage="1" prompt="¿Dar lugar a procesos penales?" sqref="AD11" xr:uid="{E014B379-D19F-46F5-9195-89FD3943959A}"/>
    <dataValidation type="list" allowBlank="1" showInputMessage="1" showErrorMessage="1" prompt="¿Dar lugar a procesos fiscales?" sqref="AC12:AC61" xr:uid="{79E34331-D767-4961-962E-D40220B8C939}">
      <formula1>"SI,NO,Escoger un dato de la lista desplegable"</formula1>
    </dataValidation>
    <dataValidation allowBlank="1" showInputMessage="1" showErrorMessage="1" prompt="¿Dar lugar a procesos fiscales?" sqref="AC11" xr:uid="{D341E6E8-61E4-4FF6-AB96-F1D7681E9E91}"/>
    <dataValidation type="list" allowBlank="1" showInputMessage="1" showErrorMessage="1" prompt="¿Dar lugar a procesos disciplinarios?" sqref="AB12:AB61" xr:uid="{D6751EC9-AF67-4322-9A48-96374C0B6EE6}">
      <formula1>"SI,NO,Escoger un dato de la lista desplegable"</formula1>
    </dataValidation>
    <dataValidation allowBlank="1" showInputMessage="1" showErrorMessage="1" prompt="¿Dar lugar a procesos disciplinarios?" sqref="AB11" xr:uid="{EB944F61-BFA0-4B2C-95E8-F509B05BC068}"/>
    <dataValidation type="list" allowBlank="1" showInputMessage="1" showErrorMessage="1" prompt="¿Dar lugar a procesos sancionatorios?" sqref="AA12:AA61" xr:uid="{DF5B4878-4641-4664-AC0B-7DAC3C7B9CB1}">
      <formula1>"SI,NO,Escoger un dato de la lista desplegable"</formula1>
    </dataValidation>
    <dataValidation allowBlank="1" showInputMessage="1" showErrorMessage="1" prompt="¿Dar lugar a procesos sancionatorios?" sqref="AA11" xr:uid="{FFF3E074-9FF5-4BAB-8400-7D15C232F691}"/>
    <dataValidation type="list" allowBlank="1" showInputMessage="1" showErrorMessage="1" prompt="¿Generar intervención de los órganos de control, de la Fiscalía, u otro ente?" sqref="Z12:Z61" xr:uid="{FB4AA822-9AEA-4EFE-A713-20B525D49F46}">
      <formula1>"SI,NO,Escoger un dato de la lista desplegable"</formula1>
    </dataValidation>
    <dataValidation allowBlank="1" showInputMessage="1" showErrorMessage="1" prompt="¿Generar intervención de los órganos de control, de la Fiscalía, u otro ente?" sqref="Z11" xr:uid="{AA1B109F-99A9-44EF-9233-35C9A9CBCCDD}"/>
    <dataValidation type="list" allowBlank="1" showInputMessage="1" showErrorMessage="1" prompt="¿Generar pérdida de información de la Entidad?" sqref="Y12:Y61" xr:uid="{B2C3E787-4AFC-45A2-BA7A-DF8DA0F88E25}">
      <formula1>"SI,NO,Escoger un dato de la lista desplegable"</formula1>
    </dataValidation>
    <dataValidation allowBlank="1" showInputMessage="1" showErrorMessage="1" prompt="¿Generar pérdida de información de la Entidad?" sqref="Y11" xr:uid="{804320F5-1205-480A-A633-7904F0930306}"/>
    <dataValidation type="list" allowBlank="1" showInputMessage="1" showErrorMessage="1" prompt="¿Dar lugar al detrimento de calidad de vida de la comunidad por la pérdida del bien o servicios o los recursos públicos?" sqref="X12:X61" xr:uid="{6ECAAEAC-778F-4788-9A7B-F84373B23349}">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8DC814B-6615-4209-82AD-7FFD728D4A29}"/>
    <dataValidation type="list" allowBlank="1" showInputMessage="1" showErrorMessage="1" prompt="¿Afectar la generación de los productos o la prestación de servicios?" sqref="W12:W61" xr:uid="{B664F0F0-0E7A-4153-A549-AC2AF16E4772}">
      <formula1>"SI,NO,Escoger un dato de la lista desplegable"</formula1>
    </dataValidation>
    <dataValidation allowBlank="1" showInputMessage="1" showErrorMessage="1" prompt="¿Afectar la generación de los productos o la prestación de servicios?" sqref="W11" xr:uid="{17D980B7-D67D-474C-B109-802571E62618}"/>
    <dataValidation type="list" allowBlank="1" showInputMessage="1" showErrorMessage="1" prompt="¿Generar pérdida de recursos económicos?" sqref="V12:V61" xr:uid="{E39952A2-C164-4613-91E3-112A57A46227}">
      <formula1>"SI,NO,Escoger un dato de la lista desplegable"</formula1>
    </dataValidation>
    <dataValidation allowBlank="1" showInputMessage="1" showErrorMessage="1" prompt="¿Generar pérdida de recursos económicos?" sqref="V11" xr:uid="{B8723627-5645-49FC-856F-5EE61490FAD6}"/>
    <dataValidation type="list" allowBlank="1" showInputMessage="1" showErrorMessage="1" prompt="¿Generar pérdida de confianza de la Entidad, afectando su reputación?" sqref="U12:U61" xr:uid="{44FD98DB-27E0-4C16-86FE-D98337444E6F}">
      <formula1>"SI,NO,Escoger un dato de la lista desplegable"</formula1>
    </dataValidation>
    <dataValidation allowBlank="1" showInputMessage="1" showErrorMessage="1" prompt="¿Generar pérdida de confianza de la Entidad, afectando su reputación?" sqref="U11" xr:uid="{2E26AC95-7EC2-4EA6-9033-C38A866FFD01}"/>
    <dataValidation type="list" allowBlank="1" showInputMessage="1" showErrorMessage="1" prompt="¿Afectar el cumplimiento de la misión del sector al que pertenece la Entidad?" sqref="T12:T61" xr:uid="{F1130480-0A2C-45F5-9EEA-192EE81899D1}">
      <formula1>"SI,NO,Escoger un dato de la lista desplegable"</formula1>
    </dataValidation>
    <dataValidation allowBlank="1" showInputMessage="1" showErrorMessage="1" prompt="¿Afectar el cumplimiento de la misión del sector al que pertenece la Entidad?" sqref="T11" xr:uid="{616C559C-3E91-499C-A05D-4376FD0F50A3}"/>
    <dataValidation type="list" allowBlank="1" showInputMessage="1" showErrorMessage="1" prompt="¿Afectar el cumplimiento de misión de la Entidad?" sqref="S12:S61" xr:uid="{2A690CAC-3AE1-4D09-9045-A6B004BD9D85}">
      <formula1>"SI,NO,Escoger un dato de la lista desplegable"</formula1>
    </dataValidation>
    <dataValidation allowBlank="1" showInputMessage="1" showErrorMessage="1" prompt="¿Afectar el cumplimiento de misión de la Entidad?" sqref="S11" xr:uid="{6ACF356B-5212-494E-990C-65959F1128B2}"/>
    <dataValidation type="list" allowBlank="1" showInputMessage="1" showErrorMessage="1" prompt="¿Afectar el cumplimiento de metas y objetivos de la dependencia?" sqref="R12:R61" xr:uid="{C1ED8913-D037-487C-A8F5-6FBE86C287BC}">
      <formula1>"SI,NO,Escoger un dato de la lista desplegable"</formula1>
    </dataValidation>
    <dataValidation allowBlank="1" showInputMessage="1" showErrorMessage="1" prompt="¿Afectar el cumplimiento de metas y objetivos de la dependencia?" sqref="R11" xr:uid="{73BFF100-9EBB-4DD4-8F98-488EF307A3F2}"/>
    <dataValidation type="list" allowBlank="1" showInputMessage="1" showErrorMessage="1" prompt="¿Afectar al grupo de funcionarios del proceso?" sqref="Q12:Q61" xr:uid="{D634169F-2C69-4A52-8538-9000864AEE42}">
      <formula1>"SI,NO,Escoger un dato de la lista desplegable"</formula1>
    </dataValidation>
    <dataValidation allowBlank="1" showInputMessage="1" showErrorMessage="1" prompt="¿Afectar al grupo de funcionarios del proceso?" sqref="Q11" xr:uid="{3A55ED33-B493-4728-9721-A04E513BD189}"/>
    <dataValidation allowBlank="1" showInputMessage="1" showErrorMessage="1" prompt="Son los efectos ocasionados por la ocurrencia de un riesgo que afecta los objetivos o procesos de la entidad. Pueden ser una pérdida, un daño, un perjuicio, un detrimento." sqref="M9:M11" xr:uid="{A7755490-3A96-424B-87D6-2EAB54592E59}"/>
    <dataValidation type="list" allowBlank="1" showInputMessage="1" showErrorMessage="1" sqref="BG12:BG61" xr:uid="{68984034-5E8E-4286-8FFE-6A7A8E2EC2BB}">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0393501D-0C01-499C-952E-FA022C17F528}">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8C644EC8-0F0B-4FF1-B04E-A434C2ED237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65102B4A-552E-44EE-BE2F-C30AED131AD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DB69562-8EEC-4839-9B5C-29F167C8A2AE}">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3C30C741-C89D-48B1-9E5D-1E8C09A16BA1}">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E629ACA8-F6F2-4E45-B293-5ADE180A5D39}">
      <formula1>"Adecuado,Inadecuado,Escoger un dato de la lista desplegable"</formula1>
    </dataValidation>
    <dataValidation type="list" allowBlank="1" showInputMessage="1" showErrorMessage="1" prompt="¿Existen un responsable asignado a la ejecución del control?" sqref="AW12:AW61" xr:uid="{F4656975-AA63-409E-887F-DD33BD9CCE96}">
      <formula1>"Asignado,No Asignado,Escoger un dato de la lista desplegable"</formula1>
    </dataValidation>
    <dataValidation type="list" allowBlank="1" showInputMessage="1" showErrorMessage="1" sqref="AV12:AV61" xr:uid="{FD2473E8-6F14-4AD7-9259-FEA461487657}">
      <formula1>"Escoger un dato de la lista desplegable,Preventivo,Detectivo"</formula1>
    </dataValidation>
    <dataValidation type="list" allowBlank="1" showInputMessage="1" showErrorMessage="1" sqref="AQ12:AQ61" xr:uid="{B54E0158-C24A-46B7-920D-6EB28475AE40}">
      <formula1>"Escoger un dato de la lista desplegable,Por Tramite, Diario, Semanal, Quincenal, Mensual, Bimestral, Trimestral, Semestral,Anual"</formula1>
    </dataValidation>
    <dataValidation type="list" allowBlank="1" showInputMessage="1" showErrorMessage="1" sqref="F12:I61" xr:uid="{1270AFBE-6118-4500-AB3D-8D1558FD19A6}">
      <formula1>"SI,NO,Escoger un dato de la lista desplegable"</formula1>
    </dataValidation>
    <dataValidation type="list" allowBlank="1" showInputMessage="1" showErrorMessage="1" sqref="N12:N61" xr:uid="{E2D9B3EB-0C0A-449C-A380-25971DF9ABA3}">
      <formula1>"Escoger un dato de la lista desplegable,5,4,3,2,1"</formula1>
    </dataValidation>
  </dataValidations>
  <pageMargins left="0.7" right="0.7" top="0.75" bottom="0.75" header="0.3" footer="0.3"/>
  <pageSetup paperSize="119" scale="12" fitToHeight="0" orientation="landscape" horizontalDpi="1200" verticalDpi="1200"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E8FE0-52B6-4A26-B469-E27565F30415}">
  <sheetPr>
    <tabColor rgb="FFB1B1B1"/>
    <pageSetUpPr fitToPage="1"/>
  </sheetPr>
  <dimension ref="B2:BS21"/>
  <sheetViews>
    <sheetView zoomScale="55" zoomScaleNormal="55" workbookViewId="0">
      <selection activeCell="M12" sqref="M12:M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530"/>
      <c r="C2" s="530"/>
      <c r="D2" s="530"/>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530"/>
      <c r="C3" s="530"/>
      <c r="D3" s="530"/>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530"/>
      <c r="C4" s="530"/>
      <c r="D4" s="530"/>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12.75" x14ac:dyDescent="0.25">
      <c r="C6" s="307" t="s">
        <v>61</v>
      </c>
      <c r="D6" s="307"/>
      <c r="E6" s="308">
        <v>45275</v>
      </c>
      <c r="F6" s="309"/>
      <c r="G6" s="309"/>
      <c r="H6" s="309"/>
      <c r="I6" s="309"/>
      <c r="BH6" s="43"/>
      <c r="BJ6" s="43"/>
      <c r="BK6" s="43"/>
    </row>
    <row r="7" spans="2:71" s="40" customFormat="1" ht="13.5" thickBot="1" x14ac:dyDescent="0.25">
      <c r="BH7" s="41"/>
      <c r="BJ7" s="41"/>
      <c r="BK7" s="41"/>
    </row>
    <row r="8" spans="2:71" s="42" customFormat="1" ht="12.75"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2.75"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2.75"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26.25"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191.25" x14ac:dyDescent="0.25">
      <c r="B12" s="248">
        <v>1</v>
      </c>
      <c r="C12" s="251" t="s">
        <v>50</v>
      </c>
      <c r="D12" s="241" t="s">
        <v>629</v>
      </c>
      <c r="E12" s="241" t="s">
        <v>630</v>
      </c>
      <c r="F12" s="210" t="s">
        <v>153</v>
      </c>
      <c r="G12" s="210" t="s">
        <v>153</v>
      </c>
      <c r="H12" s="210" t="s">
        <v>153</v>
      </c>
      <c r="I12" s="210" t="s">
        <v>153</v>
      </c>
      <c r="J12" s="241" t="str">
        <f>IF(AND((F12="SI"),(G12="SI"),(H12="SI"),(I12="SI")),"Si es Riesgo de Corrupción","No es Riesgo de Corrupción")</f>
        <v>Si es Riesgo de Corrupción</v>
      </c>
      <c r="K12" s="47">
        <v>1</v>
      </c>
      <c r="L12" s="48" t="s">
        <v>631</v>
      </c>
      <c r="M12" s="243" t="s">
        <v>632</v>
      </c>
      <c r="N12" s="245">
        <v>3</v>
      </c>
      <c r="O12" s="235" t="str">
        <f>IF(N12=1,"Rara vez",IF(N12=2,"Improbable",IF(N12=3,"Posible",IF(N12=4,"Probable",IF(N12=5,"Casi seguro","Definir el nivel de probabilidad")))))</f>
        <v>Posible</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210" t="s">
        <v>153</v>
      </c>
      <c r="R12" s="210" t="s">
        <v>153</v>
      </c>
      <c r="S12" s="210" t="s">
        <v>155</v>
      </c>
      <c r="T12" s="210" t="s">
        <v>155</v>
      </c>
      <c r="U12" s="210" t="s">
        <v>153</v>
      </c>
      <c r="V12" s="210" t="s">
        <v>153</v>
      </c>
      <c r="W12" s="210" t="s">
        <v>153</v>
      </c>
      <c r="X12" s="210" t="s">
        <v>155</v>
      </c>
      <c r="Y12" s="210" t="s">
        <v>155</v>
      </c>
      <c r="Z12" s="210" t="s">
        <v>153</v>
      </c>
      <c r="AA12" s="210" t="s">
        <v>155</v>
      </c>
      <c r="AB12" s="210" t="s">
        <v>153</v>
      </c>
      <c r="AC12" s="210" t="s">
        <v>153</v>
      </c>
      <c r="AD12" s="210" t="s">
        <v>153</v>
      </c>
      <c r="AE12" s="210" t="s">
        <v>155</v>
      </c>
      <c r="AF12" s="210" t="s">
        <v>155</v>
      </c>
      <c r="AG12" s="210" t="s">
        <v>155</v>
      </c>
      <c r="AH12" s="210" t="s">
        <v>155</v>
      </c>
      <c r="AI12" s="210" t="s">
        <v>155</v>
      </c>
      <c r="AJ12" s="234">
        <f>IF(AF12="SI","Impacto Catastrófico por lesoines o perdida de vidas humanas",(COUNTIF(Q12:AE21,"SI")+COUNTIF(AG12:AI21,"SI")))</f>
        <v>9</v>
      </c>
      <c r="AK12" s="234" t="str">
        <f>IF(AJ12=0,"",IF(AND(AJ12&gt;0,AJ12&lt;=5),"Moderado",IF(AND(AJ12&gt;5,AJ12&lt;=11),"Mayor","Catastrófico")))</f>
        <v>Mayor</v>
      </c>
      <c r="AL12" s="234" t="str">
        <f>IF(AND(O12="Rara Vez",AK12="Moderado"),"Moderado",IF(AND(O12="Rara Vez",AK12="Mayor"),"Alto",IF(AND(O12="Improbable",AK12="Moderado"),"Moderado",IF(AND(O12="Improbable",AK12="Mayor"),"Alto",IF(AND(O12="Posible",AK12="Moderado"),"Alto",IF(AND(O12="Probable",AK12="Moderado"),"Alto","Extremo"))))))</f>
        <v>Extremo</v>
      </c>
      <c r="AM12" s="216" t="s">
        <v>151</v>
      </c>
      <c r="AN12" s="49">
        <v>1</v>
      </c>
      <c r="AO12" s="50" t="s">
        <v>633</v>
      </c>
      <c r="AP12" s="170" t="s">
        <v>634</v>
      </c>
      <c r="AQ12" s="170" t="s">
        <v>168</v>
      </c>
      <c r="AR12" s="170" t="s">
        <v>635</v>
      </c>
      <c r="AS12" s="170" t="s">
        <v>636</v>
      </c>
      <c r="AT12" s="170" t="s">
        <v>637</v>
      </c>
      <c r="AU12" s="170" t="s">
        <v>638</v>
      </c>
      <c r="AV12" s="170" t="s">
        <v>157</v>
      </c>
      <c r="AW12" s="170" t="s">
        <v>158</v>
      </c>
      <c r="AX12" s="170" t="s">
        <v>159</v>
      </c>
      <c r="AY12" s="170" t="s">
        <v>160</v>
      </c>
      <c r="AZ12" s="170" t="s">
        <v>161</v>
      </c>
      <c r="BA12" s="170" t="s">
        <v>162</v>
      </c>
      <c r="BB12" s="170" t="s">
        <v>163</v>
      </c>
      <c r="BC12" s="170" t="s">
        <v>169</v>
      </c>
      <c r="BD12" s="158">
        <f t="shared" ref="BD12:BD21" si="0">IF(AW12="Asignado",15,0)+IF(AX12="Adecuado",15,0)+IF(AY12="Oportuna",15,0)+IF(AZ12="Prevenir",15,IF(AZ12="Detectar",10,0))+IF(BA12="Confiable",15,0)+IF(BB12="Se investigan y resuelven oportunamente",15,0)+IF(BC12="Completa",10,IF(BC12="Incompleta",5,0))</f>
        <v>100</v>
      </c>
      <c r="BE12" s="158" t="str">
        <f t="shared" ref="BE12:BE21" si="1">IF(BD12&lt;=85,"Débil",IF(AND(BD12&gt;=86,BD12&lt;=94),"Moderado","Fuerte"))</f>
        <v>Fuerte</v>
      </c>
      <c r="BF12" s="50"/>
      <c r="BG12" s="52" t="s">
        <v>165</v>
      </c>
      <c r="BH12" s="158" t="str">
        <f t="shared" ref="BH12:BH21" si="2">IF(BG12="Débil","No se ejecuta",IF(BG12="Moderado","Algunas veces se ejecuta",IF(BG12="FUERTE","Siempre se ejecuta","Casilla formulada")))</f>
        <v>Siempre se ejecuta</v>
      </c>
      <c r="BI12" s="50"/>
      <c r="BJ12" s="158" t="str">
        <f t="shared" ref="BJ12:BJ2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21" si="4">IF(BJ12="DÉBIL",0,IF(BJ12="MODERADO",50,IF(BJ12="FUERTE",100,"")))</f>
        <v>100</v>
      </c>
      <c r="BL12" s="158" t="str">
        <f t="shared" ref="BL12:BL2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Mayor</v>
      </c>
      <c r="BR12" s="210" t="str">
        <f>IF(AND(BP12="Rara Vez",BQ12="Moderado"),"Moderado",IF(AND(BP12="Rara Vez",BQ12="Mayor"),"Alto",IF(AND(BP12="Improbable",BQ12="Moderado"),"Moderado",IF(AND(BP12="Improbable",BQ12="Mayor"),"Alto",IF(AND(BP12="Posible",BQ12="Moderado"),"Alto",IF(AND(BP12="Probable",BQ12="Moderado"),"Alto","Extremo"))))))</f>
        <v>Alto</v>
      </c>
      <c r="BS12" s="213" t="s">
        <v>639</v>
      </c>
    </row>
    <row r="13" spans="2:71" s="53" customFormat="1" ht="204" x14ac:dyDescent="0.25">
      <c r="B13" s="249"/>
      <c r="C13" s="252"/>
      <c r="D13" s="241"/>
      <c r="E13" s="241"/>
      <c r="F13" s="211"/>
      <c r="G13" s="211"/>
      <c r="H13" s="211"/>
      <c r="I13" s="211"/>
      <c r="J13" s="241"/>
      <c r="K13" s="54">
        <v>2</v>
      </c>
      <c r="L13" s="55" t="s">
        <v>631</v>
      </c>
      <c r="M13" s="243"/>
      <c r="N13" s="246"/>
      <c r="O13" s="236"/>
      <c r="P13" s="229"/>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7"/>
      <c r="AN13" s="56">
        <v>2</v>
      </c>
      <c r="AO13" s="57" t="s">
        <v>640</v>
      </c>
      <c r="AP13" s="171" t="s">
        <v>641</v>
      </c>
      <c r="AQ13" s="171" t="s">
        <v>168</v>
      </c>
      <c r="AR13" s="171" t="s">
        <v>642</v>
      </c>
      <c r="AS13" s="171" t="s">
        <v>643</v>
      </c>
      <c r="AT13" s="171" t="s">
        <v>644</v>
      </c>
      <c r="AU13" s="171" t="s">
        <v>645</v>
      </c>
      <c r="AV13" s="171" t="s">
        <v>157</v>
      </c>
      <c r="AW13" s="171" t="s">
        <v>158</v>
      </c>
      <c r="AX13" s="171" t="s">
        <v>159</v>
      </c>
      <c r="AY13" s="171" t="s">
        <v>160</v>
      </c>
      <c r="AZ13" s="171" t="s">
        <v>161</v>
      </c>
      <c r="BA13" s="171" t="s">
        <v>162</v>
      </c>
      <c r="BB13" s="171" t="s">
        <v>163</v>
      </c>
      <c r="BC13" s="171" t="s">
        <v>169</v>
      </c>
      <c r="BD13" s="58">
        <f t="shared" si="0"/>
        <v>100</v>
      </c>
      <c r="BE13" s="58" t="str">
        <f t="shared" si="1"/>
        <v>Fuerte</v>
      </c>
      <c r="BF13" s="57"/>
      <c r="BG13" s="59" t="s">
        <v>165</v>
      </c>
      <c r="BH13" s="58" t="str">
        <f t="shared" si="2"/>
        <v>Siempre se ejecuta</v>
      </c>
      <c r="BI13" s="57"/>
      <c r="BJ13" s="58" t="str">
        <f t="shared" si="3"/>
        <v>FUERTE</v>
      </c>
      <c r="BK13" s="58">
        <f t="shared" si="4"/>
        <v>100</v>
      </c>
      <c r="BL13" s="58" t="str">
        <f t="shared" si="5"/>
        <v>NO</v>
      </c>
      <c r="BM13" s="220"/>
      <c r="BN13" s="223"/>
      <c r="BO13" s="226"/>
      <c r="BP13" s="229"/>
      <c r="BQ13" s="211"/>
      <c r="BR13" s="211"/>
      <c r="BS13" s="214"/>
    </row>
    <row r="14" spans="2:71" s="53" customFormat="1" ht="15" customHeight="1" x14ac:dyDescent="0.25">
      <c r="B14" s="249"/>
      <c r="C14" s="252"/>
      <c r="D14" s="241"/>
      <c r="E14" s="241"/>
      <c r="F14" s="211"/>
      <c r="G14" s="211"/>
      <c r="H14" s="211"/>
      <c r="I14" s="211"/>
      <c r="J14" s="241"/>
      <c r="K14" s="60">
        <v>3</v>
      </c>
      <c r="L14" s="61" t="s">
        <v>107</v>
      </c>
      <c r="M14" s="243"/>
      <c r="N14" s="246"/>
      <c r="O14" s="236"/>
      <c r="P14" s="229"/>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7"/>
      <c r="AN14" s="62">
        <v>3</v>
      </c>
      <c r="AO14" s="172" t="s">
        <v>109</v>
      </c>
      <c r="AP14" s="159"/>
      <c r="AQ14" s="159" t="s">
        <v>106</v>
      </c>
      <c r="AR14" s="159"/>
      <c r="AS14" s="159"/>
      <c r="AT14" s="159"/>
      <c r="AU14" s="159"/>
      <c r="AV14" s="159" t="s">
        <v>106</v>
      </c>
      <c r="AW14" s="170" t="s">
        <v>106</v>
      </c>
      <c r="AX14" s="170" t="s">
        <v>106</v>
      </c>
      <c r="AY14" s="170" t="s">
        <v>106</v>
      </c>
      <c r="AZ14" s="170" t="s">
        <v>106</v>
      </c>
      <c r="BA14" s="170" t="s">
        <v>106</v>
      </c>
      <c r="BB14" s="170" t="s">
        <v>106</v>
      </c>
      <c r="BC14" s="170" t="s">
        <v>106</v>
      </c>
      <c r="BD14" s="159">
        <f t="shared" si="0"/>
        <v>0</v>
      </c>
      <c r="BE14" s="159" t="str">
        <f t="shared" si="1"/>
        <v>Débil</v>
      </c>
      <c r="BF14" s="63"/>
      <c r="BG14" s="65"/>
      <c r="BH14" s="159" t="str">
        <f t="shared" si="2"/>
        <v>Casilla formulada</v>
      </c>
      <c r="BI14" s="63"/>
      <c r="BJ14" s="159" t="str">
        <f t="shared" si="3"/>
        <v/>
      </c>
      <c r="BK14" s="159" t="str">
        <f t="shared" si="4"/>
        <v/>
      </c>
      <c r="BL14" s="159" t="str">
        <f t="shared" si="5"/>
        <v>SI</v>
      </c>
      <c r="BM14" s="220"/>
      <c r="BN14" s="223"/>
      <c r="BO14" s="226"/>
      <c r="BP14" s="229"/>
      <c r="BQ14" s="211"/>
      <c r="BR14" s="211"/>
      <c r="BS14" s="214"/>
    </row>
    <row r="15" spans="2:71" s="53" customFormat="1" ht="15" customHeight="1" x14ac:dyDescent="0.25">
      <c r="B15" s="249"/>
      <c r="C15" s="252"/>
      <c r="D15" s="241"/>
      <c r="E15" s="241"/>
      <c r="F15" s="211"/>
      <c r="G15" s="211"/>
      <c r="H15" s="211"/>
      <c r="I15" s="211"/>
      <c r="J15" s="241"/>
      <c r="K15" s="54">
        <v>4</v>
      </c>
      <c r="L15" s="55" t="s">
        <v>107</v>
      </c>
      <c r="M15" s="243"/>
      <c r="N15" s="246"/>
      <c r="O15" s="236"/>
      <c r="P15" s="229"/>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0"/>
        <v>0</v>
      </c>
      <c r="BE15" s="58" t="str">
        <f t="shared" si="1"/>
        <v>Débil</v>
      </c>
      <c r="BF15" s="57"/>
      <c r="BG15" s="59" t="s">
        <v>106</v>
      </c>
      <c r="BH15" s="58" t="str">
        <f t="shared" si="2"/>
        <v>Casilla formulada</v>
      </c>
      <c r="BI15" s="57"/>
      <c r="BJ15" s="58" t="str">
        <f t="shared" si="3"/>
        <v/>
      </c>
      <c r="BK15" s="58" t="str">
        <f t="shared" si="4"/>
        <v/>
      </c>
      <c r="BL15" s="58" t="str">
        <f t="shared" si="5"/>
        <v>SI</v>
      </c>
      <c r="BM15" s="220"/>
      <c r="BN15" s="223"/>
      <c r="BO15" s="226"/>
      <c r="BP15" s="229"/>
      <c r="BQ15" s="211"/>
      <c r="BR15" s="211"/>
      <c r="BS15" s="214"/>
    </row>
    <row r="16" spans="2:71" s="53" customFormat="1" ht="15" customHeight="1" x14ac:dyDescent="0.25">
      <c r="B16" s="249"/>
      <c r="C16" s="252"/>
      <c r="D16" s="241"/>
      <c r="E16" s="241"/>
      <c r="F16" s="211"/>
      <c r="G16" s="211"/>
      <c r="H16" s="211"/>
      <c r="I16" s="211"/>
      <c r="J16" s="241"/>
      <c r="K16" s="60">
        <v>5</v>
      </c>
      <c r="L16" s="61" t="s">
        <v>107</v>
      </c>
      <c r="M16" s="243"/>
      <c r="N16" s="246"/>
      <c r="O16" s="236"/>
      <c r="P16" s="229"/>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7"/>
      <c r="AN16" s="62">
        <v>5</v>
      </c>
      <c r="AO16" s="63" t="s">
        <v>109</v>
      </c>
      <c r="AP16" s="63"/>
      <c r="AQ16" s="63" t="s">
        <v>106</v>
      </c>
      <c r="AR16" s="63"/>
      <c r="AS16" s="63"/>
      <c r="AT16" s="63"/>
      <c r="AU16" s="63"/>
      <c r="AV16" s="63" t="s">
        <v>106</v>
      </c>
      <c r="AW16" s="159" t="s">
        <v>106</v>
      </c>
      <c r="AX16" s="159" t="s">
        <v>106</v>
      </c>
      <c r="AY16" s="159" t="s">
        <v>106</v>
      </c>
      <c r="AZ16" s="159" t="s">
        <v>106</v>
      </c>
      <c r="BA16" s="159" t="s">
        <v>106</v>
      </c>
      <c r="BB16" s="159" t="s">
        <v>106</v>
      </c>
      <c r="BC16" s="159" t="s">
        <v>106</v>
      </c>
      <c r="BD16" s="159">
        <f t="shared" si="0"/>
        <v>0</v>
      </c>
      <c r="BE16" s="159" t="str">
        <f t="shared" si="1"/>
        <v>Débil</v>
      </c>
      <c r="BF16" s="63"/>
      <c r="BG16" s="65" t="s">
        <v>106</v>
      </c>
      <c r="BH16" s="159" t="str">
        <f t="shared" si="2"/>
        <v>Casilla formulada</v>
      </c>
      <c r="BI16" s="63"/>
      <c r="BJ16" s="159" t="str">
        <f t="shared" si="3"/>
        <v/>
      </c>
      <c r="BK16" s="159" t="str">
        <f t="shared" si="4"/>
        <v/>
      </c>
      <c r="BL16" s="159" t="str">
        <f t="shared" si="5"/>
        <v>SI</v>
      </c>
      <c r="BM16" s="220"/>
      <c r="BN16" s="223"/>
      <c r="BO16" s="226"/>
      <c r="BP16" s="229"/>
      <c r="BQ16" s="211"/>
      <c r="BR16" s="211"/>
      <c r="BS16" s="214"/>
    </row>
    <row r="17" spans="2:71" s="53" customFormat="1" ht="15" customHeight="1" x14ac:dyDescent="0.25">
      <c r="B17" s="249"/>
      <c r="C17" s="252"/>
      <c r="D17" s="241"/>
      <c r="E17" s="241"/>
      <c r="F17" s="211"/>
      <c r="G17" s="211"/>
      <c r="H17" s="211"/>
      <c r="I17" s="211"/>
      <c r="J17" s="241"/>
      <c r="K17" s="54">
        <v>6</v>
      </c>
      <c r="L17" s="55" t="s">
        <v>107</v>
      </c>
      <c r="M17" s="243"/>
      <c r="N17" s="246"/>
      <c r="O17" s="236"/>
      <c r="P17" s="229"/>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0"/>
        <v>0</v>
      </c>
      <c r="BE17" s="58" t="str">
        <f t="shared" si="1"/>
        <v>Débil</v>
      </c>
      <c r="BF17" s="57"/>
      <c r="BG17" s="59" t="s">
        <v>106</v>
      </c>
      <c r="BH17" s="58" t="str">
        <f t="shared" si="2"/>
        <v>Casilla formulada</v>
      </c>
      <c r="BI17" s="57"/>
      <c r="BJ17" s="58" t="str">
        <f t="shared" si="3"/>
        <v/>
      </c>
      <c r="BK17" s="58" t="str">
        <f t="shared" si="4"/>
        <v/>
      </c>
      <c r="BL17" s="58" t="str">
        <f t="shared" si="5"/>
        <v>SI</v>
      </c>
      <c r="BM17" s="220"/>
      <c r="BN17" s="223"/>
      <c r="BO17" s="226"/>
      <c r="BP17" s="229"/>
      <c r="BQ17" s="211"/>
      <c r="BR17" s="211"/>
      <c r="BS17" s="214"/>
    </row>
    <row r="18" spans="2:71" s="53" customFormat="1" ht="15" customHeight="1" x14ac:dyDescent="0.25">
      <c r="B18" s="249"/>
      <c r="C18" s="252"/>
      <c r="D18" s="241"/>
      <c r="E18" s="241"/>
      <c r="F18" s="211"/>
      <c r="G18" s="211"/>
      <c r="H18" s="211"/>
      <c r="I18" s="211"/>
      <c r="J18" s="241"/>
      <c r="K18" s="60">
        <v>7</v>
      </c>
      <c r="L18" s="61" t="s">
        <v>107</v>
      </c>
      <c r="M18" s="243"/>
      <c r="N18" s="246"/>
      <c r="O18" s="236"/>
      <c r="P18" s="229"/>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 customHeight="1" x14ac:dyDescent="0.25">
      <c r="B19" s="249"/>
      <c r="C19" s="252"/>
      <c r="D19" s="241"/>
      <c r="E19" s="241"/>
      <c r="F19" s="211"/>
      <c r="G19" s="211"/>
      <c r="H19" s="211"/>
      <c r="I19" s="211"/>
      <c r="J19" s="241"/>
      <c r="K19" s="54">
        <v>8</v>
      </c>
      <c r="L19" s="55" t="s">
        <v>107</v>
      </c>
      <c r="M19" s="243"/>
      <c r="N19" s="246"/>
      <c r="O19" s="236"/>
      <c r="P19" s="229"/>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 customHeight="1" x14ac:dyDescent="0.25">
      <c r="B20" s="249"/>
      <c r="C20" s="252"/>
      <c r="D20" s="241"/>
      <c r="E20" s="241"/>
      <c r="F20" s="211"/>
      <c r="G20" s="211"/>
      <c r="H20" s="211"/>
      <c r="I20" s="211"/>
      <c r="J20" s="241"/>
      <c r="K20" s="60">
        <v>9</v>
      </c>
      <c r="L20" s="66" t="s">
        <v>107</v>
      </c>
      <c r="M20" s="243"/>
      <c r="N20" s="246"/>
      <c r="O20" s="236"/>
      <c r="P20" s="229"/>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 customHeight="1" thickBot="1" x14ac:dyDescent="0.3">
      <c r="B21" s="250"/>
      <c r="C21" s="253"/>
      <c r="D21" s="242"/>
      <c r="E21" s="242"/>
      <c r="F21" s="212"/>
      <c r="G21" s="212"/>
      <c r="H21" s="212"/>
      <c r="I21" s="212"/>
      <c r="J21" s="242"/>
      <c r="K21" s="67">
        <v>10</v>
      </c>
      <c r="L21" s="68" t="s">
        <v>107</v>
      </c>
      <c r="M21" s="244"/>
      <c r="N21" s="247"/>
      <c r="O21" s="237"/>
      <c r="P21" s="230"/>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sheetData>
  <sheetProtection sheet="1" objects="1" scenarios="1"/>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M9:BM11"/>
    <mergeCell ref="BN9:BN11"/>
    <mergeCell ref="AT9:AT11"/>
    <mergeCell ref="AU9:AU11"/>
    <mergeCell ref="AV9:AV11"/>
    <mergeCell ref="AW9:BC10"/>
    <mergeCell ref="BD9:BE11"/>
    <mergeCell ref="BF9:BF11"/>
    <mergeCell ref="BL9:BL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194" priority="42" operator="containsText" text="Si es Riesgo de Corrupción">
      <formula>NOT(ISERROR(SEARCH("Si es Riesgo de Corrupción",J12)))</formula>
    </cfRule>
    <cfRule type="containsText" dxfId="193" priority="43" operator="containsText" text="No es Riesgo de Corrupción">
      <formula>NOT(ISERROR(SEARCH("No es Riesgo de Corrupción",J12)))</formula>
    </cfRule>
  </conditionalFormatting>
  <conditionalFormatting sqref="L12:M21">
    <cfRule type="containsText" dxfId="192" priority="41" operator="containsText" text="Espacio para describir ">
      <formula>NOT(ISERROR(SEARCH("Espacio para describir ",L12)))</formula>
    </cfRule>
  </conditionalFormatting>
  <conditionalFormatting sqref="N12:N21 AQ15:AQ21 AV15:BC21 BG12:BG21 BO12:BO21">
    <cfRule type="containsText" dxfId="191" priority="40" operator="containsText" text="Escoger un dato de la lista desplegable">
      <formula>NOT(ISERROR(SEARCH("Escoger un dato de la lista desplegable",N12)))</formula>
    </cfRule>
  </conditionalFormatting>
  <conditionalFormatting sqref="AO12:AO13 AO15:AO21">
    <cfRule type="containsText" dxfId="190" priority="39" operator="containsText" text="REDACTAR CONTROL">
      <formula>NOT(ISERROR(SEARCH("REDACTAR CONTROL",AO12)))</formula>
    </cfRule>
  </conditionalFormatting>
  <conditionalFormatting sqref="AL12 BR12">
    <cfRule type="containsText" dxfId="189" priority="36" operator="containsText" text="Extremo">
      <formula>NOT(ISERROR(SEARCH("Extremo",AL12)))</formula>
    </cfRule>
    <cfRule type="containsText" dxfId="188" priority="37" operator="containsText" text="Alto">
      <formula>NOT(ISERROR(SEARCH("Alto",AL12)))</formula>
    </cfRule>
    <cfRule type="containsText" dxfId="187" priority="38" operator="containsText" text="Moderado">
      <formula>NOT(ISERROR(SEARCH("Moderado",AL12)))</formula>
    </cfRule>
  </conditionalFormatting>
  <conditionalFormatting sqref="AO14">
    <cfRule type="containsText" dxfId="186" priority="31" operator="containsText" text="REDACTAR CONTROL">
      <formula>NOT(ISERROR(SEARCH("REDACTAR CONTROL",AO14)))</formula>
    </cfRule>
    <cfRule type="containsText" dxfId="185" priority="32" operator="containsText" text="Espacio para">
      <formula>NOT(ISERROR(SEARCH("Espacio para",AO14)))</formula>
    </cfRule>
    <cfRule type="containsText" dxfId="184" priority="33" operator="containsText" text="Definir el">
      <formula>NOT(ISERROR(SEARCH("Definir el",AO14)))</formula>
    </cfRule>
    <cfRule type="containsText" dxfId="183" priority="34" operator="containsText" text="lista desplegable">
      <formula>NOT(ISERROR(SEARCH("lista desplegable",AO14)))</formula>
    </cfRule>
    <cfRule type="containsText" dxfId="182" priority="35" operator="containsText" text="Casilla formulada">
      <formula>NOT(ISERROR(SEARCH("Casilla formulada",AO14)))</formula>
    </cfRule>
  </conditionalFormatting>
  <conditionalFormatting sqref="AP14:AV14">
    <cfRule type="containsText" dxfId="181" priority="26" operator="containsText" text="REDACTAR CONTROL">
      <formula>NOT(ISERROR(SEARCH("REDACTAR CONTROL",AP14)))</formula>
    </cfRule>
    <cfRule type="containsText" dxfId="180" priority="27" operator="containsText" text="Espacio para">
      <formula>NOT(ISERROR(SEARCH("Espacio para",AP14)))</formula>
    </cfRule>
    <cfRule type="containsText" dxfId="179" priority="28" operator="containsText" text="Definir el">
      <formula>NOT(ISERROR(SEARCH("Definir el",AP14)))</formula>
    </cfRule>
    <cfRule type="containsText" dxfId="178" priority="29" operator="containsText" text="lista desplegable">
      <formula>NOT(ISERROR(SEARCH("lista desplegable",AP14)))</formula>
    </cfRule>
    <cfRule type="containsText" dxfId="177" priority="30" operator="containsText" text="Casilla formulada">
      <formula>NOT(ISERROR(SEARCH("Casilla formulada",AP14)))</formula>
    </cfRule>
  </conditionalFormatting>
  <conditionalFormatting sqref="AW14:BC14">
    <cfRule type="containsText" dxfId="176" priority="21" operator="containsText" text="REDACTAR CONTROL">
      <formula>NOT(ISERROR(SEARCH("REDACTAR CONTROL",AW14)))</formula>
    </cfRule>
    <cfRule type="containsText" dxfId="175" priority="22" operator="containsText" text="Espacio para">
      <formula>NOT(ISERROR(SEARCH("Espacio para",AW14)))</formula>
    </cfRule>
    <cfRule type="containsText" dxfId="174" priority="23" operator="containsText" text="Definir el">
      <formula>NOT(ISERROR(SEARCH("Definir el",AW14)))</formula>
    </cfRule>
    <cfRule type="containsText" dxfId="173" priority="24" operator="containsText" text="lista desplegable">
      <formula>NOT(ISERROR(SEARCH("lista desplegable",AW14)))</formula>
    </cfRule>
    <cfRule type="containsText" dxfId="172" priority="25" operator="containsText" text="Casilla formulada">
      <formula>NOT(ISERROR(SEARCH("Casilla formulada",AW14)))</formula>
    </cfRule>
  </conditionalFormatting>
  <conditionalFormatting sqref="F12:I21">
    <cfRule type="containsText" dxfId="171" priority="16" operator="containsText" text="REDACTAR CONTROL">
      <formula>NOT(ISERROR(SEARCH("REDACTAR CONTROL",F12)))</formula>
    </cfRule>
    <cfRule type="containsText" dxfId="170" priority="17" operator="containsText" text="Espacio para">
      <formula>NOT(ISERROR(SEARCH("Espacio para",F12)))</formula>
    </cfRule>
    <cfRule type="containsText" dxfId="169" priority="18" operator="containsText" text="Definir el">
      <formula>NOT(ISERROR(SEARCH("Definir el",F12)))</formula>
    </cfRule>
    <cfRule type="containsText" dxfId="168" priority="19" operator="containsText" text="lista desplegable">
      <formula>NOT(ISERROR(SEARCH("lista desplegable",F12)))</formula>
    </cfRule>
    <cfRule type="containsText" dxfId="167" priority="20" operator="containsText" text="Casilla formulada">
      <formula>NOT(ISERROR(SEARCH("Casilla formulada",F12)))</formula>
    </cfRule>
  </conditionalFormatting>
  <conditionalFormatting sqref="Q12:AI21">
    <cfRule type="containsText" dxfId="166" priority="11" operator="containsText" text="REDACTAR CONTROL">
      <formula>NOT(ISERROR(SEARCH("REDACTAR CONTROL",Q12)))</formula>
    </cfRule>
    <cfRule type="containsText" dxfId="165" priority="12" operator="containsText" text="Espacio para">
      <formula>NOT(ISERROR(SEARCH("Espacio para",Q12)))</formula>
    </cfRule>
    <cfRule type="containsText" dxfId="164" priority="13" operator="containsText" text="Definir el">
      <formula>NOT(ISERROR(SEARCH("Definir el",Q12)))</formula>
    </cfRule>
    <cfRule type="containsText" dxfId="163" priority="14" operator="containsText" text="lista desplegable">
      <formula>NOT(ISERROR(SEARCH("lista desplegable",Q12)))</formula>
    </cfRule>
    <cfRule type="containsText" dxfId="162" priority="15" operator="containsText" text="Casilla formulada">
      <formula>NOT(ISERROR(SEARCH("Casilla formulada",Q12)))</formula>
    </cfRule>
  </conditionalFormatting>
  <conditionalFormatting sqref="AP12:BC12">
    <cfRule type="containsText" dxfId="161" priority="6" operator="containsText" text="REDACTAR CONTROL">
      <formula>NOT(ISERROR(SEARCH("REDACTAR CONTROL",AP12)))</formula>
    </cfRule>
    <cfRule type="containsText" dxfId="160" priority="7" operator="containsText" text="Espacio para">
      <formula>NOT(ISERROR(SEARCH("Espacio para",AP12)))</formula>
    </cfRule>
    <cfRule type="containsText" dxfId="159" priority="8" operator="containsText" text="Definir el">
      <formula>NOT(ISERROR(SEARCH("Definir el",AP12)))</formula>
    </cfRule>
    <cfRule type="containsText" dxfId="158" priority="9" operator="containsText" text="lista desplegable">
      <formula>NOT(ISERROR(SEARCH("lista desplegable",AP12)))</formula>
    </cfRule>
    <cfRule type="containsText" dxfId="157" priority="10" operator="containsText" text="Casilla formulada">
      <formula>NOT(ISERROR(SEARCH("Casilla formulada",AP12)))</formula>
    </cfRule>
  </conditionalFormatting>
  <conditionalFormatting sqref="AP13:BC13">
    <cfRule type="containsText" dxfId="156" priority="1" operator="containsText" text="REDACTAR CONTROL">
      <formula>NOT(ISERROR(SEARCH("REDACTAR CONTROL",AP13)))</formula>
    </cfRule>
    <cfRule type="containsText" dxfId="155" priority="2" operator="containsText" text="Espacio para">
      <formula>NOT(ISERROR(SEARCH("Espacio para",AP13)))</formula>
    </cfRule>
    <cfRule type="containsText" dxfId="154" priority="3" operator="containsText" text="Definir el">
      <formula>NOT(ISERROR(SEARCH("Definir el",AP13)))</formula>
    </cfRule>
    <cfRule type="containsText" dxfId="153" priority="4" operator="containsText" text="lista desplegable">
      <formula>NOT(ISERROR(SEARCH("lista desplegable",AP13)))</formula>
    </cfRule>
    <cfRule type="containsText" dxfId="152" priority="5" operator="containsText" text="Casilla formulada">
      <formula>NOT(ISERROR(SEARCH("Casilla formulada",AP13)))</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A0B4F413-6D4A-40D8-9875-2D94394717D9}"/>
    <dataValidation allowBlank="1" showInputMessage="1" showErrorMessage="1" prompt="¿Se deja evidencia o rastro de la ejecución del control, que permita a cualquier tercero con la evidencia, llegar a la misma conclusión?." sqref="BC11" xr:uid="{368A0A72-04E8-48D5-B818-270137500045}"/>
    <dataValidation allowBlank="1" showInputMessage="1" showErrorMessage="1" prompt="¿Las observaciones, desviaciones o diferencias identificadas como resultados de la ejecución del control son investigadas y resueltas de manera oportuna?" sqref="BB11" xr:uid="{C2AE91F4-8E64-4505-8AB9-567F77F93EE7}"/>
    <dataValidation allowBlank="1" showInputMessage="1" showErrorMessage="1" prompt="¿La fuente de información que se utiliza en el desarrollo del control es información confiable que permita mitigar el riesgo?." sqref="BA11" xr:uid="{78D09F2E-F744-42CB-BBAC-CA2389BA5E8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0F4A56F9-8E6F-41EB-9585-1C77F90C40F6}"/>
    <dataValidation allowBlank="1" showInputMessage="1" showErrorMessage="1" prompt="¿La oportunidad en que se ejecuta el control ayuda a prevenir la mitigación del riesgo o a detectar la materialización del riesgo de manera oportuna?" sqref="AY11" xr:uid="{83660272-66D5-4435-8D93-4E11791D1DBB}"/>
    <dataValidation allowBlank="1" showInputMessage="1" showErrorMessage="1" prompt="El responsable tiene autoridad y adecuada segregación de funciones en la ejecución del control?" sqref="AX11" xr:uid="{5EC5E1E7-59AC-45A4-BADF-8E2DEAB2A3B4}"/>
    <dataValidation allowBlank="1" showInputMessage="1" showErrorMessage="1" prompt="¿Existen un responsable asignado a la ejecución del control?" sqref="AW11" xr:uid="{94849506-792C-4045-855A-BD411B57D6D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A457D15E-72E2-4E85-8EBD-60F63DD34C44}"/>
    <dataValidation type="list" allowBlank="1" showInputMessage="1" showErrorMessage="1" prompt="¿Genera Impacto ambiental?" sqref="AI12:AI21" xr:uid="{806733A1-2946-4FC0-8FB2-54F1B3E06B80}">
      <formula1>"SI,NO,Escoger un dato de la lista desplegable"</formula1>
    </dataValidation>
    <dataValidation allowBlank="1" showInputMessage="1" showErrorMessage="1" prompt="¿Genera Impacto ambiental?" sqref="AI11" xr:uid="{4BE67368-2C45-4B9A-85F9-4AA1A4079685}"/>
    <dataValidation type="list" allowBlank="1" showInputMessage="1" showErrorMessage="1" prompt="¿Afectar la imagen nacional?" sqref="AH12:AH21" xr:uid="{78695227-EFC3-4333-AB86-0094CA790E7C}">
      <formula1>"SI,NO,Escoger un dato de la lista desplegable"</formula1>
    </dataValidation>
    <dataValidation allowBlank="1" showInputMessage="1" showErrorMessage="1" prompt="¿Afectar la imagen nacional?" sqref="AH11" xr:uid="{59905D74-365A-4067-B749-9D9B5CC9E926}"/>
    <dataValidation type="list" allowBlank="1" showInputMessage="1" showErrorMessage="1" prompt="¿Afectar la imagen regional?" sqref="AG12:AG21" xr:uid="{97AC0481-A9AF-4C2B-A4D3-D4388BA6C72E}">
      <formula1>"SI,NO,Escoger un dato de la lista desplegable"</formula1>
    </dataValidation>
    <dataValidation allowBlank="1" showInputMessage="1" showErrorMessage="1" prompt="¿Afectar la imagen regional?" sqref="AG11" xr:uid="{B19BC380-BCE7-40BE-A442-C2B6D4C211E1}"/>
    <dataValidation type="list" allowBlank="1" showInputMessage="1" showErrorMessage="1" prompt="¿Ocasionar lesiones físicas o pérdida de vidas humanas?_x000a_NOTA: si esta respuesta es afirmativa, el impacto sera considerado como catastrófico." sqref="AF12:AF21" xr:uid="{28E4EA65-6243-408A-BC94-62AC41AF1414}">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787BE72-7424-4555-8D83-F037A39F1930}"/>
    <dataValidation type="list" allowBlank="1" showInputMessage="1" showErrorMessage="1" prompt="¿Generar pérdida de credibilidad del sector?" sqref="AE12:AE21" xr:uid="{BA71A5C2-C81D-4F17-8089-0DF855995ED1}">
      <formula1>"SI,NO,Escoger un dato de la lista desplegable"</formula1>
    </dataValidation>
    <dataValidation allowBlank="1" showInputMessage="1" showErrorMessage="1" prompt="¿Generar pérdida de credibilidad del sector?" sqref="AE11" xr:uid="{2206E383-BD95-459B-9E8B-A29A85748C68}"/>
    <dataValidation type="list" allowBlank="1" showInputMessage="1" showErrorMessage="1" prompt="¿Dar lugar a procesos penales?" sqref="AD12:AD21" xr:uid="{8932B9D8-E899-4E80-A92F-C3239A486B20}">
      <formula1>"SI,NO,Escoger un dato de la lista desplegable"</formula1>
    </dataValidation>
    <dataValidation allowBlank="1" showInputMessage="1" showErrorMessage="1" prompt="¿Dar lugar a procesos penales?" sqref="AD11" xr:uid="{FAFEA6B9-C357-4AC9-BA73-86BE45CB9B19}"/>
    <dataValidation type="list" allowBlank="1" showInputMessage="1" showErrorMessage="1" prompt="¿Dar lugar a procesos fiscales?" sqref="AC12:AC21" xr:uid="{F97DAF86-DAA8-4BFB-9013-4B7F31B83ADA}">
      <formula1>"SI,NO,Escoger un dato de la lista desplegable"</formula1>
    </dataValidation>
    <dataValidation allowBlank="1" showInputMessage="1" showErrorMessage="1" prompt="¿Dar lugar a procesos fiscales?" sqref="AC11" xr:uid="{CABFDD30-03DA-4C21-9AD9-E257F125BE8E}"/>
    <dataValidation type="list" allowBlank="1" showInputMessage="1" showErrorMessage="1" prompt="¿Dar lugar a procesos disciplinarios?" sqref="AB12:AB21" xr:uid="{5AC369F5-5525-43DC-AEA6-544673FDDD07}">
      <formula1>"SI,NO,Escoger un dato de la lista desplegable"</formula1>
    </dataValidation>
    <dataValidation allowBlank="1" showInputMessage="1" showErrorMessage="1" prompt="¿Dar lugar a procesos disciplinarios?" sqref="AB11" xr:uid="{E3052BA7-635C-4769-AFBB-9CB9B5F93408}"/>
    <dataValidation type="list" allowBlank="1" showInputMessage="1" showErrorMessage="1" prompt="¿Dar lugar a procesos sancionatorios?" sqref="AA12:AA21" xr:uid="{9FD25419-9E7D-422E-98A4-0EAFF5A413C1}">
      <formula1>"SI,NO,Escoger un dato de la lista desplegable"</formula1>
    </dataValidation>
    <dataValidation allowBlank="1" showInputMessage="1" showErrorMessage="1" prompt="¿Dar lugar a procesos sancionatorios?" sqref="AA11" xr:uid="{0F5955B0-D1A6-4843-ACDF-26D11A35000B}"/>
    <dataValidation type="list" allowBlank="1" showInputMessage="1" showErrorMessage="1" prompt="¿Generar intervención de los órganos de control, de la Fiscalía, u otro ente?" sqref="Z12:Z21" xr:uid="{2C013A11-E994-45D0-8466-00980AD73FCD}">
      <formula1>"SI,NO,Escoger un dato de la lista desplegable"</formula1>
    </dataValidation>
    <dataValidation allowBlank="1" showInputMessage="1" showErrorMessage="1" prompt="¿Generar intervención de los órganos de control, de la Fiscalía, u otro ente?" sqref="Z11" xr:uid="{5B6049B1-A952-4A83-A1E9-C8E288088F70}"/>
    <dataValidation type="list" allowBlank="1" showInputMessage="1" showErrorMessage="1" prompt="¿Generar pérdida de información de la Entidad?" sqref="Y12:Y21" xr:uid="{F696C6FF-FF38-4ED4-89B9-EA63EDD60C7E}">
      <formula1>"SI,NO,Escoger un dato de la lista desplegable"</formula1>
    </dataValidation>
    <dataValidation allowBlank="1" showInputMessage="1" showErrorMessage="1" prompt="¿Generar pérdida de información de la Entidad?" sqref="Y11" xr:uid="{F5DE0D5D-EBBF-421B-9B50-237E9C0EDEE8}"/>
    <dataValidation type="list" allowBlank="1" showInputMessage="1" showErrorMessage="1" prompt="¿Dar lugar al detrimento de calidad de vida de la comunidad por la pérdida del bien o servicios o los recursos públicos?" sqref="X12:X21" xr:uid="{36DDFF59-41D4-44E3-8B2A-ECFE50B25D98}">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22539141-8463-4449-AB24-0C40B211B7B7}"/>
    <dataValidation type="list" allowBlank="1" showInputMessage="1" showErrorMessage="1" prompt="¿Afectar la generación de los productos o la prestación de servicios?" sqref="W12:W21" xr:uid="{5ED8CCC2-BC1C-4021-B206-634429990B50}">
      <formula1>"SI,NO,Escoger un dato de la lista desplegable"</formula1>
    </dataValidation>
    <dataValidation allowBlank="1" showInputMessage="1" showErrorMessage="1" prompt="¿Afectar la generación de los productos o la prestación de servicios?" sqref="W11" xr:uid="{F4ED0516-E81B-4798-9F91-59156AE94112}"/>
    <dataValidation type="list" allowBlank="1" showInputMessage="1" showErrorMessage="1" prompt="¿Generar pérdida de recursos económicos?" sqref="V12:V21" xr:uid="{C2FA24B9-4E06-482B-9B9F-DEB1F7CC1295}">
      <formula1>"SI,NO,Escoger un dato de la lista desplegable"</formula1>
    </dataValidation>
    <dataValidation allowBlank="1" showInputMessage="1" showErrorMessage="1" prompt="¿Generar pérdida de recursos económicos?" sqref="V11" xr:uid="{6F1936ED-9B02-43A3-862C-F6B8E5E2B42F}"/>
    <dataValidation type="list" allowBlank="1" showInputMessage="1" showErrorMessage="1" prompt="¿Generar pérdida de confianza de la Entidad, afectando su reputación?" sqref="U12:U21" xr:uid="{593794F1-96D8-46BB-BD95-5A7C02E1F94F}">
      <formula1>"SI,NO,Escoger un dato de la lista desplegable"</formula1>
    </dataValidation>
    <dataValidation allowBlank="1" showInputMessage="1" showErrorMessage="1" prompt="¿Generar pérdida de confianza de la Entidad, afectando su reputación?" sqref="U11" xr:uid="{2D581865-30FE-4F31-995F-BCE38A3B462A}"/>
    <dataValidation type="list" allowBlank="1" showInputMessage="1" showErrorMessage="1" prompt="¿Afectar el cumplimiento de la misión del sector al que pertenece la Entidad?" sqref="T12:T21" xr:uid="{3318C0D7-0280-479F-AA8D-1D2576D29565}">
      <formula1>"SI,NO,Escoger un dato de la lista desplegable"</formula1>
    </dataValidation>
    <dataValidation allowBlank="1" showInputMessage="1" showErrorMessage="1" prompt="¿Afectar el cumplimiento de la misión del sector al que pertenece la Entidad?" sqref="T11" xr:uid="{BE56C2C6-D3C2-40CB-B435-D46BAD8AE97F}"/>
    <dataValidation type="list" allowBlank="1" showInputMessage="1" showErrorMessage="1" prompt="¿Afectar el cumplimiento de misión de la Entidad?" sqref="S12:S21" xr:uid="{273BF18E-DA43-4B2D-B089-8DF5FE644F08}">
      <formula1>"SI,NO,Escoger un dato de la lista desplegable"</formula1>
    </dataValidation>
    <dataValidation allowBlank="1" showInputMessage="1" showErrorMessage="1" prompt="¿Afectar el cumplimiento de misión de la Entidad?" sqref="S11" xr:uid="{AB5DDF75-A777-406E-8C07-6E73B77DA1D1}"/>
    <dataValidation type="list" allowBlank="1" showInputMessage="1" showErrorMessage="1" prompt="¿Afectar el cumplimiento de metas y objetivos de la dependencia?" sqref="R12:R21" xr:uid="{4CD616EF-6483-4CA3-9BF2-C4088A11FDA9}">
      <formula1>"SI,NO,Escoger un dato de la lista desplegable"</formula1>
    </dataValidation>
    <dataValidation allowBlank="1" showInputMessage="1" showErrorMessage="1" prompt="¿Afectar el cumplimiento de metas y objetivos de la dependencia?" sqref="R11" xr:uid="{41DA1269-D5F6-4209-9877-EB041041C4FE}"/>
    <dataValidation type="list" allowBlank="1" showInputMessage="1" showErrorMessage="1" prompt="¿Afectar al grupo de funcionarios del proceso?" sqref="Q12:Q21" xr:uid="{7057CDD0-A67E-4E13-9623-082F973778BC}">
      <formula1>"SI,NO,Escoger un dato de la lista desplegable"</formula1>
    </dataValidation>
    <dataValidation allowBlank="1" showInputMessage="1" showErrorMessage="1" prompt="¿Afectar al grupo de funcionarios del proceso?" sqref="Q11" xr:uid="{9DC51326-807B-4F1C-B44E-695D346DD34C}"/>
    <dataValidation allowBlank="1" showInputMessage="1" showErrorMessage="1" prompt="Son los efectos ocasionados por la ocurrencia de un riesgo que afecta los objetivos o procesos de la entidad. Pueden ser una pérdida, un daño, un perjuicio, un detrimento." sqref="M9:M11" xr:uid="{F4B1C90C-C676-4409-A825-34C229B2A0E0}"/>
    <dataValidation type="list" allowBlank="1" showInputMessage="1" showErrorMessage="1" sqref="BG12:BG21" xr:uid="{B64E6D94-D5B5-416B-ABD6-E0FCBC4E594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820EA1D2-5646-4991-B210-DBBC4FAA6D0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AD3F331D-11FE-48B9-94F5-5A1B52E55C8B}">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30B053A4-125C-4086-87A7-645B01E5F89C}">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E2B85E4D-5EC3-4F62-84DE-1A1BCB52024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03AD800F-28E4-4AC2-BFAF-8DBC4CBECA46}">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8202940C-A837-41CB-B671-67C74E254460}">
      <formula1>"Adecuado,Inadecuado,Escoger un dato de la lista desplegable"</formula1>
    </dataValidation>
    <dataValidation type="list" allowBlank="1" showInputMessage="1" showErrorMessage="1" prompt="¿Existen un responsable asignado a la ejecución del control?" sqref="AW12:AW21" xr:uid="{4488B59B-DD8C-4D65-92D5-57A850AB8A2D}">
      <formula1>"Asignado,No Asignado,Escoger un dato de la lista desplegable"</formula1>
    </dataValidation>
    <dataValidation type="list" allowBlank="1" showInputMessage="1" showErrorMessage="1" sqref="AV12:AV21" xr:uid="{0993D1BF-FF8F-42B0-9127-070A7C641D9A}">
      <formula1>"Escoger un dato de la lista desplegable,Preventivo,Detectivo"</formula1>
    </dataValidation>
    <dataValidation type="list" allowBlank="1" showInputMessage="1" showErrorMessage="1" sqref="AQ12:AQ21" xr:uid="{6829D15C-FB03-4A05-A953-E69FA94504AA}">
      <formula1>"Escoger un dato de la lista desplegable,Por Tramite, Diario, Semanal, Quincenal, Mensual, Bimestral, Trimestral, Semestral,Anual"</formula1>
    </dataValidation>
    <dataValidation type="list" allowBlank="1" showInputMessage="1" showErrorMessage="1" sqref="F12:I21" xr:uid="{1798303F-A2F5-4331-BDFE-F5EDD62B415D}">
      <formula1>"SI,NO,Escoger un dato de la lista desplegable"</formula1>
    </dataValidation>
    <dataValidation type="list" allowBlank="1" showInputMessage="1" showErrorMessage="1" sqref="N12:N21" xr:uid="{5B10B506-9EBB-4531-BCAB-D1EA00A40BAA}">
      <formula1>"Escoger un dato de la lista desplegable,5,4,3,2,1"</formula1>
    </dataValidation>
  </dataValidations>
  <pageMargins left="0.7" right="0.7" top="0.75" bottom="0.75" header="0.3" footer="0.3"/>
  <pageSetup paperSize="119" scale="12" fitToHeight="0" orientation="landscape" horizontalDpi="1200" verticalDpi="1200"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CF7A9-B2DD-44FF-9AC4-4766AB6B4978}">
  <sheetPr>
    <tabColor rgb="FFB1B1B1"/>
    <pageSetUpPr fitToPage="1"/>
  </sheetPr>
  <dimension ref="B2:BS21"/>
  <sheetViews>
    <sheetView zoomScale="40" zoomScaleNormal="40" zoomScaleSheetLayoutView="40" workbookViewId="0">
      <selection activeCell="AR14" sqref="AR14"/>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530"/>
      <c r="C2" s="530"/>
      <c r="D2" s="530"/>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530"/>
      <c r="C3" s="530"/>
      <c r="D3" s="530"/>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530"/>
      <c r="C4" s="530"/>
      <c r="D4" s="530"/>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12.75"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12.75" x14ac:dyDescent="0.25">
      <c r="B8" s="310" t="s">
        <v>62</v>
      </c>
      <c r="C8" s="311"/>
      <c r="D8" s="311"/>
      <c r="E8" s="311"/>
      <c r="F8" s="311"/>
      <c r="G8" s="311"/>
      <c r="H8" s="311"/>
      <c r="I8" s="311"/>
      <c r="J8" s="311"/>
      <c r="K8" s="311"/>
      <c r="L8" s="311"/>
      <c r="M8" s="312"/>
      <c r="N8" s="457" t="s">
        <v>63</v>
      </c>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9"/>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2.75" x14ac:dyDescent="0.25">
      <c r="B9" s="294" t="s">
        <v>68</v>
      </c>
      <c r="C9" s="296" t="s">
        <v>69</v>
      </c>
      <c r="D9" s="298" t="s">
        <v>70</v>
      </c>
      <c r="E9" s="298" t="s">
        <v>71</v>
      </c>
      <c r="F9" s="298" t="s">
        <v>72</v>
      </c>
      <c r="G9" s="298"/>
      <c r="H9" s="298"/>
      <c r="I9" s="298"/>
      <c r="J9" s="298"/>
      <c r="K9" s="300" t="s">
        <v>73</v>
      </c>
      <c r="L9" s="301"/>
      <c r="M9" s="303" t="s">
        <v>74</v>
      </c>
      <c r="N9" s="460"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461"/>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2.75" x14ac:dyDescent="0.25">
      <c r="B10" s="294"/>
      <c r="C10" s="296"/>
      <c r="D10" s="298"/>
      <c r="E10" s="298"/>
      <c r="F10" s="261" t="s">
        <v>92</v>
      </c>
      <c r="G10" s="261" t="s">
        <v>93</v>
      </c>
      <c r="H10" s="261" t="s">
        <v>94</v>
      </c>
      <c r="I10" s="261" t="s">
        <v>95</v>
      </c>
      <c r="J10" s="261" t="s">
        <v>354</v>
      </c>
      <c r="K10" s="301"/>
      <c r="L10" s="301"/>
      <c r="M10" s="304"/>
      <c r="N10" s="460"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468"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26.25" thickBot="1" x14ac:dyDescent="0.3">
      <c r="B11" s="295"/>
      <c r="C11" s="297"/>
      <c r="D11" s="299"/>
      <c r="E11" s="299"/>
      <c r="F11" s="262"/>
      <c r="G11" s="262"/>
      <c r="H11" s="262"/>
      <c r="I11" s="262"/>
      <c r="J11" s="262"/>
      <c r="K11" s="302"/>
      <c r="L11" s="302"/>
      <c r="M11" s="305"/>
      <c r="N11" s="462"/>
      <c r="O11" s="463"/>
      <c r="P11" s="463"/>
      <c r="Q11" s="157">
        <v>1</v>
      </c>
      <c r="R11" s="157">
        <v>2</v>
      </c>
      <c r="S11" s="157">
        <v>3</v>
      </c>
      <c r="T11" s="157">
        <v>4</v>
      </c>
      <c r="U11" s="157">
        <v>5</v>
      </c>
      <c r="V11" s="157">
        <v>6</v>
      </c>
      <c r="W11" s="157">
        <v>7</v>
      </c>
      <c r="X11" s="157">
        <v>8</v>
      </c>
      <c r="Y11" s="157">
        <v>9</v>
      </c>
      <c r="Z11" s="157">
        <v>10</v>
      </c>
      <c r="AA11" s="157">
        <v>11</v>
      </c>
      <c r="AB11" s="157">
        <v>12</v>
      </c>
      <c r="AC11" s="157">
        <v>13</v>
      </c>
      <c r="AD11" s="157">
        <v>14</v>
      </c>
      <c r="AE11" s="157">
        <v>15</v>
      </c>
      <c r="AF11" s="157">
        <v>16</v>
      </c>
      <c r="AG11" s="157">
        <v>17</v>
      </c>
      <c r="AH11" s="157">
        <v>18</v>
      </c>
      <c r="AI11" s="157">
        <v>19</v>
      </c>
      <c r="AJ11" s="467"/>
      <c r="AK11" s="467"/>
      <c r="AL11" s="467"/>
      <c r="AM11" s="469"/>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191.25" x14ac:dyDescent="0.25">
      <c r="B12" s="248">
        <v>1</v>
      </c>
      <c r="C12" s="251" t="s">
        <v>646</v>
      </c>
      <c r="D12" s="241" t="s">
        <v>647</v>
      </c>
      <c r="E12" s="241" t="s">
        <v>648</v>
      </c>
      <c r="F12" s="239" t="s">
        <v>153</v>
      </c>
      <c r="G12" s="239" t="s">
        <v>153</v>
      </c>
      <c r="H12" s="239" t="s">
        <v>153</v>
      </c>
      <c r="I12" s="239" t="s">
        <v>153</v>
      </c>
      <c r="J12" s="241" t="str">
        <f>IF(AND((F12="SI"),(G12="SI"),(H12="SI"),(I12="SI")),"Si es Riesgo de Corrupción","No es Riesgo de Corrupción")</f>
        <v>Si es Riesgo de Corrupción</v>
      </c>
      <c r="K12" s="47">
        <v>1</v>
      </c>
      <c r="L12" s="48" t="s">
        <v>649</v>
      </c>
      <c r="M12" s="243" t="s">
        <v>650</v>
      </c>
      <c r="N12" s="245">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31" t="s">
        <v>153</v>
      </c>
      <c r="R12" s="231" t="s">
        <v>153</v>
      </c>
      <c r="S12" s="231" t="s">
        <v>155</v>
      </c>
      <c r="T12" s="231" t="s">
        <v>155</v>
      </c>
      <c r="U12" s="231" t="s">
        <v>153</v>
      </c>
      <c r="V12" s="231" t="s">
        <v>153</v>
      </c>
      <c r="W12" s="231" t="s">
        <v>153</v>
      </c>
      <c r="X12" s="231" t="s">
        <v>153</v>
      </c>
      <c r="Y12" s="231" t="s">
        <v>155</v>
      </c>
      <c r="Z12" s="231" t="s">
        <v>153</v>
      </c>
      <c r="AA12" s="231" t="s">
        <v>153</v>
      </c>
      <c r="AB12" s="231" t="s">
        <v>153</v>
      </c>
      <c r="AC12" s="231" t="s">
        <v>153</v>
      </c>
      <c r="AD12" s="231" t="s">
        <v>153</v>
      </c>
      <c r="AE12" s="231" t="s">
        <v>153</v>
      </c>
      <c r="AF12" s="231" t="s">
        <v>155</v>
      </c>
      <c r="AG12" s="231" t="s">
        <v>153</v>
      </c>
      <c r="AH12" s="231" t="s">
        <v>153</v>
      </c>
      <c r="AI12" s="231" t="s">
        <v>155</v>
      </c>
      <c r="AJ12" s="234">
        <f>IF(AF12="SI","Impacto Catastrófico por lesoines o perdida de vidas humanas",(COUNTIF(Q12:AE21,"SI")+COUNTIF(AG12:AI21,"SI")))</f>
        <v>14</v>
      </c>
      <c r="AK12" s="234" t="str">
        <f>IF(AJ12=0,"",IF(AND(AJ12&gt;0,AJ12&lt;=5),"Moderado",IF(AND(AJ12&gt;5,AJ12&lt;=11),"Mayor","Catastrófico")))</f>
        <v>Catastrófico</v>
      </c>
      <c r="AL12" s="234" t="str">
        <f>IF(AND(O12="Rara Vez",AK12="Moderado"),"Moderado",IF(AND(O12="Rara Vez",AK12="Mayor"),"Alto",IF(AND(O12="Improbable",AK12="Moderado"),"Moderado",IF(AND(O12="Improbable",AK12="Mayor"),"Alto",IF(AND(O12="Posible",AK12="Moderado"),"Alto",IF(AND(O12="Probable",AK12="Moderado"),"Alto","Extremo"))))))</f>
        <v>Extremo</v>
      </c>
      <c r="AM12" s="216" t="s">
        <v>151</v>
      </c>
      <c r="AN12" s="49">
        <v>1</v>
      </c>
      <c r="AO12" s="50" t="s">
        <v>651</v>
      </c>
      <c r="AP12" s="170" t="s">
        <v>652</v>
      </c>
      <c r="AQ12" s="170" t="s">
        <v>534</v>
      </c>
      <c r="AR12" s="170" t="s">
        <v>653</v>
      </c>
      <c r="AS12" s="170" t="s">
        <v>654</v>
      </c>
      <c r="AT12" s="170" t="s">
        <v>655</v>
      </c>
      <c r="AU12" s="170" t="s">
        <v>656</v>
      </c>
      <c r="AV12" s="170" t="s">
        <v>157</v>
      </c>
      <c r="AW12" s="170" t="s">
        <v>158</v>
      </c>
      <c r="AX12" s="170" t="s">
        <v>159</v>
      </c>
      <c r="AY12" s="170" t="s">
        <v>160</v>
      </c>
      <c r="AZ12" s="170" t="s">
        <v>161</v>
      </c>
      <c r="BA12" s="170" t="s">
        <v>162</v>
      </c>
      <c r="BB12" s="170" t="s">
        <v>163</v>
      </c>
      <c r="BC12" s="170" t="s">
        <v>169</v>
      </c>
      <c r="BD12" s="158">
        <f t="shared" ref="BD12:BD21" si="0">IF(AW12="Asignado",15,0)+IF(AX12="Adecuado",15,0)+IF(AY12="Oportuna",15,0)+IF(AZ12="Prevenir",15,IF(AZ12="Detectar",10,0))+IF(BA12="Confiable",15,0)+IF(BB12="Se investigan y resuelven oportunamente",15,0)+IF(BC12="Completa",10,IF(BC12="Incompleta",5,0))</f>
        <v>100</v>
      </c>
      <c r="BE12" s="158" t="str">
        <f t="shared" ref="BE12:BE21" si="1">IF(BD12&lt;=85,"Débil",IF(AND(BD12&gt;=86,BD12&lt;=94),"Moderado","Fuerte"))</f>
        <v>Fuerte</v>
      </c>
      <c r="BF12" s="50"/>
      <c r="BG12" s="52" t="s">
        <v>165</v>
      </c>
      <c r="BH12" s="158" t="str">
        <f t="shared" ref="BH12:BH21" si="2">IF(BG12="Débil","No se ejecuta",IF(BG12="Moderado","Algunas veces se ejecuta",IF(BG12="FUERTE","Siempre se ejecuta","Casilla formulada")))</f>
        <v>Siempre se ejecuta</v>
      </c>
      <c r="BI12" s="50"/>
      <c r="BJ12" s="158" t="str">
        <f t="shared" ref="BJ12:BJ2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21" si="4">IF(BJ12="DÉBIL",0,IF(BJ12="MODERADO",50,IF(BJ12="FUERTE",100,"")))</f>
        <v>100</v>
      </c>
      <c r="BL12" s="158" t="str">
        <f t="shared" ref="BL12:BL2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Catastrófico</v>
      </c>
      <c r="BR12" s="210" t="str">
        <f>IF(AND(BP12="Rara Vez",BQ12="Moderado"),"Moderado",IF(AND(BP12="Rara Vez",BQ12="Mayor"),"Alto",IF(AND(BP12="Improbable",BQ12="Moderado"),"Moderado",IF(AND(BP12="Improbable",BQ12="Mayor"),"Alto",IF(AND(BP12="Posible",BQ12="Moderado"),"Alto",IF(AND(BP12="Probable",BQ12="Moderado"),"Alto","Extremo"))))))</f>
        <v>Extremo</v>
      </c>
      <c r="BS12" s="213" t="s">
        <v>657</v>
      </c>
    </row>
    <row r="13" spans="2:71" s="53" customFormat="1" ht="409.5" x14ac:dyDescent="0.25">
      <c r="B13" s="249"/>
      <c r="C13" s="252"/>
      <c r="D13" s="241"/>
      <c r="E13" s="241"/>
      <c r="F13" s="239"/>
      <c r="G13" s="239"/>
      <c r="H13" s="239"/>
      <c r="I13" s="239"/>
      <c r="J13" s="241"/>
      <c r="K13" s="54">
        <v>2</v>
      </c>
      <c r="L13" s="55" t="s">
        <v>649</v>
      </c>
      <c r="M13" s="243"/>
      <c r="N13" s="246"/>
      <c r="O13" s="236"/>
      <c r="P13" s="229"/>
      <c r="Q13" s="232"/>
      <c r="R13" s="232"/>
      <c r="S13" s="232"/>
      <c r="T13" s="232"/>
      <c r="U13" s="232"/>
      <c r="V13" s="232"/>
      <c r="W13" s="232"/>
      <c r="X13" s="232"/>
      <c r="Y13" s="232"/>
      <c r="Z13" s="232"/>
      <c r="AA13" s="232"/>
      <c r="AB13" s="232"/>
      <c r="AC13" s="232"/>
      <c r="AD13" s="232"/>
      <c r="AE13" s="232"/>
      <c r="AF13" s="232"/>
      <c r="AG13" s="232"/>
      <c r="AH13" s="232"/>
      <c r="AI13" s="232"/>
      <c r="AJ13" s="211"/>
      <c r="AK13" s="211"/>
      <c r="AL13" s="211"/>
      <c r="AM13" s="217"/>
      <c r="AN13" s="56">
        <v>2</v>
      </c>
      <c r="AO13" s="57" t="s">
        <v>658</v>
      </c>
      <c r="AP13" s="171" t="s">
        <v>659</v>
      </c>
      <c r="AQ13" s="171" t="s">
        <v>168</v>
      </c>
      <c r="AR13" s="171" t="s">
        <v>660</v>
      </c>
      <c r="AS13" s="171" t="s">
        <v>661</v>
      </c>
      <c r="AT13" s="171" t="s">
        <v>662</v>
      </c>
      <c r="AU13" s="171" t="s">
        <v>663</v>
      </c>
      <c r="AV13" s="171" t="s">
        <v>157</v>
      </c>
      <c r="AW13" s="171" t="s">
        <v>158</v>
      </c>
      <c r="AX13" s="171" t="s">
        <v>159</v>
      </c>
      <c r="AY13" s="171" t="s">
        <v>160</v>
      </c>
      <c r="AZ13" s="171" t="s">
        <v>161</v>
      </c>
      <c r="BA13" s="171" t="s">
        <v>162</v>
      </c>
      <c r="BB13" s="171" t="s">
        <v>163</v>
      </c>
      <c r="BC13" s="171" t="s">
        <v>169</v>
      </c>
      <c r="BD13" s="58">
        <f t="shared" si="0"/>
        <v>100</v>
      </c>
      <c r="BE13" s="58" t="str">
        <f t="shared" si="1"/>
        <v>Fuerte</v>
      </c>
      <c r="BF13" s="57"/>
      <c r="BG13" s="59" t="s">
        <v>165</v>
      </c>
      <c r="BH13" s="58" t="str">
        <f t="shared" si="2"/>
        <v>Siempre se ejecuta</v>
      </c>
      <c r="BI13" s="57"/>
      <c r="BJ13" s="58" t="str">
        <f t="shared" si="3"/>
        <v>FUERTE</v>
      </c>
      <c r="BK13" s="58">
        <f t="shared" si="4"/>
        <v>100</v>
      </c>
      <c r="BL13" s="58" t="str">
        <f t="shared" si="5"/>
        <v>NO</v>
      </c>
      <c r="BM13" s="220"/>
      <c r="BN13" s="223"/>
      <c r="BO13" s="226"/>
      <c r="BP13" s="229"/>
      <c r="BQ13" s="211"/>
      <c r="BR13" s="211"/>
      <c r="BS13" s="214"/>
    </row>
    <row r="14" spans="2:71" s="53" customFormat="1" ht="229.5" x14ac:dyDescent="0.25">
      <c r="B14" s="249"/>
      <c r="C14" s="252"/>
      <c r="D14" s="241"/>
      <c r="E14" s="241"/>
      <c r="F14" s="239"/>
      <c r="G14" s="239"/>
      <c r="H14" s="239"/>
      <c r="I14" s="239"/>
      <c r="J14" s="241"/>
      <c r="K14" s="60">
        <v>3</v>
      </c>
      <c r="L14" s="61" t="s">
        <v>664</v>
      </c>
      <c r="M14" s="243"/>
      <c r="N14" s="246"/>
      <c r="O14" s="236"/>
      <c r="P14" s="229"/>
      <c r="Q14" s="232"/>
      <c r="R14" s="232"/>
      <c r="S14" s="232"/>
      <c r="T14" s="232"/>
      <c r="U14" s="232"/>
      <c r="V14" s="232"/>
      <c r="W14" s="232"/>
      <c r="X14" s="232"/>
      <c r="Y14" s="232"/>
      <c r="Z14" s="232"/>
      <c r="AA14" s="232"/>
      <c r="AB14" s="232"/>
      <c r="AC14" s="232"/>
      <c r="AD14" s="232"/>
      <c r="AE14" s="232"/>
      <c r="AF14" s="232"/>
      <c r="AG14" s="232"/>
      <c r="AH14" s="232"/>
      <c r="AI14" s="232"/>
      <c r="AJ14" s="211"/>
      <c r="AK14" s="211"/>
      <c r="AL14" s="211"/>
      <c r="AM14" s="217"/>
      <c r="AN14" s="62">
        <v>3</v>
      </c>
      <c r="AO14" s="172" t="s">
        <v>665</v>
      </c>
      <c r="AP14" s="159" t="s">
        <v>666</v>
      </c>
      <c r="AQ14" s="159" t="s">
        <v>168</v>
      </c>
      <c r="AR14" s="159" t="s">
        <v>667</v>
      </c>
      <c r="AS14" s="159" t="s">
        <v>668</v>
      </c>
      <c r="AT14" s="159" t="s">
        <v>669</v>
      </c>
      <c r="AU14" s="159" t="s">
        <v>670</v>
      </c>
      <c r="AV14" s="159" t="s">
        <v>469</v>
      </c>
      <c r="AW14" s="170" t="s">
        <v>158</v>
      </c>
      <c r="AX14" s="170" t="s">
        <v>159</v>
      </c>
      <c r="AY14" s="170" t="s">
        <v>160</v>
      </c>
      <c r="AZ14" s="170" t="s">
        <v>470</v>
      </c>
      <c r="BA14" s="170" t="s">
        <v>162</v>
      </c>
      <c r="BB14" s="170" t="s">
        <v>163</v>
      </c>
      <c r="BC14" s="170" t="s">
        <v>169</v>
      </c>
      <c r="BD14" s="159">
        <f t="shared" si="0"/>
        <v>95</v>
      </c>
      <c r="BE14" s="159" t="str">
        <f t="shared" si="1"/>
        <v>Fuerte</v>
      </c>
      <c r="BF14" s="63"/>
      <c r="BG14" s="65" t="s">
        <v>165</v>
      </c>
      <c r="BH14" s="159" t="str">
        <f t="shared" si="2"/>
        <v>Siempre se ejecuta</v>
      </c>
      <c r="BI14" s="63"/>
      <c r="BJ14" s="159" t="str">
        <f t="shared" si="3"/>
        <v>FUERTE</v>
      </c>
      <c r="BK14" s="159">
        <f t="shared" si="4"/>
        <v>100</v>
      </c>
      <c r="BL14" s="159" t="str">
        <f t="shared" si="5"/>
        <v>NO</v>
      </c>
      <c r="BM14" s="220"/>
      <c r="BN14" s="223"/>
      <c r="BO14" s="226"/>
      <c r="BP14" s="229"/>
      <c r="BQ14" s="211"/>
      <c r="BR14" s="211"/>
      <c r="BS14" s="214"/>
    </row>
    <row r="15" spans="2:71" s="53" customFormat="1" ht="15" customHeight="1" x14ac:dyDescent="0.25">
      <c r="B15" s="249"/>
      <c r="C15" s="252"/>
      <c r="D15" s="241"/>
      <c r="E15" s="241"/>
      <c r="F15" s="239"/>
      <c r="G15" s="239"/>
      <c r="H15" s="239"/>
      <c r="I15" s="239"/>
      <c r="J15" s="241"/>
      <c r="K15" s="54">
        <v>4</v>
      </c>
      <c r="L15" s="55" t="s">
        <v>107</v>
      </c>
      <c r="M15" s="243"/>
      <c r="N15" s="246"/>
      <c r="O15" s="236"/>
      <c r="P15" s="229"/>
      <c r="Q15" s="232"/>
      <c r="R15" s="232"/>
      <c r="S15" s="232"/>
      <c r="T15" s="232"/>
      <c r="U15" s="232"/>
      <c r="V15" s="232"/>
      <c r="W15" s="232"/>
      <c r="X15" s="232"/>
      <c r="Y15" s="232"/>
      <c r="Z15" s="232"/>
      <c r="AA15" s="232"/>
      <c r="AB15" s="232"/>
      <c r="AC15" s="232"/>
      <c r="AD15" s="232"/>
      <c r="AE15" s="232"/>
      <c r="AF15" s="232"/>
      <c r="AG15" s="232"/>
      <c r="AH15" s="232"/>
      <c r="AI15" s="232"/>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0"/>
        <v>0</v>
      </c>
      <c r="BE15" s="58" t="str">
        <f t="shared" si="1"/>
        <v>Débil</v>
      </c>
      <c r="BF15" s="57"/>
      <c r="BG15" s="59" t="s">
        <v>106</v>
      </c>
      <c r="BH15" s="58" t="str">
        <f t="shared" si="2"/>
        <v>Casilla formulada</v>
      </c>
      <c r="BI15" s="57"/>
      <c r="BJ15" s="58" t="str">
        <f t="shared" si="3"/>
        <v/>
      </c>
      <c r="BK15" s="58" t="str">
        <f t="shared" si="4"/>
        <v/>
      </c>
      <c r="BL15" s="58" t="str">
        <f t="shared" si="5"/>
        <v>SI</v>
      </c>
      <c r="BM15" s="220"/>
      <c r="BN15" s="223"/>
      <c r="BO15" s="226"/>
      <c r="BP15" s="229"/>
      <c r="BQ15" s="211"/>
      <c r="BR15" s="211"/>
      <c r="BS15" s="214"/>
    </row>
    <row r="16" spans="2:71" s="53" customFormat="1" ht="15" customHeight="1" x14ac:dyDescent="0.25">
      <c r="B16" s="249"/>
      <c r="C16" s="252"/>
      <c r="D16" s="241"/>
      <c r="E16" s="241"/>
      <c r="F16" s="239"/>
      <c r="G16" s="239"/>
      <c r="H16" s="239"/>
      <c r="I16" s="239"/>
      <c r="J16" s="241"/>
      <c r="K16" s="60">
        <v>5</v>
      </c>
      <c r="L16" s="61" t="s">
        <v>107</v>
      </c>
      <c r="M16" s="243"/>
      <c r="N16" s="246"/>
      <c r="O16" s="236"/>
      <c r="P16" s="229"/>
      <c r="Q16" s="232"/>
      <c r="R16" s="232"/>
      <c r="S16" s="232"/>
      <c r="T16" s="232"/>
      <c r="U16" s="232"/>
      <c r="V16" s="232"/>
      <c r="W16" s="232"/>
      <c r="X16" s="232"/>
      <c r="Y16" s="232"/>
      <c r="Z16" s="232"/>
      <c r="AA16" s="232"/>
      <c r="AB16" s="232"/>
      <c r="AC16" s="232"/>
      <c r="AD16" s="232"/>
      <c r="AE16" s="232"/>
      <c r="AF16" s="232"/>
      <c r="AG16" s="232"/>
      <c r="AH16" s="232"/>
      <c r="AI16" s="232"/>
      <c r="AJ16" s="211"/>
      <c r="AK16" s="211"/>
      <c r="AL16" s="211"/>
      <c r="AM16" s="217"/>
      <c r="AN16" s="62">
        <v>5</v>
      </c>
      <c r="AO16" s="63" t="s">
        <v>109</v>
      </c>
      <c r="AP16" s="63"/>
      <c r="AQ16" s="63" t="s">
        <v>106</v>
      </c>
      <c r="AR16" s="63"/>
      <c r="AS16" s="63"/>
      <c r="AT16" s="63"/>
      <c r="AU16" s="63"/>
      <c r="AV16" s="63" t="s">
        <v>106</v>
      </c>
      <c r="AW16" s="159" t="s">
        <v>106</v>
      </c>
      <c r="AX16" s="159" t="s">
        <v>106</v>
      </c>
      <c r="AY16" s="159" t="s">
        <v>106</v>
      </c>
      <c r="AZ16" s="159" t="s">
        <v>106</v>
      </c>
      <c r="BA16" s="159" t="s">
        <v>106</v>
      </c>
      <c r="BB16" s="159" t="s">
        <v>106</v>
      </c>
      <c r="BC16" s="159" t="s">
        <v>106</v>
      </c>
      <c r="BD16" s="159">
        <f t="shared" si="0"/>
        <v>0</v>
      </c>
      <c r="BE16" s="159" t="str">
        <f t="shared" si="1"/>
        <v>Débil</v>
      </c>
      <c r="BF16" s="63"/>
      <c r="BG16" s="65" t="s">
        <v>106</v>
      </c>
      <c r="BH16" s="159" t="str">
        <f t="shared" si="2"/>
        <v>Casilla formulada</v>
      </c>
      <c r="BI16" s="63"/>
      <c r="BJ16" s="159" t="str">
        <f t="shared" si="3"/>
        <v/>
      </c>
      <c r="BK16" s="159" t="str">
        <f t="shared" si="4"/>
        <v/>
      </c>
      <c r="BL16" s="159" t="str">
        <f t="shared" si="5"/>
        <v>SI</v>
      </c>
      <c r="BM16" s="220"/>
      <c r="BN16" s="223"/>
      <c r="BO16" s="226"/>
      <c r="BP16" s="229"/>
      <c r="BQ16" s="211"/>
      <c r="BR16" s="211"/>
      <c r="BS16" s="214"/>
    </row>
    <row r="17" spans="2:71" s="53" customFormat="1" ht="15" customHeight="1" x14ac:dyDescent="0.25">
      <c r="B17" s="249"/>
      <c r="C17" s="252"/>
      <c r="D17" s="241"/>
      <c r="E17" s="241"/>
      <c r="F17" s="239"/>
      <c r="G17" s="239"/>
      <c r="H17" s="239"/>
      <c r="I17" s="239"/>
      <c r="J17" s="241"/>
      <c r="K17" s="54">
        <v>6</v>
      </c>
      <c r="L17" s="55" t="s">
        <v>107</v>
      </c>
      <c r="M17" s="243"/>
      <c r="N17" s="246"/>
      <c r="O17" s="236"/>
      <c r="P17" s="229"/>
      <c r="Q17" s="232"/>
      <c r="R17" s="232"/>
      <c r="S17" s="232"/>
      <c r="T17" s="232"/>
      <c r="U17" s="232"/>
      <c r="V17" s="232"/>
      <c r="W17" s="232"/>
      <c r="X17" s="232"/>
      <c r="Y17" s="232"/>
      <c r="Z17" s="232"/>
      <c r="AA17" s="232"/>
      <c r="AB17" s="232"/>
      <c r="AC17" s="232"/>
      <c r="AD17" s="232"/>
      <c r="AE17" s="232"/>
      <c r="AF17" s="232"/>
      <c r="AG17" s="232"/>
      <c r="AH17" s="232"/>
      <c r="AI17" s="232"/>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0"/>
        <v>0</v>
      </c>
      <c r="BE17" s="58" t="str">
        <f t="shared" si="1"/>
        <v>Débil</v>
      </c>
      <c r="BF17" s="57"/>
      <c r="BG17" s="59" t="s">
        <v>106</v>
      </c>
      <c r="BH17" s="58" t="str">
        <f t="shared" si="2"/>
        <v>Casilla formulada</v>
      </c>
      <c r="BI17" s="57"/>
      <c r="BJ17" s="58" t="str">
        <f t="shared" si="3"/>
        <v/>
      </c>
      <c r="BK17" s="58" t="str">
        <f t="shared" si="4"/>
        <v/>
      </c>
      <c r="BL17" s="58" t="str">
        <f t="shared" si="5"/>
        <v>SI</v>
      </c>
      <c r="BM17" s="220"/>
      <c r="BN17" s="223"/>
      <c r="BO17" s="226"/>
      <c r="BP17" s="229"/>
      <c r="BQ17" s="211"/>
      <c r="BR17" s="211"/>
      <c r="BS17" s="214"/>
    </row>
    <row r="18" spans="2:71" s="53" customFormat="1" ht="15" customHeight="1" x14ac:dyDescent="0.25">
      <c r="B18" s="249"/>
      <c r="C18" s="252"/>
      <c r="D18" s="241"/>
      <c r="E18" s="241"/>
      <c r="F18" s="239"/>
      <c r="G18" s="239"/>
      <c r="H18" s="239"/>
      <c r="I18" s="239"/>
      <c r="J18" s="241"/>
      <c r="K18" s="60">
        <v>7</v>
      </c>
      <c r="L18" s="61" t="s">
        <v>107</v>
      </c>
      <c r="M18" s="243"/>
      <c r="N18" s="246"/>
      <c r="O18" s="236"/>
      <c r="P18" s="229"/>
      <c r="Q18" s="232"/>
      <c r="R18" s="232"/>
      <c r="S18" s="232"/>
      <c r="T18" s="232"/>
      <c r="U18" s="232"/>
      <c r="V18" s="232"/>
      <c r="W18" s="232"/>
      <c r="X18" s="232"/>
      <c r="Y18" s="232"/>
      <c r="Z18" s="232"/>
      <c r="AA18" s="232"/>
      <c r="AB18" s="232"/>
      <c r="AC18" s="232"/>
      <c r="AD18" s="232"/>
      <c r="AE18" s="232"/>
      <c r="AF18" s="232"/>
      <c r="AG18" s="232"/>
      <c r="AH18" s="232"/>
      <c r="AI18" s="232"/>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 customHeight="1" x14ac:dyDescent="0.25">
      <c r="B19" s="249"/>
      <c r="C19" s="252"/>
      <c r="D19" s="241"/>
      <c r="E19" s="241"/>
      <c r="F19" s="239"/>
      <c r="G19" s="239"/>
      <c r="H19" s="239"/>
      <c r="I19" s="239"/>
      <c r="J19" s="241"/>
      <c r="K19" s="54">
        <v>8</v>
      </c>
      <c r="L19" s="55" t="s">
        <v>107</v>
      </c>
      <c r="M19" s="243"/>
      <c r="N19" s="246"/>
      <c r="O19" s="236"/>
      <c r="P19" s="229"/>
      <c r="Q19" s="232"/>
      <c r="R19" s="232"/>
      <c r="S19" s="232"/>
      <c r="T19" s="232"/>
      <c r="U19" s="232"/>
      <c r="V19" s="232"/>
      <c r="W19" s="232"/>
      <c r="X19" s="232"/>
      <c r="Y19" s="232"/>
      <c r="Z19" s="232"/>
      <c r="AA19" s="232"/>
      <c r="AB19" s="232"/>
      <c r="AC19" s="232"/>
      <c r="AD19" s="232"/>
      <c r="AE19" s="232"/>
      <c r="AF19" s="232"/>
      <c r="AG19" s="232"/>
      <c r="AH19" s="232"/>
      <c r="AI19" s="232"/>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 customHeight="1" x14ac:dyDescent="0.25">
      <c r="B20" s="249"/>
      <c r="C20" s="252"/>
      <c r="D20" s="241"/>
      <c r="E20" s="241"/>
      <c r="F20" s="239"/>
      <c r="G20" s="239"/>
      <c r="H20" s="239"/>
      <c r="I20" s="239"/>
      <c r="J20" s="241"/>
      <c r="K20" s="60">
        <v>9</v>
      </c>
      <c r="L20" s="66" t="s">
        <v>107</v>
      </c>
      <c r="M20" s="243"/>
      <c r="N20" s="246"/>
      <c r="O20" s="236"/>
      <c r="P20" s="229"/>
      <c r="Q20" s="232"/>
      <c r="R20" s="232"/>
      <c r="S20" s="232"/>
      <c r="T20" s="232"/>
      <c r="U20" s="232"/>
      <c r="V20" s="232"/>
      <c r="W20" s="232"/>
      <c r="X20" s="232"/>
      <c r="Y20" s="232"/>
      <c r="Z20" s="232"/>
      <c r="AA20" s="232"/>
      <c r="AB20" s="232"/>
      <c r="AC20" s="232"/>
      <c r="AD20" s="232"/>
      <c r="AE20" s="232"/>
      <c r="AF20" s="232"/>
      <c r="AG20" s="232"/>
      <c r="AH20" s="232"/>
      <c r="AI20" s="232"/>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 customHeight="1" thickBot="1" x14ac:dyDescent="0.3">
      <c r="B21" s="250"/>
      <c r="C21" s="253"/>
      <c r="D21" s="242"/>
      <c r="E21" s="242"/>
      <c r="F21" s="240"/>
      <c r="G21" s="240"/>
      <c r="H21" s="240"/>
      <c r="I21" s="240"/>
      <c r="J21" s="242"/>
      <c r="K21" s="67">
        <v>10</v>
      </c>
      <c r="L21" s="68" t="s">
        <v>107</v>
      </c>
      <c r="M21" s="244"/>
      <c r="N21" s="247"/>
      <c r="O21" s="237"/>
      <c r="P21" s="230"/>
      <c r="Q21" s="233"/>
      <c r="R21" s="233"/>
      <c r="S21" s="233"/>
      <c r="T21" s="233"/>
      <c r="U21" s="233"/>
      <c r="V21" s="233"/>
      <c r="W21" s="233"/>
      <c r="X21" s="233"/>
      <c r="Y21" s="233"/>
      <c r="Z21" s="233"/>
      <c r="AA21" s="233"/>
      <c r="AB21" s="233"/>
      <c r="AC21" s="233"/>
      <c r="AD21" s="233"/>
      <c r="AE21" s="233"/>
      <c r="AF21" s="233"/>
      <c r="AG21" s="233"/>
      <c r="AH21" s="233"/>
      <c r="AI21" s="233"/>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sheetData>
  <sheetProtection sheet="1" objects="1" scenarios="1"/>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M9:BM11"/>
    <mergeCell ref="BN9:BN11"/>
    <mergeCell ref="AT9:AT11"/>
    <mergeCell ref="AU9:AU11"/>
    <mergeCell ref="AV9:AV11"/>
    <mergeCell ref="AW9:BC10"/>
    <mergeCell ref="BD9:BE11"/>
    <mergeCell ref="BF9:BF11"/>
    <mergeCell ref="BL9:BL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151" priority="48" operator="containsText" text="Si es Riesgo de Corrupción">
      <formula>NOT(ISERROR(SEARCH("Si es Riesgo de Corrupción",J12)))</formula>
    </cfRule>
    <cfRule type="containsText" dxfId="150" priority="49" operator="containsText" text="No es Riesgo de Corrupción">
      <formula>NOT(ISERROR(SEARCH("No es Riesgo de Corrupción",J12)))</formula>
    </cfRule>
  </conditionalFormatting>
  <conditionalFormatting sqref="L12:M21">
    <cfRule type="containsText" dxfId="149" priority="47" operator="containsText" text="Espacio para describir ">
      <formula>NOT(ISERROR(SEARCH("Espacio para describir ",L12)))</formula>
    </cfRule>
  </conditionalFormatting>
  <conditionalFormatting sqref="N12:N21 Q12:AI21 AQ15:AQ21 AV15:BC21 BG12:BG21 BO12:BO21">
    <cfRule type="containsText" dxfId="148" priority="46" operator="containsText" text="Escoger un dato de la lista desplegable">
      <formula>NOT(ISERROR(SEARCH("Escoger un dato de la lista desplegable",N12)))</formula>
    </cfRule>
  </conditionalFormatting>
  <conditionalFormatting sqref="AO12 AO15:AO21">
    <cfRule type="containsText" dxfId="147" priority="45" operator="containsText" text="REDACTAR CONTROL">
      <formula>NOT(ISERROR(SEARCH("REDACTAR CONTROL",AO12)))</formula>
    </cfRule>
  </conditionalFormatting>
  <conditionalFormatting sqref="AL12 BR12">
    <cfRule type="containsText" dxfId="146" priority="42" operator="containsText" text="Extremo">
      <formula>NOT(ISERROR(SEARCH("Extremo",AL12)))</formula>
    </cfRule>
    <cfRule type="containsText" dxfId="145" priority="43" operator="containsText" text="Alto">
      <formula>NOT(ISERROR(SEARCH("Alto",AL12)))</formula>
    </cfRule>
    <cfRule type="containsText" dxfId="144" priority="44" operator="containsText" text="Moderado">
      <formula>NOT(ISERROR(SEARCH("Moderado",AL12)))</formula>
    </cfRule>
  </conditionalFormatting>
  <conditionalFormatting sqref="AO14">
    <cfRule type="containsText" dxfId="143" priority="37" operator="containsText" text="REDACTAR CONTROL">
      <formula>NOT(ISERROR(SEARCH("REDACTAR CONTROL",AO14)))</formula>
    </cfRule>
    <cfRule type="containsText" dxfId="142" priority="38" operator="containsText" text="Espacio para">
      <formula>NOT(ISERROR(SEARCH("Espacio para",AO14)))</formula>
    </cfRule>
    <cfRule type="containsText" dxfId="141" priority="39" operator="containsText" text="Definir el">
      <formula>NOT(ISERROR(SEARCH("Definir el",AO14)))</formula>
    </cfRule>
    <cfRule type="containsText" dxfId="140" priority="40" operator="containsText" text="lista desplegable">
      <formula>NOT(ISERROR(SEARCH("lista desplegable",AO14)))</formula>
    </cfRule>
    <cfRule type="containsText" dxfId="139" priority="41" operator="containsText" text="Casilla formulada">
      <formula>NOT(ISERROR(SEARCH("Casilla formulada",AO14)))</formula>
    </cfRule>
  </conditionalFormatting>
  <conditionalFormatting sqref="AP12:AT12">
    <cfRule type="containsText" dxfId="138" priority="32" operator="containsText" text="REDACTAR CONTROL">
      <formula>NOT(ISERROR(SEARCH("REDACTAR CONTROL",AP12)))</formula>
    </cfRule>
    <cfRule type="containsText" dxfId="137" priority="33" operator="containsText" text="Espacio para">
      <formula>NOT(ISERROR(SEARCH("Espacio para",AP12)))</formula>
    </cfRule>
    <cfRule type="containsText" dxfId="136" priority="34" operator="containsText" text="Definir el">
      <formula>NOT(ISERROR(SEARCH("Definir el",AP12)))</formula>
    </cfRule>
    <cfRule type="containsText" dxfId="135" priority="35" operator="containsText" text="lista desplegable">
      <formula>NOT(ISERROR(SEARCH("lista desplegable",AP12)))</formula>
    </cfRule>
    <cfRule type="containsText" dxfId="134" priority="36" operator="containsText" text="Casilla formulada">
      <formula>NOT(ISERROR(SEARCH("Casilla formulada",AP12)))</formula>
    </cfRule>
  </conditionalFormatting>
  <conditionalFormatting sqref="AU12:AV12">
    <cfRule type="containsText" dxfId="133" priority="27" operator="containsText" text="REDACTAR CONTROL">
      <formula>NOT(ISERROR(SEARCH("REDACTAR CONTROL",AU12)))</formula>
    </cfRule>
    <cfRule type="containsText" dxfId="132" priority="28" operator="containsText" text="Espacio para">
      <formula>NOT(ISERROR(SEARCH("Espacio para",AU12)))</formula>
    </cfRule>
    <cfRule type="containsText" dxfId="131" priority="29" operator="containsText" text="Definir el">
      <formula>NOT(ISERROR(SEARCH("Definir el",AU12)))</formula>
    </cfRule>
    <cfRule type="containsText" dxfId="130" priority="30" operator="containsText" text="lista desplegable">
      <formula>NOT(ISERROR(SEARCH("lista desplegable",AU12)))</formula>
    </cfRule>
    <cfRule type="containsText" dxfId="129" priority="31" operator="containsText" text="Casilla formulada">
      <formula>NOT(ISERROR(SEARCH("Casilla formulada",AU12)))</formula>
    </cfRule>
  </conditionalFormatting>
  <conditionalFormatting sqref="AW12:BC12">
    <cfRule type="containsText" dxfId="128" priority="22" operator="containsText" text="REDACTAR CONTROL">
      <formula>NOT(ISERROR(SEARCH("REDACTAR CONTROL",AW12)))</formula>
    </cfRule>
    <cfRule type="containsText" dxfId="127" priority="23" operator="containsText" text="Espacio para">
      <formula>NOT(ISERROR(SEARCH("Espacio para",AW12)))</formula>
    </cfRule>
    <cfRule type="containsText" dxfId="126" priority="24" operator="containsText" text="Definir el">
      <formula>NOT(ISERROR(SEARCH("Definir el",AW12)))</formula>
    </cfRule>
    <cfRule type="containsText" dxfId="125" priority="25" operator="containsText" text="lista desplegable">
      <formula>NOT(ISERROR(SEARCH("lista desplegable",AW12)))</formula>
    </cfRule>
    <cfRule type="containsText" dxfId="124" priority="26" operator="containsText" text="Casilla formulada">
      <formula>NOT(ISERROR(SEARCH("Casilla formulada",AW12)))</formula>
    </cfRule>
  </conditionalFormatting>
  <conditionalFormatting sqref="AP13:AU13">
    <cfRule type="containsText" dxfId="123" priority="17" operator="containsText" text="REDACTAR CONTROL">
      <formula>NOT(ISERROR(SEARCH("REDACTAR CONTROL",AP13)))</formula>
    </cfRule>
    <cfRule type="containsText" dxfId="122" priority="18" operator="containsText" text="Espacio para">
      <formula>NOT(ISERROR(SEARCH("Espacio para",AP13)))</formula>
    </cfRule>
    <cfRule type="containsText" dxfId="121" priority="19" operator="containsText" text="Definir el">
      <formula>NOT(ISERROR(SEARCH("Definir el",AP13)))</formula>
    </cfRule>
    <cfRule type="containsText" dxfId="120" priority="20" operator="containsText" text="lista desplegable">
      <formula>NOT(ISERROR(SEARCH("lista desplegable",AP13)))</formula>
    </cfRule>
    <cfRule type="containsText" dxfId="119" priority="21" operator="containsText" text="Casilla formulada">
      <formula>NOT(ISERROR(SEARCH("Casilla formulada",AP13)))</formula>
    </cfRule>
  </conditionalFormatting>
  <conditionalFormatting sqref="AV13:BC13">
    <cfRule type="containsText" dxfId="118" priority="12" operator="containsText" text="REDACTAR CONTROL">
      <formula>NOT(ISERROR(SEARCH("REDACTAR CONTROL",AV13)))</formula>
    </cfRule>
    <cfRule type="containsText" dxfId="117" priority="13" operator="containsText" text="Espacio para">
      <formula>NOT(ISERROR(SEARCH("Espacio para",AV13)))</formula>
    </cfRule>
    <cfRule type="containsText" dxfId="116" priority="14" operator="containsText" text="Definir el">
      <formula>NOT(ISERROR(SEARCH("Definir el",AV13)))</formula>
    </cfRule>
    <cfRule type="containsText" dxfId="115" priority="15" operator="containsText" text="lista desplegable">
      <formula>NOT(ISERROR(SEARCH("lista desplegable",AV13)))</formula>
    </cfRule>
    <cfRule type="containsText" dxfId="114" priority="16" operator="containsText" text="Casilla formulada">
      <formula>NOT(ISERROR(SEARCH("Casilla formulada",AV13)))</formula>
    </cfRule>
  </conditionalFormatting>
  <conditionalFormatting sqref="AP14:AV14">
    <cfRule type="containsText" dxfId="113" priority="7" operator="containsText" text="REDACTAR CONTROL">
      <formula>NOT(ISERROR(SEARCH("REDACTAR CONTROL",AP14)))</formula>
    </cfRule>
    <cfRule type="containsText" dxfId="112" priority="8" operator="containsText" text="Espacio para">
      <formula>NOT(ISERROR(SEARCH("Espacio para",AP14)))</formula>
    </cfRule>
    <cfRule type="containsText" dxfId="111" priority="9" operator="containsText" text="Definir el">
      <formula>NOT(ISERROR(SEARCH("Definir el",AP14)))</formula>
    </cfRule>
    <cfRule type="containsText" dxfId="110" priority="10" operator="containsText" text="lista desplegable">
      <formula>NOT(ISERROR(SEARCH("lista desplegable",AP14)))</formula>
    </cfRule>
    <cfRule type="containsText" dxfId="109" priority="11" operator="containsText" text="Casilla formulada">
      <formula>NOT(ISERROR(SEARCH("Casilla formulada",AP14)))</formula>
    </cfRule>
  </conditionalFormatting>
  <conditionalFormatting sqref="AW14:BC14">
    <cfRule type="containsText" dxfId="108" priority="2" operator="containsText" text="REDACTAR CONTROL">
      <formula>NOT(ISERROR(SEARCH("REDACTAR CONTROL",AW14)))</formula>
    </cfRule>
    <cfRule type="containsText" dxfId="107" priority="3" operator="containsText" text="Espacio para">
      <formula>NOT(ISERROR(SEARCH("Espacio para",AW14)))</formula>
    </cfRule>
    <cfRule type="containsText" dxfId="106" priority="4" operator="containsText" text="Definir el">
      <formula>NOT(ISERROR(SEARCH("Definir el",AW14)))</formula>
    </cfRule>
    <cfRule type="containsText" dxfId="105" priority="5" operator="containsText" text="lista desplegable">
      <formula>NOT(ISERROR(SEARCH("lista desplegable",AW14)))</formula>
    </cfRule>
    <cfRule type="containsText" dxfId="104" priority="6" operator="containsText" text="Casilla formulada">
      <formula>NOT(ISERROR(SEARCH("Casilla formulada",AW14)))</formula>
    </cfRule>
  </conditionalFormatting>
  <conditionalFormatting sqref="AO13">
    <cfRule type="containsText" dxfId="103" priority="1" operator="containsText" text="REDACTAR CONTROL">
      <formula>NOT(ISERROR(SEARCH("REDACTAR CONTROL",AO13)))</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BED91C8E-BA18-42FD-B7E1-D88C6B01EB7F}"/>
    <dataValidation allowBlank="1" showInputMessage="1" showErrorMessage="1" prompt="¿Se deja evidencia o rastro de la ejecución del control, que permita a cualquier tercero con la evidencia, llegar a la misma conclusión?." sqref="BC11" xr:uid="{17496514-BBFF-480E-9813-1032CE2383B3}"/>
    <dataValidation allowBlank="1" showInputMessage="1" showErrorMessage="1" prompt="¿Las observaciones, desviaciones o diferencias identificadas como resultados de la ejecución del control son investigadas y resueltas de manera oportuna?" sqref="BB11" xr:uid="{72236371-F8D5-4EE6-899C-7D254681B25D}"/>
    <dataValidation allowBlank="1" showInputMessage="1" showErrorMessage="1" prompt="¿La fuente de información que se utiliza en el desarrollo del control es información confiable que permita mitigar el riesgo?." sqref="BA11" xr:uid="{654DCBB8-3EAD-4D09-9F63-4B9C88F37DC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E2A41089-11BD-4ECB-A444-CF22ACBB35F1}"/>
    <dataValidation allowBlank="1" showInputMessage="1" showErrorMessage="1" prompt="¿La oportunidad en que se ejecuta el control ayuda a prevenir la mitigación del riesgo o a detectar la materialización del riesgo de manera oportuna?" sqref="AY11" xr:uid="{7B57F72C-E314-49E7-BFB0-4D39C64DA20E}"/>
    <dataValidation allowBlank="1" showInputMessage="1" showErrorMessage="1" prompt="El responsable tiene autoridad y adecuada segregación de funciones en la ejecución del control?" sqref="AX11" xr:uid="{486C4AF8-1093-4FEA-A337-672F4F2CCD1A}"/>
    <dataValidation allowBlank="1" showInputMessage="1" showErrorMessage="1" prompt="¿Existen un responsable asignado a la ejecución del control?" sqref="AW11" xr:uid="{67B9299C-D0F7-42B3-8965-207E7B290E2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12 AO14:AO21" xr:uid="{04FE91B7-764E-4E88-9AE7-B451C4BD59BA}"/>
    <dataValidation type="list" allowBlank="1" showInputMessage="1" showErrorMessage="1" prompt="¿Genera Impacto ambiental?" sqref="AI12:AI21" xr:uid="{FA85F0F7-F849-4837-AC4B-5E60DF5C29F8}">
      <formula1>"SI,NO,Escoger un dato de la lista desplegable"</formula1>
    </dataValidation>
    <dataValidation allowBlank="1" showInputMessage="1" showErrorMessage="1" prompt="¿Genera Impacto ambiental?" sqref="AI11" xr:uid="{1BC58E44-7E19-4451-9D73-DD0A5585C83C}"/>
    <dataValidation type="list" allowBlank="1" showInputMessage="1" showErrorMessage="1" prompt="¿Afectar la imagen nacional?" sqref="AH12:AH21" xr:uid="{D39DE8F8-DB39-49DA-9C01-17C63BD727BF}">
      <formula1>"SI,NO,Escoger un dato de la lista desplegable"</formula1>
    </dataValidation>
    <dataValidation allowBlank="1" showInputMessage="1" showErrorMessage="1" prompt="¿Afectar la imagen nacional?" sqref="AH11" xr:uid="{D48C358C-9733-43EE-B89C-8A43426BE07A}"/>
    <dataValidation type="list" allowBlank="1" showInputMessage="1" showErrorMessage="1" prompt="¿Afectar la imagen regional?" sqref="AG12:AG21" xr:uid="{7296FCD2-39FA-4D41-B79D-77A9612AA954}">
      <formula1>"SI,NO,Escoger un dato de la lista desplegable"</formula1>
    </dataValidation>
    <dataValidation allowBlank="1" showInputMessage="1" showErrorMessage="1" prompt="¿Afectar la imagen regional?" sqref="AG11" xr:uid="{0999B04A-837F-4049-8141-296CA3F19D9D}"/>
    <dataValidation type="list" allowBlank="1" showInputMessage="1" showErrorMessage="1" prompt="¿Ocasionar lesiones físicas o pérdida de vidas humanas?_x000a_NOTA: si esta respuesta es afirmativa, el impacto sera considerado como catastrófico." sqref="AF12:AF21" xr:uid="{EB4CB070-579E-4246-85FA-802BC2481CC1}">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3051797-BD08-4AF1-8A98-9AD2EF91A953}"/>
    <dataValidation type="list" allowBlank="1" showInputMessage="1" showErrorMessage="1" prompt="¿Generar pérdida de credibilidad del sector?" sqref="AE12:AE21" xr:uid="{8DE5838E-44C0-41C1-A074-FD7947702A32}">
      <formula1>"SI,NO,Escoger un dato de la lista desplegable"</formula1>
    </dataValidation>
    <dataValidation allowBlank="1" showInputMessage="1" showErrorMessage="1" prompt="¿Generar pérdida de credibilidad del sector?" sqref="AE11" xr:uid="{2A6D1E6D-5D9A-440C-96B1-6D6E5560DA50}"/>
    <dataValidation type="list" allowBlank="1" showInputMessage="1" showErrorMessage="1" prompt="¿Dar lugar a procesos penales?" sqref="AD12:AD21" xr:uid="{9647E595-4F5D-45C5-B47F-EB3C0D48BD15}">
      <formula1>"SI,NO,Escoger un dato de la lista desplegable"</formula1>
    </dataValidation>
    <dataValidation allowBlank="1" showInputMessage="1" showErrorMessage="1" prompt="¿Dar lugar a procesos penales?" sqref="AD11" xr:uid="{B6419C84-8859-4B9F-9CD5-154B2406CB26}"/>
    <dataValidation type="list" allowBlank="1" showInputMessage="1" showErrorMessage="1" prompt="¿Dar lugar a procesos fiscales?" sqref="AC12:AC21" xr:uid="{ACAFAF2B-B352-4C9E-88E7-F1F499B225A4}">
      <formula1>"SI,NO,Escoger un dato de la lista desplegable"</formula1>
    </dataValidation>
    <dataValidation allowBlank="1" showInputMessage="1" showErrorMessage="1" prompt="¿Dar lugar a procesos fiscales?" sqref="AC11" xr:uid="{BF3EFD07-AFA4-4AC8-8FB2-9BA84E4624F0}"/>
    <dataValidation type="list" allowBlank="1" showInputMessage="1" showErrorMessage="1" prompt="¿Dar lugar a procesos disciplinarios?" sqref="AB12:AB21" xr:uid="{23F0B141-33A6-4E24-A068-E7EEAB7A5CB6}">
      <formula1>"SI,NO,Escoger un dato de la lista desplegable"</formula1>
    </dataValidation>
    <dataValidation allowBlank="1" showInputMessage="1" showErrorMessage="1" prompt="¿Dar lugar a procesos disciplinarios?" sqref="AB11" xr:uid="{49D251AC-3335-490D-8E23-A1DD4AECEE2E}"/>
    <dataValidation type="list" allowBlank="1" showInputMessage="1" showErrorMessage="1" prompt="¿Dar lugar a procesos sancionatorios?" sqref="AA12:AA21" xr:uid="{5772B264-3C0D-43B0-997E-4F66CCCDD740}">
      <formula1>"SI,NO,Escoger un dato de la lista desplegable"</formula1>
    </dataValidation>
    <dataValidation allowBlank="1" showInputMessage="1" showErrorMessage="1" prompt="¿Dar lugar a procesos sancionatorios?" sqref="AA11" xr:uid="{68134183-E684-4DAA-97EA-62F01772928F}"/>
    <dataValidation type="list" allowBlank="1" showInputMessage="1" showErrorMessage="1" prompt="¿Generar intervención de los órganos de control, de la Fiscalía, u otro ente?" sqref="Z12:Z21" xr:uid="{2F203225-AD28-4A48-8FCA-11C3810D4AD8}">
      <formula1>"SI,NO,Escoger un dato de la lista desplegable"</formula1>
    </dataValidation>
    <dataValidation allowBlank="1" showInputMessage="1" showErrorMessage="1" prompt="¿Generar intervención de los órganos de control, de la Fiscalía, u otro ente?" sqref="Z11" xr:uid="{A818628F-5B4D-4774-9800-73422FF51DD2}"/>
    <dataValidation type="list" allowBlank="1" showInputMessage="1" showErrorMessage="1" prompt="¿Generar pérdida de información de la Entidad?" sqref="Y12:Y21" xr:uid="{22B50966-3C06-418C-9D2A-5689628765FC}">
      <formula1>"SI,NO,Escoger un dato de la lista desplegable"</formula1>
    </dataValidation>
    <dataValidation allowBlank="1" showInputMessage="1" showErrorMessage="1" prompt="¿Generar pérdida de información de la Entidad?" sqref="Y11" xr:uid="{E5E66A2F-2747-4540-B51B-BC2A276337C1}"/>
    <dataValidation type="list" allowBlank="1" showInputMessage="1" showErrorMessage="1" prompt="¿Dar lugar al detrimento de calidad de vida de la comunidad por la pérdida del bien o servicios o los recursos públicos?" sqref="X12:X21" xr:uid="{E6B6AB96-74BE-4C11-B9E2-85CECD3C526B}">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C66F9B58-A74A-4E63-8F07-BDDB9C25503D}"/>
    <dataValidation type="list" allowBlank="1" showInputMessage="1" showErrorMessage="1" prompt="¿Afectar la generación de los productos o la prestación de servicios?" sqref="W12:W21" xr:uid="{A2364B40-ECF2-4CE9-9B85-17BBBEBA5853}">
      <formula1>"SI,NO,Escoger un dato de la lista desplegable"</formula1>
    </dataValidation>
    <dataValidation allowBlank="1" showInputMessage="1" showErrorMessage="1" prompt="¿Afectar la generación de los productos o la prestación de servicios?" sqref="W11" xr:uid="{B70F2F26-C0BF-4B04-AD4C-2DDD638D4360}"/>
    <dataValidation type="list" allowBlank="1" showInputMessage="1" showErrorMessage="1" prompt="¿Generar pérdida de recursos económicos?" sqref="V12:V21" xr:uid="{F2C8DF14-E4C7-44F1-A2D0-BC03CF5747C3}">
      <formula1>"SI,NO,Escoger un dato de la lista desplegable"</formula1>
    </dataValidation>
    <dataValidation allowBlank="1" showInputMessage="1" showErrorMessage="1" prompt="¿Generar pérdida de recursos económicos?" sqref="V11" xr:uid="{2C1576CC-45A0-4519-8240-D82CE2F90779}"/>
    <dataValidation type="list" allowBlank="1" showInputMessage="1" showErrorMessage="1" prompt="¿Generar pérdida de confianza de la Entidad, afectando su reputación?" sqref="U12:U21" xr:uid="{5569C0DD-33FA-43E7-BE64-ED4A054AAC24}">
      <formula1>"SI,NO,Escoger un dato de la lista desplegable"</formula1>
    </dataValidation>
    <dataValidation allowBlank="1" showInputMessage="1" showErrorMessage="1" prompt="¿Generar pérdida de confianza de la Entidad, afectando su reputación?" sqref="U11" xr:uid="{FFD0AE23-6328-4212-9895-F5B007FD28A5}"/>
    <dataValidation type="list" allowBlank="1" showInputMessage="1" showErrorMessage="1" prompt="¿Afectar el cumplimiento de la misión del sector al que pertenece la Entidad?" sqref="T12:T21" xr:uid="{0620BA7A-E7FF-49CD-B89C-3EAB9FE06ADA}">
      <formula1>"SI,NO,Escoger un dato de la lista desplegable"</formula1>
    </dataValidation>
    <dataValidation allowBlank="1" showInputMessage="1" showErrorMessage="1" prompt="¿Afectar el cumplimiento de la misión del sector al que pertenece la Entidad?" sqref="T11" xr:uid="{81F07EB0-2547-400B-9BA4-BCBCDB903A65}"/>
    <dataValidation type="list" allowBlank="1" showInputMessage="1" showErrorMessage="1" prompt="¿Afectar el cumplimiento de misión de la Entidad?" sqref="S12:S21" xr:uid="{B1AA64BC-6379-4CBC-97CF-993AF2EFE6EC}">
      <formula1>"SI,NO,Escoger un dato de la lista desplegable"</formula1>
    </dataValidation>
    <dataValidation allowBlank="1" showInputMessage="1" showErrorMessage="1" prompt="¿Afectar el cumplimiento de misión de la Entidad?" sqref="S11" xr:uid="{D931C581-0903-4D61-846C-2E50D1314E2E}"/>
    <dataValidation type="list" allowBlank="1" showInputMessage="1" showErrorMessage="1" prompt="¿Afectar el cumplimiento de metas y objetivos de la dependencia?" sqref="R12:R21" xr:uid="{41A6A214-69A8-4F28-A90A-B317322A87FF}">
      <formula1>"SI,NO,Escoger un dato de la lista desplegable"</formula1>
    </dataValidation>
    <dataValidation allowBlank="1" showInputMessage="1" showErrorMessage="1" prompt="¿Afectar el cumplimiento de metas y objetivos de la dependencia?" sqref="R11" xr:uid="{35DD9897-446F-49EE-B1E8-20E902F2B6D1}"/>
    <dataValidation type="list" allowBlank="1" showInputMessage="1" showErrorMessage="1" prompt="¿Afectar al grupo de funcionarios del proceso?" sqref="Q12:Q21" xr:uid="{4B6B903B-682F-41C0-BFB7-401A93885D0B}">
      <formula1>"SI,NO,Escoger un dato de la lista desplegable"</formula1>
    </dataValidation>
    <dataValidation allowBlank="1" showInputMessage="1" showErrorMessage="1" prompt="¿Afectar al grupo de funcionarios del proceso?" sqref="Q11" xr:uid="{304AC27F-9C71-4196-82F3-1D38097A2B47}"/>
    <dataValidation allowBlank="1" showInputMessage="1" showErrorMessage="1" prompt="Son los efectos ocasionados por la ocurrencia de un riesgo que afecta los objetivos o procesos de la entidad. Pueden ser una pérdida, un daño, un perjuicio, un detrimento." sqref="M9:M11" xr:uid="{8F64BB8A-B2B2-43B2-9471-0CDEEE68CA61}"/>
    <dataValidation type="list" allowBlank="1" showInputMessage="1" showErrorMessage="1" sqref="BG12:BG21" xr:uid="{A933B219-B05A-4A46-AC03-FF6C286AEDD4}">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BFF2809F-7015-4375-A4F7-ABC4FA225245}">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B9DDD29C-F6A5-49F3-8907-471F93C95A56}">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59DDA050-C6D4-49CB-9417-229A88D08039}">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24C94F62-6E3E-40ED-A383-872E0A08D79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CB9AD7C3-E9C1-44BF-A008-E96189A318AF}">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BAEE9200-ED5C-49C0-BFDF-DF4F9C4DCE9C}">
      <formula1>"Adecuado,Inadecuado,Escoger un dato de la lista desplegable"</formula1>
    </dataValidation>
    <dataValidation type="list" allowBlank="1" showInputMessage="1" showErrorMessage="1" prompt="¿Existen un responsable asignado a la ejecución del control?" sqref="AW12:AW21" xr:uid="{7643CE75-745F-4558-99CB-754C88B75B7F}">
      <formula1>"Asignado,No Asignado,Escoger un dato de la lista desplegable"</formula1>
    </dataValidation>
    <dataValidation type="list" allowBlank="1" showInputMessage="1" showErrorMessage="1" sqref="AV12:AV21" xr:uid="{56EEAF63-E5DD-4899-A262-B00A57A80951}">
      <formula1>"Escoger un dato de la lista desplegable,Preventivo,Detectivo"</formula1>
    </dataValidation>
    <dataValidation type="list" allowBlank="1" showInputMessage="1" showErrorMessage="1" sqref="AQ12:AQ21" xr:uid="{94562ED6-93F1-4879-888B-612DF706F422}">
      <formula1>"Escoger un dato de la lista desplegable,Por Tramite, Diario, Semanal, Quincenal, Mensual, Bimestral, Trimestral, Semestral,Anual"</formula1>
    </dataValidation>
    <dataValidation type="list" allowBlank="1" showInputMessage="1" showErrorMessage="1" sqref="F12:I21" xr:uid="{DABE9565-5DF3-4878-9304-EDFA268CF251}">
      <formula1>"SI,NO,Escoger un dato de la lista desplegable"</formula1>
    </dataValidation>
    <dataValidation type="list" allowBlank="1" showInputMessage="1" showErrorMessage="1" sqref="N12:N21" xr:uid="{73168A95-FBBE-481F-83D7-0C86937A2088}">
      <formula1>"Escoger un dato de la lista desplegable,5,4,3,2,1"</formula1>
    </dataValidation>
  </dataValidations>
  <pageMargins left="0.7" right="0.7" top="0.75" bottom="0.75" header="0.3" footer="0.3"/>
  <pageSetup paperSize="119" scale="12" fitToHeight="0" orientation="landscape" horizontalDpi="1200" verticalDpi="1200"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B753D-5C93-4BAB-B3F1-A01C920812B4}">
  <sheetPr>
    <tabColor rgb="FFB1B1B1"/>
    <pageSetUpPr fitToPage="1"/>
  </sheetPr>
  <dimension ref="B2:BS21"/>
  <sheetViews>
    <sheetView zoomScale="55" zoomScaleNormal="55" workbookViewId="0">
      <selection activeCell="I12" sqref="I12:I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1.42578125" style="73" customWidth="1"/>
    <col min="46" max="46" width="35" style="73" customWidth="1"/>
    <col min="47"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530"/>
      <c r="C2" s="530"/>
      <c r="D2" s="530"/>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530"/>
      <c r="C3" s="530"/>
      <c r="D3" s="530"/>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530"/>
      <c r="C4" s="530"/>
      <c r="D4" s="530"/>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12.75" x14ac:dyDescent="0.25">
      <c r="C6" s="307" t="s">
        <v>61</v>
      </c>
      <c r="D6" s="307"/>
      <c r="E6" s="531">
        <v>45275</v>
      </c>
      <c r="F6" s="532"/>
      <c r="G6" s="532"/>
      <c r="H6" s="532"/>
      <c r="I6" s="532"/>
      <c r="BH6" s="43"/>
      <c r="BJ6" s="43"/>
      <c r="BK6" s="43"/>
    </row>
    <row r="7" spans="2:71" s="40" customFormat="1" ht="13.5" thickBot="1" x14ac:dyDescent="0.25">
      <c r="BH7" s="41"/>
      <c r="BJ7" s="41"/>
      <c r="BK7" s="41"/>
    </row>
    <row r="8" spans="2:71" s="42" customFormat="1" ht="12.75"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533"/>
      <c r="BO8" s="287" t="s">
        <v>66</v>
      </c>
      <c r="BP8" s="288"/>
      <c r="BQ8" s="288"/>
      <c r="BR8" s="288"/>
      <c r="BS8" s="291" t="s">
        <v>67</v>
      </c>
    </row>
    <row r="9" spans="2:71" s="42" customFormat="1" ht="12.75"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537" t="s">
        <v>91</v>
      </c>
      <c r="BO9" s="289"/>
      <c r="BP9" s="290"/>
      <c r="BQ9" s="290"/>
      <c r="BR9" s="290"/>
      <c r="BS9" s="292"/>
    </row>
    <row r="10" spans="2:71" s="42" customFormat="1" ht="12.75"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538"/>
      <c r="BO10" s="289"/>
      <c r="BP10" s="290"/>
      <c r="BQ10" s="290"/>
      <c r="BR10" s="290"/>
      <c r="BS10" s="292"/>
    </row>
    <row r="11" spans="2:71" s="42" customFormat="1" ht="26.25"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534"/>
      <c r="AO11" s="535"/>
      <c r="AP11" s="535"/>
      <c r="AQ11" s="535"/>
      <c r="AR11" s="535"/>
      <c r="AS11" s="535"/>
      <c r="AT11" s="535"/>
      <c r="AU11" s="535"/>
      <c r="AV11" s="535"/>
      <c r="AW11" s="173" t="s">
        <v>101</v>
      </c>
      <c r="AX11" s="173" t="s">
        <v>102</v>
      </c>
      <c r="AY11" s="173">
        <v>2</v>
      </c>
      <c r="AZ11" s="173">
        <v>3</v>
      </c>
      <c r="BA11" s="173">
        <v>4</v>
      </c>
      <c r="BB11" s="173">
        <v>5</v>
      </c>
      <c r="BC11" s="173">
        <v>6</v>
      </c>
      <c r="BD11" s="540"/>
      <c r="BE11" s="541"/>
      <c r="BF11" s="542"/>
      <c r="BG11" s="540"/>
      <c r="BH11" s="541"/>
      <c r="BI11" s="542"/>
      <c r="BJ11" s="540"/>
      <c r="BK11" s="541"/>
      <c r="BL11" s="543"/>
      <c r="BM11" s="536"/>
      <c r="BN11" s="539"/>
      <c r="BO11" s="259" t="s">
        <v>96</v>
      </c>
      <c r="BP11" s="260"/>
      <c r="BQ11" s="156" t="s">
        <v>98</v>
      </c>
      <c r="BR11" s="156" t="s">
        <v>103</v>
      </c>
      <c r="BS11" s="293"/>
    </row>
    <row r="12" spans="2:71" s="53" customFormat="1" ht="191.25" x14ac:dyDescent="0.25">
      <c r="B12" s="248">
        <v>1</v>
      </c>
      <c r="C12" s="251" t="s">
        <v>671</v>
      </c>
      <c r="D12" s="241" t="s">
        <v>672</v>
      </c>
      <c r="E12" s="241" t="s">
        <v>673</v>
      </c>
      <c r="F12" s="210" t="s">
        <v>153</v>
      </c>
      <c r="G12" s="210" t="s">
        <v>153</v>
      </c>
      <c r="H12" s="210" t="s">
        <v>153</v>
      </c>
      <c r="I12" s="210" t="s">
        <v>153</v>
      </c>
      <c r="J12" s="241" t="str">
        <f>IF(AND((F12="SI"),(G12="SI"),(H12="SI"),(I12="SI")),"Si es Riesgo de Corrupción","No es Riesgo de Corrupción")</f>
        <v>Si es Riesgo de Corrupción</v>
      </c>
      <c r="K12" s="47">
        <v>1</v>
      </c>
      <c r="L12" s="48" t="s">
        <v>674</v>
      </c>
      <c r="M12" s="243" t="s">
        <v>675</v>
      </c>
      <c r="N12" s="245">
        <v>2</v>
      </c>
      <c r="O12" s="235" t="str">
        <f>IF(N12=1,"Rara vez",IF(N12=2,"Improbable",IF(N12=3,"Posible",IF(N12=4,"Probable",IF(N12=5,"Casi seguro","Definir el nivel de probabilidad")))))</f>
        <v>Improbable</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10" t="s">
        <v>153</v>
      </c>
      <c r="R12" s="210" t="s">
        <v>153</v>
      </c>
      <c r="S12" s="210" t="s">
        <v>155</v>
      </c>
      <c r="T12" s="210" t="s">
        <v>155</v>
      </c>
      <c r="U12" s="210" t="s">
        <v>153</v>
      </c>
      <c r="V12" s="210" t="s">
        <v>153</v>
      </c>
      <c r="W12" s="210" t="s">
        <v>155</v>
      </c>
      <c r="X12" s="210" t="s">
        <v>155</v>
      </c>
      <c r="Y12" s="210" t="s">
        <v>155</v>
      </c>
      <c r="Z12" s="210" t="s">
        <v>153</v>
      </c>
      <c r="AA12" s="210" t="s">
        <v>153</v>
      </c>
      <c r="AB12" s="210" t="s">
        <v>153</v>
      </c>
      <c r="AC12" s="210" t="s">
        <v>153</v>
      </c>
      <c r="AD12" s="210" t="s">
        <v>153</v>
      </c>
      <c r="AE12" s="210" t="s">
        <v>155</v>
      </c>
      <c r="AF12" s="210" t="s">
        <v>155</v>
      </c>
      <c r="AG12" s="210" t="s">
        <v>153</v>
      </c>
      <c r="AH12" s="210" t="s">
        <v>155</v>
      </c>
      <c r="AI12" s="210" t="s">
        <v>155</v>
      </c>
      <c r="AJ12" s="234">
        <f>IF(AF12="SI","Impacto Catastrófico por lesoines o perdida de vidas humanas",(COUNTIF(Q12:AE21,"SI")+COUNTIF(AG12:AI21,"SI")))</f>
        <v>10</v>
      </c>
      <c r="AK12" s="234" t="str">
        <f>IF(AJ12=0,"",IF(AND(AJ12&gt;0,AJ12&lt;=5),"Moderado",IF(AND(AJ12&gt;5,AJ12&lt;=11),"Mayor","Catastrófico")))</f>
        <v>Mayor</v>
      </c>
      <c r="AL12" s="234" t="str">
        <f>IF(AND(O12="Rara Vez",AK12="Moderado"),"Moderado",IF(AND(O12="Rara Vez",AK12="Mayor"),"Alto",IF(AND(O12="Improbable",AK12="Moderado"),"Moderado",IF(AND(O12="Improbable",AK12="Mayor"),"Alto",IF(AND(O12="Posible",AK12="Moderado"),"Alto",IF(AND(O12="Probable",AK12="Moderado"),"Alto","Extremo"))))))</f>
        <v>Alto</v>
      </c>
      <c r="AM12" s="216" t="s">
        <v>151</v>
      </c>
      <c r="AN12" s="174">
        <v>1</v>
      </c>
      <c r="AO12" s="175" t="s">
        <v>676</v>
      </c>
      <c r="AP12" s="170" t="s">
        <v>677</v>
      </c>
      <c r="AQ12" s="170" t="s">
        <v>453</v>
      </c>
      <c r="AR12" s="170" t="s">
        <v>678</v>
      </c>
      <c r="AS12" s="170" t="s">
        <v>679</v>
      </c>
      <c r="AT12" s="170" t="s">
        <v>680</v>
      </c>
      <c r="AU12" s="170" t="s">
        <v>681</v>
      </c>
      <c r="AV12" s="170" t="s">
        <v>469</v>
      </c>
      <c r="AW12" s="170" t="s">
        <v>158</v>
      </c>
      <c r="AX12" s="170" t="s">
        <v>159</v>
      </c>
      <c r="AY12" s="170" t="s">
        <v>160</v>
      </c>
      <c r="AZ12" s="170" t="s">
        <v>470</v>
      </c>
      <c r="BA12" s="170" t="s">
        <v>162</v>
      </c>
      <c r="BB12" s="170" t="s">
        <v>163</v>
      </c>
      <c r="BC12" s="170" t="s">
        <v>169</v>
      </c>
      <c r="BD12" s="170">
        <f t="shared" ref="BD12:BD21" si="0">IF(AW12="Asignado",15,0)+IF(AX12="Adecuado",15,0)+IF(AY12="Oportuna",15,0)+IF(AZ12="Prevenir",15,IF(AZ12="Detectar",10,0))+IF(BA12="Confiable",15,0)+IF(BB12="Se investigan y resuelven oportunamente",15,0)+IF(BC12="Completa",10,IF(BC12="Incompleta",5,0))</f>
        <v>95</v>
      </c>
      <c r="BE12" s="170" t="str">
        <f t="shared" ref="BE12:BE21" si="1">IF(BD12&lt;=85,"Débil",IF(AND(BD12&gt;=86,BD12&lt;=94),"Moderado","Fuerte"))</f>
        <v>Fuerte</v>
      </c>
      <c r="BF12" s="175"/>
      <c r="BG12" s="176" t="s">
        <v>165</v>
      </c>
      <c r="BH12" s="170" t="str">
        <f t="shared" ref="BH12:BH21" si="2">IF(BG12="Débil","No se ejecuta",IF(BG12="Moderado","Algunas veces se ejecuta",IF(BG12="FUERTE","Siempre se ejecuta","Casilla formulada")))</f>
        <v>Siempre se ejecuta</v>
      </c>
      <c r="BI12" s="175"/>
      <c r="BJ12" s="170" t="str">
        <f t="shared" ref="BJ12:BJ2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70">
        <f t="shared" ref="BK12:BK21" si="4">IF(BJ12="DÉBIL",0,IF(BJ12="MODERADO",50,IF(BJ12="FUERTE",100,"")))</f>
        <v>100</v>
      </c>
      <c r="BL12" s="170" t="str">
        <f t="shared" ref="BL12:BL21" si="5">IF(AND(BG12="Fuerte",BE12="Fuerte"),"NO","SI")</f>
        <v>NO</v>
      </c>
      <c r="BM12" s="544" t="str">
        <f>IF(AVERAGE(BK12:BK21)=100,"FUERTE",IF(AND(AVERAGE(BK12:BK21)&lt;=99,AVERAGE(BK12:BK21)&gt;=50),"MODERADA",IF(AVERAGE(BK12:BK21)&lt;50,"DÉBIL",0)))</f>
        <v>FUERTE</v>
      </c>
      <c r="BN12" s="545"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Mayor</v>
      </c>
      <c r="BR12" s="210" t="str">
        <f>IF(AND(BP12="Rara Vez",BQ12="Moderado"),"Moderado",IF(AND(BP12="Rara Vez",BQ12="Mayor"),"Alto",IF(AND(BP12="Improbable",BQ12="Moderado"),"Moderado",IF(AND(BP12="Improbable",BQ12="Mayor"),"Alto",IF(AND(BP12="Posible",BQ12="Moderado"),"Alto",IF(AND(BP12="Probable",BQ12="Moderado"),"Alto","Extremo"))))))</f>
        <v>Alto</v>
      </c>
      <c r="BS12" s="213" t="s">
        <v>682</v>
      </c>
    </row>
    <row r="13" spans="2:71" s="53" customFormat="1" ht="204" x14ac:dyDescent="0.25">
      <c r="B13" s="249"/>
      <c r="C13" s="252"/>
      <c r="D13" s="241"/>
      <c r="E13" s="241"/>
      <c r="F13" s="211"/>
      <c r="G13" s="211"/>
      <c r="H13" s="211"/>
      <c r="I13" s="211"/>
      <c r="J13" s="241"/>
      <c r="K13" s="54">
        <v>2</v>
      </c>
      <c r="L13" s="55" t="s">
        <v>683</v>
      </c>
      <c r="M13" s="243"/>
      <c r="N13" s="246"/>
      <c r="O13" s="236"/>
      <c r="P13" s="229"/>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7"/>
      <c r="AN13" s="56">
        <v>2</v>
      </c>
      <c r="AO13" s="57" t="s">
        <v>684</v>
      </c>
      <c r="AP13" s="171" t="s">
        <v>685</v>
      </c>
      <c r="AQ13" s="171" t="s">
        <v>168</v>
      </c>
      <c r="AR13" s="171" t="s">
        <v>686</v>
      </c>
      <c r="AS13" s="171" t="s">
        <v>687</v>
      </c>
      <c r="AT13" s="171" t="s">
        <v>688</v>
      </c>
      <c r="AU13" s="171" t="s">
        <v>670</v>
      </c>
      <c r="AV13" s="171" t="s">
        <v>157</v>
      </c>
      <c r="AW13" s="171" t="s">
        <v>158</v>
      </c>
      <c r="AX13" s="171" t="s">
        <v>159</v>
      </c>
      <c r="AY13" s="171" t="s">
        <v>160</v>
      </c>
      <c r="AZ13" s="171" t="s">
        <v>161</v>
      </c>
      <c r="BA13" s="171" t="s">
        <v>162</v>
      </c>
      <c r="BB13" s="171" t="s">
        <v>163</v>
      </c>
      <c r="BC13" s="171" t="s">
        <v>169</v>
      </c>
      <c r="BD13" s="58">
        <f t="shared" si="0"/>
        <v>100</v>
      </c>
      <c r="BE13" s="58" t="str">
        <f t="shared" si="1"/>
        <v>Fuerte</v>
      </c>
      <c r="BF13" s="57"/>
      <c r="BG13" s="59" t="s">
        <v>165</v>
      </c>
      <c r="BH13" s="58" t="str">
        <f t="shared" si="2"/>
        <v>Siempre se ejecuta</v>
      </c>
      <c r="BI13" s="57"/>
      <c r="BJ13" s="58" t="str">
        <f t="shared" si="3"/>
        <v>FUERTE</v>
      </c>
      <c r="BK13" s="58">
        <f t="shared" si="4"/>
        <v>100</v>
      </c>
      <c r="BL13" s="58" t="str">
        <f t="shared" si="5"/>
        <v>NO</v>
      </c>
      <c r="BM13" s="220"/>
      <c r="BN13" s="223"/>
      <c r="BO13" s="226"/>
      <c r="BP13" s="229"/>
      <c r="BQ13" s="211"/>
      <c r="BR13" s="211"/>
      <c r="BS13" s="214"/>
    </row>
    <row r="14" spans="2:71" s="53" customFormat="1" ht="15" customHeight="1" x14ac:dyDescent="0.25">
      <c r="B14" s="249"/>
      <c r="C14" s="252"/>
      <c r="D14" s="241"/>
      <c r="E14" s="241"/>
      <c r="F14" s="211"/>
      <c r="G14" s="211"/>
      <c r="H14" s="211"/>
      <c r="I14" s="211"/>
      <c r="J14" s="241"/>
      <c r="K14" s="60">
        <v>3</v>
      </c>
      <c r="L14" s="61"/>
      <c r="M14" s="243"/>
      <c r="N14" s="246"/>
      <c r="O14" s="236"/>
      <c r="P14" s="229"/>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7"/>
      <c r="AN14" s="62">
        <v>3</v>
      </c>
      <c r="AO14" s="172"/>
      <c r="AP14" s="159"/>
      <c r="AQ14" s="159"/>
      <c r="AR14" s="159"/>
      <c r="AS14" s="159"/>
      <c r="AT14" s="159"/>
      <c r="AU14" s="159"/>
      <c r="AV14" s="159"/>
      <c r="AW14" s="170"/>
      <c r="AX14" s="170"/>
      <c r="AY14" s="170"/>
      <c r="AZ14" s="170"/>
      <c r="BA14" s="170"/>
      <c r="BB14" s="170"/>
      <c r="BC14" s="170"/>
      <c r="BD14" s="159">
        <f t="shared" si="0"/>
        <v>0</v>
      </c>
      <c r="BE14" s="159" t="str">
        <f t="shared" si="1"/>
        <v>Débil</v>
      </c>
      <c r="BF14" s="63"/>
      <c r="BG14" s="65"/>
      <c r="BH14" s="159" t="str">
        <f t="shared" si="2"/>
        <v>Casilla formulada</v>
      </c>
      <c r="BI14" s="63"/>
      <c r="BJ14" s="159" t="str">
        <f t="shared" si="3"/>
        <v/>
      </c>
      <c r="BK14" s="159" t="str">
        <f t="shared" si="4"/>
        <v/>
      </c>
      <c r="BL14" s="159" t="str">
        <f t="shared" si="5"/>
        <v>SI</v>
      </c>
      <c r="BM14" s="220"/>
      <c r="BN14" s="223"/>
      <c r="BO14" s="226"/>
      <c r="BP14" s="229"/>
      <c r="BQ14" s="211"/>
      <c r="BR14" s="211"/>
      <c r="BS14" s="214"/>
    </row>
    <row r="15" spans="2:71" s="53" customFormat="1" ht="15" customHeight="1" x14ac:dyDescent="0.25">
      <c r="B15" s="249"/>
      <c r="C15" s="252"/>
      <c r="D15" s="241"/>
      <c r="E15" s="241"/>
      <c r="F15" s="211"/>
      <c r="G15" s="211"/>
      <c r="H15" s="211"/>
      <c r="I15" s="211"/>
      <c r="J15" s="241"/>
      <c r="K15" s="54">
        <v>4</v>
      </c>
      <c r="L15" s="55" t="s">
        <v>107</v>
      </c>
      <c r="M15" s="243"/>
      <c r="N15" s="246"/>
      <c r="O15" s="236"/>
      <c r="P15" s="229"/>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7"/>
      <c r="AN15" s="56">
        <v>4</v>
      </c>
      <c r="AO15" s="57"/>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0"/>
        <v>0</v>
      </c>
      <c r="BE15" s="58" t="str">
        <f t="shared" si="1"/>
        <v>Débil</v>
      </c>
      <c r="BF15" s="57"/>
      <c r="BG15" s="59" t="s">
        <v>106</v>
      </c>
      <c r="BH15" s="58" t="str">
        <f t="shared" si="2"/>
        <v>Casilla formulada</v>
      </c>
      <c r="BI15" s="57"/>
      <c r="BJ15" s="58" t="str">
        <f t="shared" si="3"/>
        <v/>
      </c>
      <c r="BK15" s="58" t="str">
        <f t="shared" si="4"/>
        <v/>
      </c>
      <c r="BL15" s="58" t="str">
        <f t="shared" si="5"/>
        <v>SI</v>
      </c>
      <c r="BM15" s="220"/>
      <c r="BN15" s="223"/>
      <c r="BO15" s="226"/>
      <c r="BP15" s="229"/>
      <c r="BQ15" s="211"/>
      <c r="BR15" s="211"/>
      <c r="BS15" s="214"/>
    </row>
    <row r="16" spans="2:71" s="53" customFormat="1" ht="15" customHeight="1" x14ac:dyDescent="0.25">
      <c r="B16" s="249"/>
      <c r="C16" s="252"/>
      <c r="D16" s="241"/>
      <c r="E16" s="241"/>
      <c r="F16" s="211"/>
      <c r="G16" s="211"/>
      <c r="H16" s="211"/>
      <c r="I16" s="211"/>
      <c r="J16" s="241"/>
      <c r="K16" s="60">
        <v>5</v>
      </c>
      <c r="L16" s="61" t="s">
        <v>107</v>
      </c>
      <c r="M16" s="243"/>
      <c r="N16" s="246"/>
      <c r="O16" s="236"/>
      <c r="P16" s="229"/>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7"/>
      <c r="AN16" s="62">
        <v>5</v>
      </c>
      <c r="AO16" s="63" t="s">
        <v>109</v>
      </c>
      <c r="AP16" s="63"/>
      <c r="AQ16" s="63" t="s">
        <v>106</v>
      </c>
      <c r="AR16" s="63"/>
      <c r="AS16" s="63"/>
      <c r="AT16" s="63"/>
      <c r="AU16" s="63"/>
      <c r="AV16" s="63" t="s">
        <v>106</v>
      </c>
      <c r="AW16" s="159" t="s">
        <v>106</v>
      </c>
      <c r="AX16" s="159" t="s">
        <v>106</v>
      </c>
      <c r="AY16" s="159" t="s">
        <v>106</v>
      </c>
      <c r="AZ16" s="159" t="s">
        <v>106</v>
      </c>
      <c r="BA16" s="159" t="s">
        <v>106</v>
      </c>
      <c r="BB16" s="159" t="s">
        <v>106</v>
      </c>
      <c r="BC16" s="159" t="s">
        <v>106</v>
      </c>
      <c r="BD16" s="159">
        <f t="shared" si="0"/>
        <v>0</v>
      </c>
      <c r="BE16" s="159" t="str">
        <f t="shared" si="1"/>
        <v>Débil</v>
      </c>
      <c r="BF16" s="63"/>
      <c r="BG16" s="65" t="s">
        <v>106</v>
      </c>
      <c r="BH16" s="159" t="str">
        <f t="shared" si="2"/>
        <v>Casilla formulada</v>
      </c>
      <c r="BI16" s="63"/>
      <c r="BJ16" s="159" t="str">
        <f t="shared" si="3"/>
        <v/>
      </c>
      <c r="BK16" s="159" t="str">
        <f t="shared" si="4"/>
        <v/>
      </c>
      <c r="BL16" s="159" t="str">
        <f t="shared" si="5"/>
        <v>SI</v>
      </c>
      <c r="BM16" s="220"/>
      <c r="BN16" s="223"/>
      <c r="BO16" s="226"/>
      <c r="BP16" s="229"/>
      <c r="BQ16" s="211"/>
      <c r="BR16" s="211"/>
      <c r="BS16" s="214"/>
    </row>
    <row r="17" spans="2:71" s="53" customFormat="1" ht="15" customHeight="1" x14ac:dyDescent="0.25">
      <c r="B17" s="249"/>
      <c r="C17" s="252"/>
      <c r="D17" s="241"/>
      <c r="E17" s="241"/>
      <c r="F17" s="211"/>
      <c r="G17" s="211"/>
      <c r="H17" s="211"/>
      <c r="I17" s="211"/>
      <c r="J17" s="241"/>
      <c r="K17" s="54">
        <v>6</v>
      </c>
      <c r="L17" s="55" t="s">
        <v>107</v>
      </c>
      <c r="M17" s="243"/>
      <c r="N17" s="246"/>
      <c r="O17" s="236"/>
      <c r="P17" s="229"/>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0"/>
        <v>0</v>
      </c>
      <c r="BE17" s="58" t="str">
        <f t="shared" si="1"/>
        <v>Débil</v>
      </c>
      <c r="BF17" s="57"/>
      <c r="BG17" s="59" t="s">
        <v>106</v>
      </c>
      <c r="BH17" s="58" t="str">
        <f t="shared" si="2"/>
        <v>Casilla formulada</v>
      </c>
      <c r="BI17" s="57"/>
      <c r="BJ17" s="58" t="str">
        <f t="shared" si="3"/>
        <v/>
      </c>
      <c r="BK17" s="58" t="str">
        <f t="shared" si="4"/>
        <v/>
      </c>
      <c r="BL17" s="58" t="str">
        <f t="shared" si="5"/>
        <v>SI</v>
      </c>
      <c r="BM17" s="220"/>
      <c r="BN17" s="223"/>
      <c r="BO17" s="226"/>
      <c r="BP17" s="229"/>
      <c r="BQ17" s="211"/>
      <c r="BR17" s="211"/>
      <c r="BS17" s="214"/>
    </row>
    <row r="18" spans="2:71" s="53" customFormat="1" ht="15" customHeight="1" x14ac:dyDescent="0.25">
      <c r="B18" s="249"/>
      <c r="C18" s="252"/>
      <c r="D18" s="241"/>
      <c r="E18" s="241"/>
      <c r="F18" s="211"/>
      <c r="G18" s="211"/>
      <c r="H18" s="211"/>
      <c r="I18" s="211"/>
      <c r="J18" s="241"/>
      <c r="K18" s="60">
        <v>7</v>
      </c>
      <c r="L18" s="61" t="s">
        <v>107</v>
      </c>
      <c r="M18" s="243"/>
      <c r="N18" s="246"/>
      <c r="O18" s="236"/>
      <c r="P18" s="229"/>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 customHeight="1" x14ac:dyDescent="0.25">
      <c r="B19" s="249"/>
      <c r="C19" s="252"/>
      <c r="D19" s="241"/>
      <c r="E19" s="241"/>
      <c r="F19" s="211"/>
      <c r="G19" s="211"/>
      <c r="H19" s="211"/>
      <c r="I19" s="211"/>
      <c r="J19" s="241"/>
      <c r="K19" s="54">
        <v>8</v>
      </c>
      <c r="L19" s="55" t="s">
        <v>107</v>
      </c>
      <c r="M19" s="243"/>
      <c r="N19" s="246"/>
      <c r="O19" s="236"/>
      <c r="P19" s="229"/>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 customHeight="1" x14ac:dyDescent="0.25">
      <c r="B20" s="249"/>
      <c r="C20" s="252"/>
      <c r="D20" s="241"/>
      <c r="E20" s="241"/>
      <c r="F20" s="211"/>
      <c r="G20" s="211"/>
      <c r="H20" s="211"/>
      <c r="I20" s="211"/>
      <c r="J20" s="241"/>
      <c r="K20" s="60">
        <v>9</v>
      </c>
      <c r="L20" s="66" t="s">
        <v>107</v>
      </c>
      <c r="M20" s="243"/>
      <c r="N20" s="246"/>
      <c r="O20" s="236"/>
      <c r="P20" s="229"/>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 customHeight="1" thickBot="1" x14ac:dyDescent="0.3">
      <c r="B21" s="250"/>
      <c r="C21" s="253"/>
      <c r="D21" s="242"/>
      <c r="E21" s="242"/>
      <c r="F21" s="212"/>
      <c r="G21" s="212"/>
      <c r="H21" s="212"/>
      <c r="I21" s="212"/>
      <c r="J21" s="242"/>
      <c r="K21" s="67">
        <v>10</v>
      </c>
      <c r="L21" s="68" t="s">
        <v>107</v>
      </c>
      <c r="M21" s="244"/>
      <c r="N21" s="247"/>
      <c r="O21" s="237"/>
      <c r="P21" s="230"/>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sheetData>
  <sheetProtection sheet="1" objects="1" scenarios="1"/>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M9:BM11"/>
    <mergeCell ref="BN9:BN11"/>
    <mergeCell ref="AT9:AT11"/>
    <mergeCell ref="AU9:AU11"/>
    <mergeCell ref="AV9:AV11"/>
    <mergeCell ref="AW9:BC10"/>
    <mergeCell ref="BD9:BE11"/>
    <mergeCell ref="BF9:BF11"/>
    <mergeCell ref="BL9:BL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102" priority="42" operator="containsText" text="Si es Riesgo de Corrupción">
      <formula>NOT(ISERROR(SEARCH("Si es Riesgo de Corrupción",J12)))</formula>
    </cfRule>
    <cfRule type="containsText" dxfId="101" priority="43" operator="containsText" text="No es Riesgo de Corrupción">
      <formula>NOT(ISERROR(SEARCH("No es Riesgo de Corrupción",J12)))</formula>
    </cfRule>
  </conditionalFormatting>
  <conditionalFormatting sqref="L12:M21">
    <cfRule type="containsText" dxfId="100" priority="41" operator="containsText" text="Espacio para describir ">
      <formula>NOT(ISERROR(SEARCH("Espacio para describir ",L12)))</formula>
    </cfRule>
  </conditionalFormatting>
  <conditionalFormatting sqref="N12:N21 AQ15:AQ21 AV15:BC21 BG12:BG21 BO12:BO21">
    <cfRule type="containsText" dxfId="99" priority="40" operator="containsText" text="Escoger un dato de la lista desplegable">
      <formula>NOT(ISERROR(SEARCH("Escoger un dato de la lista desplegable",N12)))</formula>
    </cfRule>
  </conditionalFormatting>
  <conditionalFormatting sqref="AO12:AO13 AO15:AO21">
    <cfRule type="containsText" dxfId="98" priority="39" operator="containsText" text="REDACTAR CONTROL">
      <formula>NOT(ISERROR(SEARCH("REDACTAR CONTROL",AO12)))</formula>
    </cfRule>
  </conditionalFormatting>
  <conditionalFormatting sqref="AL12 BR12">
    <cfRule type="containsText" dxfId="97" priority="36" operator="containsText" text="Extremo">
      <formula>NOT(ISERROR(SEARCH("Extremo",AL12)))</formula>
    </cfRule>
    <cfRule type="containsText" dxfId="96" priority="37" operator="containsText" text="Alto">
      <formula>NOT(ISERROR(SEARCH("Alto",AL12)))</formula>
    </cfRule>
    <cfRule type="containsText" dxfId="95" priority="38" operator="containsText" text="Moderado">
      <formula>NOT(ISERROR(SEARCH("Moderado",AL12)))</formula>
    </cfRule>
  </conditionalFormatting>
  <conditionalFormatting sqref="AO14">
    <cfRule type="containsText" dxfId="94" priority="31" operator="containsText" text="REDACTAR CONTROL">
      <formula>NOT(ISERROR(SEARCH("REDACTAR CONTROL",AO14)))</formula>
    </cfRule>
    <cfRule type="containsText" dxfId="93" priority="32" operator="containsText" text="Espacio para">
      <formula>NOT(ISERROR(SEARCH("Espacio para",AO14)))</formula>
    </cfRule>
    <cfRule type="containsText" dxfId="92" priority="33" operator="containsText" text="Definir el">
      <formula>NOT(ISERROR(SEARCH("Definir el",AO14)))</formula>
    </cfRule>
    <cfRule type="containsText" dxfId="91" priority="34" operator="containsText" text="lista desplegable">
      <formula>NOT(ISERROR(SEARCH("lista desplegable",AO14)))</formula>
    </cfRule>
    <cfRule type="containsText" dxfId="90" priority="35" operator="containsText" text="Casilla formulada">
      <formula>NOT(ISERROR(SEARCH("Casilla formulada",AO14)))</formula>
    </cfRule>
  </conditionalFormatting>
  <conditionalFormatting sqref="AP14:AV14">
    <cfRule type="containsText" dxfId="89" priority="26" operator="containsText" text="REDACTAR CONTROL">
      <formula>NOT(ISERROR(SEARCH("REDACTAR CONTROL",AP14)))</formula>
    </cfRule>
    <cfRule type="containsText" dxfId="88" priority="27" operator="containsText" text="Espacio para">
      <formula>NOT(ISERROR(SEARCH("Espacio para",AP14)))</formula>
    </cfRule>
    <cfRule type="containsText" dxfId="87" priority="28" operator="containsText" text="Definir el">
      <formula>NOT(ISERROR(SEARCH("Definir el",AP14)))</formula>
    </cfRule>
    <cfRule type="containsText" dxfId="86" priority="29" operator="containsText" text="lista desplegable">
      <formula>NOT(ISERROR(SEARCH("lista desplegable",AP14)))</formula>
    </cfRule>
    <cfRule type="containsText" dxfId="85" priority="30" operator="containsText" text="Casilla formulada">
      <formula>NOT(ISERROR(SEARCH("Casilla formulada",AP14)))</formula>
    </cfRule>
  </conditionalFormatting>
  <conditionalFormatting sqref="AW14:BC14">
    <cfRule type="containsText" dxfId="84" priority="21" operator="containsText" text="REDACTAR CONTROL">
      <formula>NOT(ISERROR(SEARCH("REDACTAR CONTROL",AW14)))</formula>
    </cfRule>
    <cfRule type="containsText" dxfId="83" priority="22" operator="containsText" text="Espacio para">
      <formula>NOT(ISERROR(SEARCH("Espacio para",AW14)))</formula>
    </cfRule>
    <cfRule type="containsText" dxfId="82" priority="23" operator="containsText" text="Definir el">
      <formula>NOT(ISERROR(SEARCH("Definir el",AW14)))</formula>
    </cfRule>
    <cfRule type="containsText" dxfId="81" priority="24" operator="containsText" text="lista desplegable">
      <formula>NOT(ISERROR(SEARCH("lista desplegable",AW14)))</formula>
    </cfRule>
    <cfRule type="containsText" dxfId="80" priority="25" operator="containsText" text="Casilla formulada">
      <formula>NOT(ISERROR(SEARCH("Casilla formulada",AW14)))</formula>
    </cfRule>
  </conditionalFormatting>
  <conditionalFormatting sqref="F12:I21">
    <cfRule type="containsText" dxfId="79" priority="16" operator="containsText" text="REDACTAR CONTROL">
      <formula>NOT(ISERROR(SEARCH("REDACTAR CONTROL",F12)))</formula>
    </cfRule>
    <cfRule type="containsText" dxfId="78" priority="17" operator="containsText" text="Espacio para">
      <formula>NOT(ISERROR(SEARCH("Espacio para",F12)))</formula>
    </cfRule>
    <cfRule type="containsText" dxfId="77" priority="18" operator="containsText" text="Definir el">
      <formula>NOT(ISERROR(SEARCH("Definir el",F12)))</formula>
    </cfRule>
    <cfRule type="containsText" dxfId="76" priority="19" operator="containsText" text="lista desplegable">
      <formula>NOT(ISERROR(SEARCH("lista desplegable",F12)))</formula>
    </cfRule>
    <cfRule type="containsText" dxfId="75" priority="20" operator="containsText" text="Casilla formulada">
      <formula>NOT(ISERROR(SEARCH("Casilla formulada",F12)))</formula>
    </cfRule>
  </conditionalFormatting>
  <conditionalFormatting sqref="Q12:AI21">
    <cfRule type="containsText" dxfId="74" priority="11" operator="containsText" text="REDACTAR CONTROL">
      <formula>NOT(ISERROR(SEARCH("REDACTAR CONTROL",Q12)))</formula>
    </cfRule>
    <cfRule type="containsText" dxfId="73" priority="12" operator="containsText" text="Espacio para">
      <formula>NOT(ISERROR(SEARCH("Espacio para",Q12)))</formula>
    </cfRule>
    <cfRule type="containsText" dxfId="72" priority="13" operator="containsText" text="Definir el">
      <formula>NOT(ISERROR(SEARCH("Definir el",Q12)))</formula>
    </cfRule>
    <cfRule type="containsText" dxfId="71" priority="14" operator="containsText" text="lista desplegable">
      <formula>NOT(ISERROR(SEARCH("lista desplegable",Q12)))</formula>
    </cfRule>
    <cfRule type="containsText" dxfId="70" priority="15" operator="containsText" text="Casilla formulada">
      <formula>NOT(ISERROR(SEARCH("Casilla formulada",Q12)))</formula>
    </cfRule>
  </conditionalFormatting>
  <conditionalFormatting sqref="AP12:BC12">
    <cfRule type="containsText" dxfId="69" priority="6" operator="containsText" text="REDACTAR CONTROL">
      <formula>NOT(ISERROR(SEARCH("REDACTAR CONTROL",AP12)))</formula>
    </cfRule>
    <cfRule type="containsText" dxfId="68" priority="7" operator="containsText" text="Espacio para">
      <formula>NOT(ISERROR(SEARCH("Espacio para",AP12)))</formula>
    </cfRule>
    <cfRule type="containsText" dxfId="67" priority="8" operator="containsText" text="Definir el">
      <formula>NOT(ISERROR(SEARCH("Definir el",AP12)))</formula>
    </cfRule>
    <cfRule type="containsText" dxfId="66" priority="9" operator="containsText" text="lista desplegable">
      <formula>NOT(ISERROR(SEARCH("lista desplegable",AP12)))</formula>
    </cfRule>
    <cfRule type="containsText" dxfId="65" priority="10" operator="containsText" text="Casilla formulada">
      <formula>NOT(ISERROR(SEARCH("Casilla formulada",AP12)))</formula>
    </cfRule>
  </conditionalFormatting>
  <conditionalFormatting sqref="AP13:BC13">
    <cfRule type="containsText" dxfId="64" priority="1" operator="containsText" text="REDACTAR CONTROL">
      <formula>NOT(ISERROR(SEARCH("REDACTAR CONTROL",AP13)))</formula>
    </cfRule>
    <cfRule type="containsText" dxfId="63" priority="2" operator="containsText" text="Espacio para">
      <formula>NOT(ISERROR(SEARCH("Espacio para",AP13)))</formula>
    </cfRule>
    <cfRule type="containsText" dxfId="62" priority="3" operator="containsText" text="Definir el">
      <formula>NOT(ISERROR(SEARCH("Definir el",AP13)))</formula>
    </cfRule>
    <cfRule type="containsText" dxfId="61" priority="4" operator="containsText" text="lista desplegable">
      <formula>NOT(ISERROR(SEARCH("lista desplegable",AP13)))</formula>
    </cfRule>
    <cfRule type="containsText" dxfId="60" priority="5" operator="containsText" text="Casilla formulada">
      <formula>NOT(ISERROR(SEARCH("Casilla formulada",AP13)))</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01383175-7EB7-4F08-A16A-E132F595DFBA}"/>
    <dataValidation allowBlank="1" showInputMessage="1" showErrorMessage="1" prompt="¿Se deja evidencia o rastro de la ejecución del control, que permita a cualquier tercero con la evidencia, llegar a la misma conclusión?." sqref="BC11" xr:uid="{68D6C57A-1915-4D03-AAE2-8174D8E6252D}"/>
    <dataValidation allowBlank="1" showInputMessage="1" showErrorMessage="1" prompt="¿Las observaciones, desviaciones o diferencias identificadas como resultados de la ejecución del control son investigadas y resueltas de manera oportuna?" sqref="BB11" xr:uid="{B3C7475E-C111-49EA-BAF1-D2116A896549}"/>
    <dataValidation allowBlank="1" showInputMessage="1" showErrorMessage="1" prompt="¿La fuente de información que se utiliza en el desarrollo del control es información confiable que permita mitigar el riesgo?." sqref="BA11" xr:uid="{809F0818-AF46-4CD0-B956-DAF033230BC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8683F10-EDCE-438F-BCFE-317C9BC33D66}"/>
    <dataValidation allowBlank="1" showInputMessage="1" showErrorMessage="1" prompt="¿La oportunidad en que se ejecuta el control ayuda a prevenir la mitigación del riesgo o a detectar la materialización del riesgo de manera oportuna?" sqref="AY11" xr:uid="{BAE891EA-6493-4D82-85FB-013442663968}"/>
    <dataValidation allowBlank="1" showInputMessage="1" showErrorMessage="1" prompt="El responsable tiene autoridad y adecuada segregación de funciones en la ejecución del control?" sqref="AX11" xr:uid="{446DBEA4-A235-41D2-A6E0-AD473A4CBA40}"/>
    <dataValidation allowBlank="1" showInputMessage="1" showErrorMessage="1" prompt="¿Existen un responsable asignado a la ejecución del control?" sqref="AW11" xr:uid="{0928143C-7182-4EA7-9239-1FA2AD559EFF}"/>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978FA77A-69F5-4E9C-834D-1A1AC1073A6C}"/>
    <dataValidation type="list" allowBlank="1" showInputMessage="1" showErrorMessage="1" prompt="¿Genera Impacto ambiental?" sqref="AI12:AI21" xr:uid="{00A0556F-BF44-4996-9798-01EB358F8F67}">
      <formula1>"SI,NO,Escoger un dato de la lista desplegable"</formula1>
    </dataValidation>
    <dataValidation allowBlank="1" showInputMessage="1" showErrorMessage="1" prompt="¿Genera Impacto ambiental?" sqref="AI11" xr:uid="{DBB73E7B-B5FA-46DE-8E46-035976F4C087}"/>
    <dataValidation type="list" allowBlank="1" showInputMessage="1" showErrorMessage="1" prompt="¿Afectar la imagen nacional?" sqref="AH12:AH21" xr:uid="{57B2D5EE-6891-4BD4-8083-790DB01BE6BE}">
      <formula1>"SI,NO,Escoger un dato de la lista desplegable"</formula1>
    </dataValidation>
    <dataValidation allowBlank="1" showInputMessage="1" showErrorMessage="1" prompt="¿Afectar la imagen nacional?" sqref="AH11" xr:uid="{B623F24D-1DBD-4791-85F2-9C20A43BE3AC}"/>
    <dataValidation type="list" allowBlank="1" showInputMessage="1" showErrorMessage="1" prompt="¿Afectar la imagen regional?" sqref="AG12:AG21" xr:uid="{7BCE9406-820E-4E48-A779-519E34633D9A}">
      <formula1>"SI,NO,Escoger un dato de la lista desplegable"</formula1>
    </dataValidation>
    <dataValidation allowBlank="1" showInputMessage="1" showErrorMessage="1" prompt="¿Afectar la imagen regional?" sqref="AG11" xr:uid="{AC88EC86-3310-455C-BEC0-9C07DC9C42BE}"/>
    <dataValidation type="list" allowBlank="1" showInputMessage="1" showErrorMessage="1" prompt="¿Ocasionar lesiones físicas o pérdida de vidas humanas?_x000a_NOTA: si esta respuesta es afirmativa, el impacto sera considerado como catastrófico." sqref="AF12:AF21" xr:uid="{82EC2BEB-3D57-4B19-9E54-99E31E7F96F8}">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B9BFD6B2-9E3B-4394-90ED-8482CF775A0F}"/>
    <dataValidation type="list" allowBlank="1" showInputMessage="1" showErrorMessage="1" prompt="¿Generar pérdida de credibilidad del sector?" sqref="AE12:AE21" xr:uid="{DB3D0609-444F-43B3-B1EC-B7164EA14097}">
      <formula1>"SI,NO,Escoger un dato de la lista desplegable"</formula1>
    </dataValidation>
    <dataValidation allowBlank="1" showInputMessage="1" showErrorMessage="1" prompt="¿Generar pérdida de credibilidad del sector?" sqref="AE11" xr:uid="{2893D531-880A-4785-B161-6562A167A07B}"/>
    <dataValidation type="list" allowBlank="1" showInputMessage="1" showErrorMessage="1" prompt="¿Dar lugar a procesos penales?" sqref="AD12:AD21" xr:uid="{4A9F026F-4709-4431-B0D0-E18D18AE367F}">
      <formula1>"SI,NO,Escoger un dato de la lista desplegable"</formula1>
    </dataValidation>
    <dataValidation allowBlank="1" showInputMessage="1" showErrorMessage="1" prompt="¿Dar lugar a procesos penales?" sqref="AD11" xr:uid="{7BC0306D-73B2-4D89-9EE5-D45B2C019B2A}"/>
    <dataValidation type="list" allowBlank="1" showInputMessage="1" showErrorMessage="1" prompt="¿Dar lugar a procesos fiscales?" sqref="AC12:AC21" xr:uid="{882FDB82-68CA-4E84-AA36-19E28EE4C00B}">
      <formula1>"SI,NO,Escoger un dato de la lista desplegable"</formula1>
    </dataValidation>
    <dataValidation allowBlank="1" showInputMessage="1" showErrorMessage="1" prompt="¿Dar lugar a procesos fiscales?" sqref="AC11" xr:uid="{134B03D4-1B63-483E-983E-EA0936407746}"/>
    <dataValidation type="list" allowBlank="1" showInputMessage="1" showErrorMessage="1" prompt="¿Dar lugar a procesos disciplinarios?" sqref="AB12:AB21" xr:uid="{960FE5D0-554F-4A1B-932B-2A46C02A4A81}">
      <formula1>"SI,NO,Escoger un dato de la lista desplegable"</formula1>
    </dataValidation>
    <dataValidation allowBlank="1" showInputMessage="1" showErrorMessage="1" prompt="¿Dar lugar a procesos disciplinarios?" sqref="AB11" xr:uid="{9F82A0F6-B7AE-4218-991F-90C172517FAF}"/>
    <dataValidation type="list" allowBlank="1" showInputMessage="1" showErrorMessage="1" prompt="¿Dar lugar a procesos sancionatorios?" sqref="AA12:AA21" xr:uid="{E0C3E61B-3D91-496C-8661-9119838A41E2}">
      <formula1>"SI,NO,Escoger un dato de la lista desplegable"</formula1>
    </dataValidation>
    <dataValidation allowBlank="1" showInputMessage="1" showErrorMessage="1" prompt="¿Dar lugar a procesos sancionatorios?" sqref="AA11" xr:uid="{82CDA535-70BD-4B59-81AF-032B934AA1E7}"/>
    <dataValidation type="list" allowBlank="1" showInputMessage="1" showErrorMessage="1" prompt="¿Generar intervención de los órganos de control, de la Fiscalía, u otro ente?" sqref="Z12:Z21" xr:uid="{51383CCF-8407-4F05-A8A5-C189F7F940BC}">
      <formula1>"SI,NO,Escoger un dato de la lista desplegable"</formula1>
    </dataValidation>
    <dataValidation allowBlank="1" showInputMessage="1" showErrorMessage="1" prompt="¿Generar intervención de los órganos de control, de la Fiscalía, u otro ente?" sqref="Z11" xr:uid="{6DA5AA4B-1CA3-4016-9B02-6E630CABE668}"/>
    <dataValidation type="list" allowBlank="1" showInputMessage="1" showErrorMessage="1" prompt="¿Generar pérdida de información de la Entidad?" sqref="Y12:Y21" xr:uid="{3C3D5F93-F66D-4159-BA26-A5FFB8274439}">
      <formula1>"SI,NO,Escoger un dato de la lista desplegable"</formula1>
    </dataValidation>
    <dataValidation allowBlank="1" showInputMessage="1" showErrorMessage="1" prompt="¿Generar pérdida de información de la Entidad?" sqref="Y11" xr:uid="{88D24734-D367-4C2E-9B1A-B4B07B943A3F}"/>
    <dataValidation type="list" allowBlank="1" showInputMessage="1" showErrorMessage="1" prompt="¿Dar lugar al detrimento de calidad de vida de la comunidad por la pérdida del bien o servicios o los recursos públicos?" sqref="X12:X21" xr:uid="{D01C5387-0EEA-4A66-8A75-458136535B04}">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0FA68A2-FE8D-4DE3-88EE-1FD3F0CD6798}"/>
    <dataValidation type="list" allowBlank="1" showInputMessage="1" showErrorMessage="1" prompt="¿Afectar la generación de los productos o la prestación de servicios?" sqref="W12:W21" xr:uid="{2D88D337-47C6-45EE-9904-01D72786016E}">
      <formula1>"SI,NO,Escoger un dato de la lista desplegable"</formula1>
    </dataValidation>
    <dataValidation allowBlank="1" showInputMessage="1" showErrorMessage="1" prompt="¿Afectar la generación de los productos o la prestación de servicios?" sqref="W11" xr:uid="{90F7BECA-76DE-43D2-8308-EC67B6A1DFA5}"/>
    <dataValidation type="list" allowBlank="1" showInputMessage="1" showErrorMessage="1" prompt="¿Generar pérdida de recursos económicos?" sqref="V12:V21" xr:uid="{0D4C6BD8-33C2-4A35-B7C3-D97BE9374E81}">
      <formula1>"SI,NO,Escoger un dato de la lista desplegable"</formula1>
    </dataValidation>
    <dataValidation allowBlank="1" showInputMessage="1" showErrorMessage="1" prompt="¿Generar pérdida de recursos económicos?" sqref="V11" xr:uid="{636D8F2D-D8FC-4189-9400-21C73DEC293E}"/>
    <dataValidation type="list" allowBlank="1" showInputMessage="1" showErrorMessage="1" prompt="¿Generar pérdida de confianza de la Entidad, afectando su reputación?" sqref="U12:U21" xr:uid="{0F9B7F91-8995-4FB8-83EF-9274C669B92F}">
      <formula1>"SI,NO,Escoger un dato de la lista desplegable"</formula1>
    </dataValidation>
    <dataValidation allowBlank="1" showInputMessage="1" showErrorMessage="1" prompt="¿Generar pérdida de confianza de la Entidad, afectando su reputación?" sqref="U11" xr:uid="{BDF7E1C2-5664-4872-9919-F45DAFEF51D9}"/>
    <dataValidation type="list" allowBlank="1" showInputMessage="1" showErrorMessage="1" prompt="¿Afectar el cumplimiento de la misión del sector al que pertenece la Entidad?" sqref="T12:T21" xr:uid="{72826632-5AAB-4E2F-A831-C89D3F2F0528}">
      <formula1>"SI,NO,Escoger un dato de la lista desplegable"</formula1>
    </dataValidation>
    <dataValidation allowBlank="1" showInputMessage="1" showErrorMessage="1" prompt="¿Afectar el cumplimiento de la misión del sector al que pertenece la Entidad?" sqref="T11" xr:uid="{02E84FF0-F3C6-4D91-85ED-14C89D340077}"/>
    <dataValidation type="list" allowBlank="1" showInputMessage="1" showErrorMessage="1" prompt="¿Afectar el cumplimiento de misión de la Entidad?" sqref="S12:S21" xr:uid="{BD733C54-DD08-48FC-B3D5-E855052CB79D}">
      <formula1>"SI,NO,Escoger un dato de la lista desplegable"</formula1>
    </dataValidation>
    <dataValidation allowBlank="1" showInputMessage="1" showErrorMessage="1" prompt="¿Afectar el cumplimiento de misión de la Entidad?" sqref="S11" xr:uid="{16305F11-5BEC-4ACF-9F23-637390FBA12D}"/>
    <dataValidation type="list" allowBlank="1" showInputMessage="1" showErrorMessage="1" prompt="¿Afectar el cumplimiento de metas y objetivos de la dependencia?" sqref="R12:R21" xr:uid="{40B44EEA-B7D6-4CD3-9B23-2379ADB62827}">
      <formula1>"SI,NO,Escoger un dato de la lista desplegable"</formula1>
    </dataValidation>
    <dataValidation allowBlank="1" showInputMessage="1" showErrorMessage="1" prompt="¿Afectar el cumplimiento de metas y objetivos de la dependencia?" sqref="R11" xr:uid="{E98A4999-FF15-4428-8D11-CD78B875D940}"/>
    <dataValidation type="list" allowBlank="1" showInputMessage="1" showErrorMessage="1" prompt="¿Afectar al grupo de funcionarios del proceso?" sqref="Q12:Q21" xr:uid="{5D21FED9-0B8A-429C-A344-BE31153B4391}">
      <formula1>"SI,NO,Escoger un dato de la lista desplegable"</formula1>
    </dataValidation>
    <dataValidation allowBlank="1" showInputMessage="1" showErrorMessage="1" prompt="¿Afectar al grupo de funcionarios del proceso?" sqref="Q11" xr:uid="{96683D89-D692-4C40-A84C-4C9E54FA056A}"/>
    <dataValidation allowBlank="1" showInputMessage="1" showErrorMessage="1" prompt="Son los efectos ocasionados por la ocurrencia de un riesgo que afecta los objetivos o procesos de la entidad. Pueden ser una pérdida, un daño, un perjuicio, un detrimento." sqref="M9:M11" xr:uid="{500850D9-9EEE-4175-9C9D-0F74BD6DE0D3}"/>
    <dataValidation type="list" allowBlank="1" showInputMessage="1" showErrorMessage="1" sqref="BG12:BG21" xr:uid="{5C6759A5-EACC-4186-86A2-4BDE066EDA3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379AF681-E18E-4BDF-A263-8E334F78FE06}">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DCCF504F-ACC9-49F5-BF02-C74E2E16FE08}">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B1EB94E2-82DA-4BD8-A5D4-C99E65EE3C1F}">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C9F05914-FC63-4AFC-BFB4-1037AF75625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0B6AF37E-27FF-4766-BC03-59FAE2548595}">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61717AE0-B47D-43E0-8490-25455DA9F834}">
      <formula1>"Adecuado,Inadecuado,Escoger un dato de la lista desplegable"</formula1>
    </dataValidation>
    <dataValidation type="list" allowBlank="1" showInputMessage="1" showErrorMessage="1" prompt="¿Existen un responsable asignado a la ejecución del control?" sqref="AW12:AW21" xr:uid="{CE2D8E46-5477-46EA-80EE-0350898847B0}">
      <formula1>"Asignado,No Asignado,Escoger un dato de la lista desplegable"</formula1>
    </dataValidation>
    <dataValidation type="list" allowBlank="1" showInputMessage="1" showErrorMessage="1" sqref="AV12:AV21" xr:uid="{DB714067-B751-4BC4-9E3B-B5A38C002D75}">
      <formula1>"Escoger un dato de la lista desplegable,Preventivo,Detectivo"</formula1>
    </dataValidation>
    <dataValidation type="list" allowBlank="1" showInputMessage="1" showErrorMessage="1" sqref="AQ12:AQ21" xr:uid="{586E3B10-058F-46D9-8899-150F4009A978}">
      <formula1>"Escoger un dato de la lista desplegable,Por Tramite, Diario, Semanal, Quincenal, Mensual, Bimestral, Trimestral, Semestral,Anual"</formula1>
    </dataValidation>
    <dataValidation type="list" allowBlank="1" showInputMessage="1" showErrorMessage="1" sqref="F12:I21" xr:uid="{41772130-2814-4C66-971E-A73A8B6E5AD5}">
      <formula1>"SI,NO,Escoger un dato de la lista desplegable"</formula1>
    </dataValidation>
    <dataValidation type="list" allowBlank="1" showInputMessage="1" showErrorMessage="1" sqref="N12:N21" xr:uid="{122CF7F1-8E6E-4D42-AC4E-CBEE8FCE5F91}">
      <formula1>"Escoger un dato de la lista desplegable,5,4,3,2,1"</formula1>
    </dataValidation>
  </dataValidations>
  <pageMargins left="0.7" right="0.7" top="0.75" bottom="0.75" header="0.3" footer="0.3"/>
  <pageSetup paperSize="119" scale="12" fitToHeight="0" orientation="landscape" horizontalDpi="1200" verticalDpi="12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7990B-2EF6-4993-8CCD-5FC1B749A783}">
  <sheetPr>
    <tabColor rgb="FF94456C"/>
  </sheetPr>
  <dimension ref="B2:BS41"/>
  <sheetViews>
    <sheetView topLeftCell="A2" zoomScale="55" zoomScaleNormal="55" workbookViewId="0">
      <selection activeCell="M12" sqref="M12:M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12.75" x14ac:dyDescent="0.25">
      <c r="C6" s="437" t="s">
        <v>61</v>
      </c>
      <c r="D6" s="437"/>
      <c r="E6" s="438">
        <v>45279</v>
      </c>
      <c r="F6" s="439"/>
      <c r="G6" s="439"/>
      <c r="H6" s="439"/>
      <c r="I6" s="439"/>
      <c r="BH6" s="86"/>
      <c r="BJ6" s="86"/>
      <c r="BK6" s="86"/>
    </row>
    <row r="7" spans="2:71" s="25" customFormat="1" ht="13.5" thickBot="1" x14ac:dyDescent="0.25">
      <c r="BH7" s="85"/>
      <c r="BJ7" s="85"/>
      <c r="BK7" s="85"/>
    </row>
    <row r="8" spans="2:71" s="26" customFormat="1" ht="12.75"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2.75"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2.75"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26.25" thickBot="1" x14ac:dyDescent="0.3">
      <c r="B11" s="425"/>
      <c r="C11" s="427"/>
      <c r="D11" s="429"/>
      <c r="E11" s="429"/>
      <c r="F11" s="401"/>
      <c r="G11" s="401"/>
      <c r="H11" s="401"/>
      <c r="I11" s="401"/>
      <c r="J11" s="401"/>
      <c r="K11" s="432"/>
      <c r="L11" s="432"/>
      <c r="M11" s="435"/>
      <c r="N11" s="403"/>
      <c r="O11" s="404"/>
      <c r="P11" s="404"/>
      <c r="Q11" s="123">
        <v>1</v>
      </c>
      <c r="R11" s="123">
        <v>2</v>
      </c>
      <c r="S11" s="123">
        <v>3</v>
      </c>
      <c r="T11" s="123">
        <v>4</v>
      </c>
      <c r="U11" s="123">
        <v>5</v>
      </c>
      <c r="V11" s="123">
        <v>6</v>
      </c>
      <c r="W11" s="123">
        <v>7</v>
      </c>
      <c r="X11" s="123">
        <v>8</v>
      </c>
      <c r="Y11" s="123">
        <v>9</v>
      </c>
      <c r="Z11" s="123">
        <v>10</v>
      </c>
      <c r="AA11" s="123">
        <v>11</v>
      </c>
      <c r="AB11" s="123">
        <v>12</v>
      </c>
      <c r="AC11" s="123">
        <v>13</v>
      </c>
      <c r="AD11" s="123">
        <v>14</v>
      </c>
      <c r="AE11" s="123">
        <v>15</v>
      </c>
      <c r="AF11" s="123">
        <v>16</v>
      </c>
      <c r="AG11" s="123">
        <v>17</v>
      </c>
      <c r="AH11" s="123">
        <v>18</v>
      </c>
      <c r="AI11" s="123">
        <v>19</v>
      </c>
      <c r="AJ11" s="384"/>
      <c r="AK11" s="384"/>
      <c r="AL11" s="384"/>
      <c r="AM11" s="397"/>
      <c r="AN11" s="447"/>
      <c r="AO11" s="371"/>
      <c r="AP11" s="371"/>
      <c r="AQ11" s="371"/>
      <c r="AR11" s="371"/>
      <c r="AS11" s="371"/>
      <c r="AT11" s="371"/>
      <c r="AU11" s="371"/>
      <c r="AV11" s="371"/>
      <c r="AW11" s="120" t="s">
        <v>101</v>
      </c>
      <c r="AX11" s="120" t="s">
        <v>102</v>
      </c>
      <c r="AY11" s="120">
        <v>2</v>
      </c>
      <c r="AZ11" s="120">
        <v>3</v>
      </c>
      <c r="BA11" s="120">
        <v>4</v>
      </c>
      <c r="BB11" s="120">
        <v>5</v>
      </c>
      <c r="BC11" s="120">
        <v>6</v>
      </c>
      <c r="BD11" s="380"/>
      <c r="BE11" s="381"/>
      <c r="BF11" s="406"/>
      <c r="BG11" s="380"/>
      <c r="BH11" s="381"/>
      <c r="BI11" s="406"/>
      <c r="BJ11" s="380"/>
      <c r="BK11" s="381"/>
      <c r="BL11" s="408"/>
      <c r="BM11" s="409"/>
      <c r="BN11" s="411"/>
      <c r="BO11" s="398" t="s">
        <v>96</v>
      </c>
      <c r="BP11" s="399"/>
      <c r="BQ11" s="119" t="s">
        <v>98</v>
      </c>
      <c r="BR11" s="119" t="s">
        <v>103</v>
      </c>
      <c r="BS11" s="391"/>
    </row>
    <row r="12" spans="2:71" s="89" customFormat="1" ht="178.5" x14ac:dyDescent="0.25">
      <c r="B12" s="364">
        <v>1</v>
      </c>
      <c r="C12" s="367" t="s">
        <v>377</v>
      </c>
      <c r="D12" s="357" t="s">
        <v>378</v>
      </c>
      <c r="E12" s="357" t="s">
        <v>379</v>
      </c>
      <c r="F12" s="357" t="s">
        <v>153</v>
      </c>
      <c r="G12" s="357" t="s">
        <v>153</v>
      </c>
      <c r="H12" s="357" t="s">
        <v>153</v>
      </c>
      <c r="I12" s="357" t="s">
        <v>153</v>
      </c>
      <c r="J12" s="357" t="str">
        <f>IF(AND((F12="SI"),(G12="SI"),(H12="SI"),(I12="SI")),"Si es Riesgo de Corrupción","No es Riesgo de Corrupción")</f>
        <v>Si es Riesgo de Corrupción</v>
      </c>
      <c r="K12" s="97">
        <v>1</v>
      </c>
      <c r="L12" s="98" t="s">
        <v>380</v>
      </c>
      <c r="M12" s="359" t="s">
        <v>381</v>
      </c>
      <c r="N12" s="361">
        <v>2</v>
      </c>
      <c r="O12" s="351" t="str">
        <f>IF(N12=1,"Rara vez",IF(N12=2,"Improbable",IF(N12=3,"Posible",IF(N12=4,"Probable",IF(N12=5,"Casi seguro","Definir el nivel de probabilidad")))))</f>
        <v>Improbable</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350" t="s">
        <v>153</v>
      </c>
      <c r="R12" s="350" t="s">
        <v>153</v>
      </c>
      <c r="S12" s="350" t="s">
        <v>155</v>
      </c>
      <c r="T12" s="350" t="s">
        <v>155</v>
      </c>
      <c r="U12" s="350" t="s">
        <v>153</v>
      </c>
      <c r="V12" s="350" t="s">
        <v>153</v>
      </c>
      <c r="W12" s="350" t="s">
        <v>153</v>
      </c>
      <c r="X12" s="350" t="s">
        <v>153</v>
      </c>
      <c r="Y12" s="350" t="s">
        <v>153</v>
      </c>
      <c r="Z12" s="350" t="s">
        <v>153</v>
      </c>
      <c r="AA12" s="350" t="s">
        <v>153</v>
      </c>
      <c r="AB12" s="350" t="s">
        <v>153</v>
      </c>
      <c r="AC12" s="350" t="s">
        <v>153</v>
      </c>
      <c r="AD12" s="350" t="s">
        <v>153</v>
      </c>
      <c r="AE12" s="350" t="s">
        <v>153</v>
      </c>
      <c r="AF12" s="350" t="s">
        <v>155</v>
      </c>
      <c r="AG12" s="350" t="s">
        <v>153</v>
      </c>
      <c r="AH12" s="350" t="s">
        <v>153</v>
      </c>
      <c r="AI12" s="350" t="s">
        <v>155</v>
      </c>
      <c r="AJ12" s="350">
        <f t="shared" ref="AJ12:AJ22" si="0">IF(AF12="SI","Impacto Catastrófico por lesoines o perdida de vidas humanas",(COUNTIF(Q12:AE21,"SI")+COUNTIF(AG12:AI21,"SI")))</f>
        <v>15</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335" t="s">
        <v>151</v>
      </c>
      <c r="AN12" s="90">
        <v>1</v>
      </c>
      <c r="AO12" s="94" t="s">
        <v>382</v>
      </c>
      <c r="AP12" s="94" t="s">
        <v>383</v>
      </c>
      <c r="AQ12" s="94" t="s">
        <v>168</v>
      </c>
      <c r="AR12" s="94" t="s">
        <v>384</v>
      </c>
      <c r="AS12" s="94" t="s">
        <v>385</v>
      </c>
      <c r="AT12" s="94" t="s">
        <v>386</v>
      </c>
      <c r="AU12" s="94" t="s">
        <v>387</v>
      </c>
      <c r="AV12" s="94" t="s">
        <v>157</v>
      </c>
      <c r="AW12" s="121" t="s">
        <v>158</v>
      </c>
      <c r="AX12" s="121" t="s">
        <v>159</v>
      </c>
      <c r="AY12" s="121" t="s">
        <v>160</v>
      </c>
      <c r="AZ12" s="121" t="s">
        <v>161</v>
      </c>
      <c r="BA12" s="121" t="s">
        <v>162</v>
      </c>
      <c r="BB12" s="121" t="s">
        <v>163</v>
      </c>
      <c r="BC12" s="121" t="s">
        <v>169</v>
      </c>
      <c r="BD12" s="121">
        <f t="shared" ref="BD12:BD41" si="1">IF(AW12="Asignado",15,0)+IF(AX12="Adecuado",15,0)+IF(AY12="Oportuna",15,0)+IF(AZ12="Prevenir",15,IF(AZ12="Detectar",10,0))+IF(BA12="Confiable",15,0)+IF(BB12="Se investigan y resuelven oportunamente",15,0)+IF(BC12="Completa",10,IF(BC12="Incompleta",5,0))</f>
        <v>100</v>
      </c>
      <c r="BE12" s="121" t="str">
        <f t="shared" ref="BE12:BE41" si="2">IF(BD12&lt;=85,"Débil",IF(AND(BD12&gt;=86,BD12&lt;=94),"Moderado","Fuerte"))</f>
        <v>Fuerte</v>
      </c>
      <c r="BF12" s="94"/>
      <c r="BG12" s="99" t="s">
        <v>165</v>
      </c>
      <c r="BH12" s="121" t="str">
        <f t="shared" ref="BH12:BH41" si="3">IF(BG12="Débil","No se ejecuta",IF(BG12="Moderado","Algunas veces se ejecuta",IF(BG12="FUERTE","Siempre se ejecuta","Casilla formulada")))</f>
        <v>Siempre se ejecuta</v>
      </c>
      <c r="BI12" s="94"/>
      <c r="BJ12" s="121" t="str">
        <f t="shared" ref="BJ12:BJ4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21">
        <f t="shared" ref="BK12:BK41" si="5">IF(BJ12="DÉBIL",0,IF(BJ12="MODERADO",50,IF(BJ12="FUERTE",100,"")))</f>
        <v>100</v>
      </c>
      <c r="BL12" s="121" t="str">
        <f t="shared" ref="BL12:BL41" si="6">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332" t="s">
        <v>388</v>
      </c>
    </row>
    <row r="13" spans="2:71" s="89" customFormat="1" ht="21.75" customHeight="1" x14ac:dyDescent="0.25">
      <c r="B13" s="365"/>
      <c r="C13" s="368"/>
      <c r="D13" s="357"/>
      <c r="E13" s="357"/>
      <c r="F13" s="357"/>
      <c r="G13" s="357"/>
      <c r="H13" s="357"/>
      <c r="I13" s="357"/>
      <c r="J13" s="357"/>
      <c r="K13" s="100">
        <v>2</v>
      </c>
      <c r="L13" s="101" t="s">
        <v>107</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109</v>
      </c>
      <c r="AP13" s="103"/>
      <c r="AQ13" s="103" t="s">
        <v>106</v>
      </c>
      <c r="AR13" s="103"/>
      <c r="AS13" s="103"/>
      <c r="AT13" s="103"/>
      <c r="AU13" s="103"/>
      <c r="AV13" s="103" t="s">
        <v>106</v>
      </c>
      <c r="AW13" s="104" t="s">
        <v>106</v>
      </c>
      <c r="AX13" s="104" t="s">
        <v>106</v>
      </c>
      <c r="AY13" s="104" t="s">
        <v>106</v>
      </c>
      <c r="AZ13" s="104" t="s">
        <v>106</v>
      </c>
      <c r="BA13" s="104" t="s">
        <v>106</v>
      </c>
      <c r="BB13" s="104" t="s">
        <v>106</v>
      </c>
      <c r="BC13" s="104" t="s">
        <v>106</v>
      </c>
      <c r="BD13" s="104">
        <f t="shared" si="1"/>
        <v>0</v>
      </c>
      <c r="BE13" s="104" t="str">
        <f t="shared" si="2"/>
        <v>Débil</v>
      </c>
      <c r="BF13" s="103"/>
      <c r="BG13" s="105" t="s">
        <v>106</v>
      </c>
      <c r="BH13" s="104" t="str">
        <f t="shared" si="3"/>
        <v>Casilla formulada</v>
      </c>
      <c r="BI13" s="103"/>
      <c r="BJ13" s="104" t="str">
        <f t="shared" si="4"/>
        <v/>
      </c>
      <c r="BK13" s="104" t="str">
        <f t="shared" si="5"/>
        <v/>
      </c>
      <c r="BL13" s="104" t="str">
        <f t="shared" si="6"/>
        <v>SI</v>
      </c>
      <c r="BM13" s="339"/>
      <c r="BN13" s="342"/>
      <c r="BO13" s="345"/>
      <c r="BP13" s="348"/>
      <c r="BQ13" s="330"/>
      <c r="BR13" s="330"/>
      <c r="BS13" s="333"/>
    </row>
    <row r="14" spans="2:71" s="89" customFormat="1" ht="21.75" customHeight="1" x14ac:dyDescent="0.25">
      <c r="B14" s="365"/>
      <c r="C14" s="368"/>
      <c r="D14" s="357"/>
      <c r="E14" s="357"/>
      <c r="F14" s="357"/>
      <c r="G14" s="357"/>
      <c r="H14" s="357"/>
      <c r="I14" s="357"/>
      <c r="J14" s="357"/>
      <c r="K14" s="106">
        <v>3</v>
      </c>
      <c r="L14" s="107" t="s">
        <v>107</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109</v>
      </c>
      <c r="AP14" s="109"/>
      <c r="AQ14" s="109" t="s">
        <v>106</v>
      </c>
      <c r="AR14" s="109"/>
      <c r="AS14" s="109"/>
      <c r="AT14" s="109"/>
      <c r="AU14" s="109"/>
      <c r="AV14" s="109" t="s">
        <v>106</v>
      </c>
      <c r="AW14" s="122" t="s">
        <v>106</v>
      </c>
      <c r="AX14" s="122" t="s">
        <v>106</v>
      </c>
      <c r="AY14" s="122" t="s">
        <v>106</v>
      </c>
      <c r="AZ14" s="122" t="s">
        <v>106</v>
      </c>
      <c r="BA14" s="122" t="s">
        <v>106</v>
      </c>
      <c r="BB14" s="122" t="s">
        <v>106</v>
      </c>
      <c r="BC14" s="122" t="s">
        <v>106</v>
      </c>
      <c r="BD14" s="122">
        <f t="shared" si="1"/>
        <v>0</v>
      </c>
      <c r="BE14" s="122" t="str">
        <f t="shared" si="2"/>
        <v>Débil</v>
      </c>
      <c r="BF14" s="109"/>
      <c r="BG14" s="111" t="s">
        <v>106</v>
      </c>
      <c r="BH14" s="122" t="str">
        <f t="shared" si="3"/>
        <v>Casilla formulada</v>
      </c>
      <c r="BI14" s="109"/>
      <c r="BJ14" s="122" t="str">
        <f t="shared" si="4"/>
        <v/>
      </c>
      <c r="BK14" s="122" t="str">
        <f t="shared" si="5"/>
        <v/>
      </c>
      <c r="BL14" s="122" t="str">
        <f t="shared" si="6"/>
        <v>SI</v>
      </c>
      <c r="BM14" s="339"/>
      <c r="BN14" s="342"/>
      <c r="BO14" s="345"/>
      <c r="BP14" s="348"/>
      <c r="BQ14" s="330"/>
      <c r="BR14" s="330"/>
      <c r="BS14" s="333"/>
    </row>
    <row r="15" spans="2:71" s="89" customFormat="1" ht="21.75" customHeight="1" x14ac:dyDescent="0.25">
      <c r="B15" s="365"/>
      <c r="C15" s="368"/>
      <c r="D15" s="357"/>
      <c r="E15" s="357"/>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1"/>
        <v>0</v>
      </c>
      <c r="BE15" s="104" t="str">
        <f t="shared" si="2"/>
        <v>Débil</v>
      </c>
      <c r="BF15" s="103"/>
      <c r="BG15" s="105" t="s">
        <v>106</v>
      </c>
      <c r="BH15" s="104" t="str">
        <f t="shared" si="3"/>
        <v>Casilla formulada</v>
      </c>
      <c r="BI15" s="103"/>
      <c r="BJ15" s="104" t="str">
        <f t="shared" si="4"/>
        <v/>
      </c>
      <c r="BK15" s="104" t="str">
        <f t="shared" si="5"/>
        <v/>
      </c>
      <c r="BL15" s="104" t="str">
        <f t="shared" si="6"/>
        <v>SI</v>
      </c>
      <c r="BM15" s="339"/>
      <c r="BN15" s="342"/>
      <c r="BO15" s="345"/>
      <c r="BP15" s="348"/>
      <c r="BQ15" s="330"/>
      <c r="BR15" s="330"/>
      <c r="BS15" s="333"/>
    </row>
    <row r="16" spans="2:71" s="89" customFormat="1" ht="21.75" customHeight="1" x14ac:dyDescent="0.25">
      <c r="B16" s="365"/>
      <c r="C16" s="368"/>
      <c r="D16" s="357"/>
      <c r="E16" s="357"/>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22" t="s">
        <v>106</v>
      </c>
      <c r="AX16" s="122" t="s">
        <v>106</v>
      </c>
      <c r="AY16" s="122" t="s">
        <v>106</v>
      </c>
      <c r="AZ16" s="122" t="s">
        <v>106</v>
      </c>
      <c r="BA16" s="122" t="s">
        <v>106</v>
      </c>
      <c r="BB16" s="122" t="s">
        <v>106</v>
      </c>
      <c r="BC16" s="122" t="s">
        <v>106</v>
      </c>
      <c r="BD16" s="122">
        <f t="shared" si="1"/>
        <v>0</v>
      </c>
      <c r="BE16" s="122" t="str">
        <f t="shared" si="2"/>
        <v>Débil</v>
      </c>
      <c r="BF16" s="109"/>
      <c r="BG16" s="111" t="s">
        <v>106</v>
      </c>
      <c r="BH16" s="122" t="str">
        <f t="shared" si="3"/>
        <v>Casilla formulada</v>
      </c>
      <c r="BI16" s="109"/>
      <c r="BJ16" s="122" t="str">
        <f t="shared" si="4"/>
        <v/>
      </c>
      <c r="BK16" s="122" t="str">
        <f t="shared" si="5"/>
        <v/>
      </c>
      <c r="BL16" s="122" t="str">
        <f t="shared" si="6"/>
        <v>SI</v>
      </c>
      <c r="BM16" s="339"/>
      <c r="BN16" s="342"/>
      <c r="BO16" s="345"/>
      <c r="BP16" s="348"/>
      <c r="BQ16" s="330"/>
      <c r="BR16" s="330"/>
      <c r="BS16" s="333"/>
    </row>
    <row r="17" spans="2:71" s="89" customFormat="1" ht="21.75" customHeight="1" x14ac:dyDescent="0.25">
      <c r="B17" s="365"/>
      <c r="C17" s="368"/>
      <c r="D17" s="357"/>
      <c r="E17" s="357"/>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1"/>
        <v>0</v>
      </c>
      <c r="BE17" s="104" t="str">
        <f t="shared" si="2"/>
        <v>Débil</v>
      </c>
      <c r="BF17" s="103"/>
      <c r="BG17" s="105" t="s">
        <v>106</v>
      </c>
      <c r="BH17" s="104" t="str">
        <f t="shared" si="3"/>
        <v>Casilla formulada</v>
      </c>
      <c r="BI17" s="103"/>
      <c r="BJ17" s="104" t="str">
        <f t="shared" si="4"/>
        <v/>
      </c>
      <c r="BK17" s="104" t="str">
        <f t="shared" si="5"/>
        <v/>
      </c>
      <c r="BL17" s="104" t="str">
        <f t="shared" si="6"/>
        <v>SI</v>
      </c>
      <c r="BM17" s="339"/>
      <c r="BN17" s="342"/>
      <c r="BO17" s="345"/>
      <c r="BP17" s="348"/>
      <c r="BQ17" s="330"/>
      <c r="BR17" s="330"/>
      <c r="BS17" s="333"/>
    </row>
    <row r="18" spans="2:71" s="89" customFormat="1" ht="21.75" customHeight="1" x14ac:dyDescent="0.25">
      <c r="B18" s="365"/>
      <c r="C18" s="368"/>
      <c r="D18" s="357"/>
      <c r="E18" s="357"/>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22" t="s">
        <v>106</v>
      </c>
      <c r="AX18" s="122" t="s">
        <v>106</v>
      </c>
      <c r="AY18" s="122" t="s">
        <v>106</v>
      </c>
      <c r="AZ18" s="122" t="s">
        <v>106</v>
      </c>
      <c r="BA18" s="122" t="s">
        <v>106</v>
      </c>
      <c r="BB18" s="122" t="s">
        <v>106</v>
      </c>
      <c r="BC18" s="122" t="s">
        <v>106</v>
      </c>
      <c r="BD18" s="122">
        <f t="shared" si="1"/>
        <v>0</v>
      </c>
      <c r="BE18" s="122" t="str">
        <f t="shared" si="2"/>
        <v>Débil</v>
      </c>
      <c r="BF18" s="109"/>
      <c r="BG18" s="111" t="s">
        <v>106</v>
      </c>
      <c r="BH18" s="122" t="str">
        <f t="shared" si="3"/>
        <v>Casilla formulada</v>
      </c>
      <c r="BI18" s="109"/>
      <c r="BJ18" s="122" t="str">
        <f t="shared" si="4"/>
        <v/>
      </c>
      <c r="BK18" s="122" t="str">
        <f t="shared" si="5"/>
        <v/>
      </c>
      <c r="BL18" s="122" t="str">
        <f t="shared" si="6"/>
        <v>SI</v>
      </c>
      <c r="BM18" s="339"/>
      <c r="BN18" s="342"/>
      <c r="BO18" s="345"/>
      <c r="BP18" s="348"/>
      <c r="BQ18" s="330"/>
      <c r="BR18" s="330"/>
      <c r="BS18" s="333"/>
    </row>
    <row r="19" spans="2:71" s="89" customFormat="1" ht="21.75" customHeight="1" x14ac:dyDescent="0.25">
      <c r="B19" s="365"/>
      <c r="C19" s="368"/>
      <c r="D19" s="357"/>
      <c r="E19" s="357"/>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1"/>
        <v>0</v>
      </c>
      <c r="BE19" s="104" t="str">
        <f t="shared" si="2"/>
        <v>Débil</v>
      </c>
      <c r="BF19" s="103"/>
      <c r="BG19" s="105" t="s">
        <v>106</v>
      </c>
      <c r="BH19" s="104" t="str">
        <f t="shared" si="3"/>
        <v>Casilla formulada</v>
      </c>
      <c r="BI19" s="103"/>
      <c r="BJ19" s="104" t="str">
        <f t="shared" si="4"/>
        <v/>
      </c>
      <c r="BK19" s="104" t="str">
        <f t="shared" si="5"/>
        <v/>
      </c>
      <c r="BL19" s="104" t="str">
        <f t="shared" si="6"/>
        <v>SI</v>
      </c>
      <c r="BM19" s="339"/>
      <c r="BN19" s="342"/>
      <c r="BO19" s="345"/>
      <c r="BP19" s="348"/>
      <c r="BQ19" s="330"/>
      <c r="BR19" s="330"/>
      <c r="BS19" s="333"/>
    </row>
    <row r="20" spans="2:71" s="89" customFormat="1" ht="21.75" customHeight="1" x14ac:dyDescent="0.25">
      <c r="B20" s="365"/>
      <c r="C20" s="368"/>
      <c r="D20" s="357"/>
      <c r="E20" s="357"/>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22" t="s">
        <v>106</v>
      </c>
      <c r="AX20" s="122" t="s">
        <v>106</v>
      </c>
      <c r="AY20" s="122" t="s">
        <v>106</v>
      </c>
      <c r="AZ20" s="122" t="s">
        <v>106</v>
      </c>
      <c r="BA20" s="122" t="s">
        <v>106</v>
      </c>
      <c r="BB20" s="122" t="s">
        <v>106</v>
      </c>
      <c r="BC20" s="122" t="s">
        <v>106</v>
      </c>
      <c r="BD20" s="122">
        <f t="shared" si="1"/>
        <v>0</v>
      </c>
      <c r="BE20" s="122" t="str">
        <f t="shared" si="2"/>
        <v>Débil</v>
      </c>
      <c r="BF20" s="109"/>
      <c r="BG20" s="111" t="s">
        <v>106</v>
      </c>
      <c r="BH20" s="122" t="str">
        <f t="shared" si="3"/>
        <v>Casilla formulada</v>
      </c>
      <c r="BI20" s="109"/>
      <c r="BJ20" s="122" t="str">
        <f t="shared" si="4"/>
        <v/>
      </c>
      <c r="BK20" s="122" t="str">
        <f t="shared" si="5"/>
        <v/>
      </c>
      <c r="BL20" s="122" t="str">
        <f t="shared" si="6"/>
        <v>SI</v>
      </c>
      <c r="BM20" s="339"/>
      <c r="BN20" s="342"/>
      <c r="BO20" s="345"/>
      <c r="BP20" s="348"/>
      <c r="BQ20" s="330"/>
      <c r="BR20" s="330"/>
      <c r="BS20" s="333"/>
    </row>
    <row r="21" spans="2:71" s="89" customFormat="1" ht="21.75" customHeight="1" thickBot="1" x14ac:dyDescent="0.3">
      <c r="B21" s="366"/>
      <c r="C21" s="369"/>
      <c r="D21" s="358"/>
      <c r="E21" s="358"/>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1"/>
        <v>0</v>
      </c>
      <c r="BE21" s="117" t="str">
        <f t="shared" si="2"/>
        <v>Débil</v>
      </c>
      <c r="BF21" s="116"/>
      <c r="BG21" s="118" t="s">
        <v>106</v>
      </c>
      <c r="BH21" s="117" t="str">
        <f t="shared" si="3"/>
        <v>Casilla formulada</v>
      </c>
      <c r="BI21" s="116"/>
      <c r="BJ21" s="117" t="str">
        <f t="shared" si="4"/>
        <v/>
      </c>
      <c r="BK21" s="117" t="str">
        <f t="shared" si="5"/>
        <v/>
      </c>
      <c r="BL21" s="117" t="str">
        <f t="shared" si="6"/>
        <v>SI</v>
      </c>
      <c r="BM21" s="340"/>
      <c r="BN21" s="343"/>
      <c r="BO21" s="346"/>
      <c r="BP21" s="349"/>
      <c r="BQ21" s="331"/>
      <c r="BR21" s="331"/>
      <c r="BS21" s="334"/>
    </row>
    <row r="22" spans="2:71" s="89" customFormat="1" ht="127.5" x14ac:dyDescent="0.25">
      <c r="B22" s="364">
        <v>2</v>
      </c>
      <c r="C22" s="367" t="s">
        <v>377</v>
      </c>
      <c r="D22" s="357" t="s">
        <v>378</v>
      </c>
      <c r="E22" s="357" t="s">
        <v>389</v>
      </c>
      <c r="F22" s="357" t="s">
        <v>153</v>
      </c>
      <c r="G22" s="357" t="s">
        <v>153</v>
      </c>
      <c r="H22" s="357" t="s">
        <v>153</v>
      </c>
      <c r="I22" s="357" t="s">
        <v>153</v>
      </c>
      <c r="J22" s="357" t="str">
        <f>IF(AND((F22="SI"),(G22="SI"),(H22="SI"),(I22="SI")),"Si es Riesgo de Corrupción","No es Riesgo de Corrupción")</f>
        <v>Si es Riesgo de Corrupción</v>
      </c>
      <c r="K22" s="97">
        <v>1</v>
      </c>
      <c r="L22" s="98" t="s">
        <v>390</v>
      </c>
      <c r="M22" s="359" t="s">
        <v>391</v>
      </c>
      <c r="N22" s="361">
        <v>3</v>
      </c>
      <c r="O22" s="351" t="str">
        <f>IF(N22=1,"Rara vez",IF(N22=2,"Improbable",IF(N22=3,"Posible",IF(N22=4,"Probable",IF(N22=5,"Casi seguro","Definir el nivel de probabilidad")))))</f>
        <v>Posible</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350" t="s">
        <v>153</v>
      </c>
      <c r="R22" s="350" t="s">
        <v>153</v>
      </c>
      <c r="S22" s="350" t="s">
        <v>153</v>
      </c>
      <c r="T22" s="350" t="s">
        <v>153</v>
      </c>
      <c r="U22" s="350" t="s">
        <v>153</v>
      </c>
      <c r="V22" s="350" t="s">
        <v>153</v>
      </c>
      <c r="W22" s="350" t="s">
        <v>153</v>
      </c>
      <c r="X22" s="350" t="s">
        <v>153</v>
      </c>
      <c r="Y22" s="350" t="s">
        <v>153</v>
      </c>
      <c r="Z22" s="350" t="s">
        <v>153</v>
      </c>
      <c r="AA22" s="350" t="s">
        <v>153</v>
      </c>
      <c r="AB22" s="350" t="s">
        <v>153</v>
      </c>
      <c r="AC22" s="350" t="s">
        <v>153</v>
      </c>
      <c r="AD22" s="350" t="s">
        <v>153</v>
      </c>
      <c r="AE22" s="350" t="s">
        <v>153</v>
      </c>
      <c r="AF22" s="350" t="s">
        <v>155</v>
      </c>
      <c r="AG22" s="350" t="s">
        <v>153</v>
      </c>
      <c r="AH22" s="350" t="s">
        <v>153</v>
      </c>
      <c r="AI22" s="350" t="s">
        <v>155</v>
      </c>
      <c r="AJ22" s="350">
        <f t="shared" si="0"/>
        <v>17</v>
      </c>
      <c r="AK22" s="350" t="str">
        <f>IF(AJ22=0,"",IF(AND(AJ22&gt;0,AJ22&lt;=5),"Moderado",IF(AND(AJ22&gt;5,AJ22&lt;=11),"Mayor","Catastrófico")))</f>
        <v>Catastrófico</v>
      </c>
      <c r="AL22" s="350" t="str">
        <f>IF(AND(O22="Rara Vez",AK22="Moderado"),"Moderado",IF(AND(O22="Rara Vez",AK22="Mayor"),"Alto",IF(AND(O22="Improbable",AK22="Moderado"),"Moderado",IF(AND(O22="Improbable",AK22="Mayor"),"Alto",IF(AND(O22="Posible",AK22="Moderado"),"Alto",IF(AND(O22="Probable",AK22="Moderado"),"Alto","Extremo"))))))</f>
        <v>Extremo</v>
      </c>
      <c r="AM22" s="335" t="s">
        <v>151</v>
      </c>
      <c r="AN22" s="90">
        <v>1</v>
      </c>
      <c r="AO22" s="94" t="s">
        <v>392</v>
      </c>
      <c r="AP22" s="94" t="s">
        <v>393</v>
      </c>
      <c r="AQ22" s="94" t="s">
        <v>168</v>
      </c>
      <c r="AR22" s="94" t="s">
        <v>394</v>
      </c>
      <c r="AS22" s="94" t="s">
        <v>395</v>
      </c>
      <c r="AT22" s="94" t="s">
        <v>396</v>
      </c>
      <c r="AU22" s="94" t="s">
        <v>397</v>
      </c>
      <c r="AV22" s="94" t="s">
        <v>157</v>
      </c>
      <c r="AW22" s="121" t="s">
        <v>158</v>
      </c>
      <c r="AX22" s="121" t="s">
        <v>159</v>
      </c>
      <c r="AY22" s="121" t="s">
        <v>160</v>
      </c>
      <c r="AZ22" s="121" t="s">
        <v>161</v>
      </c>
      <c r="BA22" s="121" t="s">
        <v>162</v>
      </c>
      <c r="BB22" s="121" t="s">
        <v>163</v>
      </c>
      <c r="BC22" s="121" t="s">
        <v>169</v>
      </c>
      <c r="BD22" s="121">
        <f t="shared" si="1"/>
        <v>100</v>
      </c>
      <c r="BE22" s="121" t="str">
        <f t="shared" si="2"/>
        <v>Fuerte</v>
      </c>
      <c r="BF22" s="94"/>
      <c r="BG22" s="99" t="s">
        <v>165</v>
      </c>
      <c r="BH22" s="121" t="str">
        <f t="shared" si="3"/>
        <v>Siempre se ejecuta</v>
      </c>
      <c r="BI22" s="94"/>
      <c r="BJ22" s="121" t="str">
        <f t="shared" si="4"/>
        <v>FUERTE</v>
      </c>
      <c r="BK22" s="121">
        <f t="shared" si="5"/>
        <v>100</v>
      </c>
      <c r="BL22" s="121" t="str">
        <f t="shared" si="6"/>
        <v>NO</v>
      </c>
      <c r="BM22" s="338" t="str">
        <f>IF(AVERAGE(BK22:BK31)=100,"FUERTE",IF(AND(AVERAGE(BK22:BK31)&lt;=99,AVERAGE(BK22:BK31)&gt;=50),"MODERADA",IF(AVERAGE(BK22:BK31)&lt;50,"DÉBIL",0)))</f>
        <v>MODERADA</v>
      </c>
      <c r="BN22" s="341" t="str">
        <f>IFERROR(IF(BM22="DÉBIL","NO DISMINUYE",IF(AVERAGEIF(AV22:AV31,"Preventivo",BK22:BK31)&gt;=50,"DIRECTAMENTE","NO DISMINUYE")),"NO DISMINUYE")</f>
        <v>DIRECTAMENTE</v>
      </c>
      <c r="BO22" s="344">
        <f>IF(N22=1,1,IF(AND(N22=2,BM22="FUERTE",BN22="DIRECTAMENTE"),N22-1,IF(AND(N22&gt;2,BM22="FUERTE",BN22="DIRECTAMENTE"),N22-2,IF(AND(N22&gt;=2,BM22="MODERADA",BN22="DIRECTAMENTE"),N22-1,N22))))</f>
        <v>2</v>
      </c>
      <c r="BP22" s="347" t="str">
        <f>IF(BO22=1,"Rara vez",IF(BO22=2,"Improbable",IF(BO22=3,"Posible",IF(BO22=4,"Probable",IF(BO22=5,"Casi Seguro",0)))))</f>
        <v>Improbable</v>
      </c>
      <c r="BQ22" s="329" t="str">
        <f>AK22</f>
        <v>Catastrófico</v>
      </c>
      <c r="BR22" s="329" t="str">
        <f>IF(AND(BP22="Rara Vez",BQ22="Moderado"),"Moderado",IF(AND(BP22="Rara Vez",BQ22="Mayor"),"Alto",IF(AND(BP22="Improbable",BQ22="Moderado"),"Moderado",IF(AND(BP22="Improbable",BQ22="Mayor"),"Alto",IF(AND(BP22="Posible",BQ22="Moderado"),"Alto",IF(AND(BP22="Probable",BQ22="Moderado"),"Alto","Extremo"))))))</f>
        <v>Extremo</v>
      </c>
      <c r="BS22" s="332" t="s">
        <v>398</v>
      </c>
    </row>
    <row r="23" spans="2:71" s="89" customFormat="1" ht="191.25" x14ac:dyDescent="0.25">
      <c r="B23" s="365"/>
      <c r="C23" s="368"/>
      <c r="D23" s="357"/>
      <c r="E23" s="357"/>
      <c r="F23" s="357"/>
      <c r="G23" s="357"/>
      <c r="H23" s="357"/>
      <c r="I23" s="357"/>
      <c r="J23" s="357"/>
      <c r="K23" s="100">
        <v>2</v>
      </c>
      <c r="L23" s="101" t="s">
        <v>399</v>
      </c>
      <c r="M23" s="359"/>
      <c r="N23" s="362"/>
      <c r="O23" s="352"/>
      <c r="P23" s="348"/>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6"/>
      <c r="AN23" s="102">
        <v>2</v>
      </c>
      <c r="AO23" s="103" t="s">
        <v>400</v>
      </c>
      <c r="AP23" s="103" t="s">
        <v>401</v>
      </c>
      <c r="AQ23" s="103" t="s">
        <v>168</v>
      </c>
      <c r="AR23" s="103" t="s">
        <v>402</v>
      </c>
      <c r="AS23" s="103" t="s">
        <v>403</v>
      </c>
      <c r="AT23" s="103" t="s">
        <v>404</v>
      </c>
      <c r="AU23" s="103" t="s">
        <v>405</v>
      </c>
      <c r="AV23" s="103" t="s">
        <v>157</v>
      </c>
      <c r="AW23" s="104" t="s">
        <v>158</v>
      </c>
      <c r="AX23" s="104" t="s">
        <v>159</v>
      </c>
      <c r="AY23" s="104" t="s">
        <v>160</v>
      </c>
      <c r="AZ23" s="104" t="s">
        <v>161</v>
      </c>
      <c r="BA23" s="104" t="s">
        <v>162</v>
      </c>
      <c r="BB23" s="104" t="s">
        <v>163</v>
      </c>
      <c r="BC23" s="104" t="s">
        <v>169</v>
      </c>
      <c r="BD23" s="104">
        <f t="shared" si="1"/>
        <v>100</v>
      </c>
      <c r="BE23" s="104" t="str">
        <f t="shared" si="2"/>
        <v>Fuerte</v>
      </c>
      <c r="BF23" s="103"/>
      <c r="BG23" s="105" t="s">
        <v>134</v>
      </c>
      <c r="BH23" s="104" t="str">
        <f t="shared" si="3"/>
        <v>Algunas veces se ejecuta</v>
      </c>
      <c r="BI23" s="103"/>
      <c r="BJ23" s="104" t="str">
        <f t="shared" si="4"/>
        <v>MODERADO</v>
      </c>
      <c r="BK23" s="104">
        <f t="shared" si="5"/>
        <v>50</v>
      </c>
      <c r="BL23" s="104" t="str">
        <f t="shared" si="6"/>
        <v>SI</v>
      </c>
      <c r="BM23" s="339"/>
      <c r="BN23" s="342"/>
      <c r="BO23" s="345"/>
      <c r="BP23" s="348"/>
      <c r="BQ23" s="330"/>
      <c r="BR23" s="330"/>
      <c r="BS23" s="333"/>
    </row>
    <row r="24" spans="2:71" s="89" customFormat="1" ht="21.75" customHeight="1" x14ac:dyDescent="0.25">
      <c r="B24" s="365"/>
      <c r="C24" s="368"/>
      <c r="D24" s="357"/>
      <c r="E24" s="357"/>
      <c r="F24" s="357"/>
      <c r="G24" s="357"/>
      <c r="H24" s="357"/>
      <c r="I24" s="357"/>
      <c r="J24" s="357"/>
      <c r="K24" s="106">
        <v>3</v>
      </c>
      <c r="L24" s="107" t="s">
        <v>107</v>
      </c>
      <c r="M24" s="359"/>
      <c r="N24" s="362"/>
      <c r="O24" s="352"/>
      <c r="P24" s="348"/>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6"/>
      <c r="AN24" s="108">
        <v>3</v>
      </c>
      <c r="AO24" s="109" t="s">
        <v>109</v>
      </c>
      <c r="AP24" s="109"/>
      <c r="AQ24" s="109" t="s">
        <v>106</v>
      </c>
      <c r="AR24" s="109"/>
      <c r="AS24" s="109"/>
      <c r="AT24" s="109"/>
      <c r="AU24" s="109"/>
      <c r="AV24" s="109" t="s">
        <v>106</v>
      </c>
      <c r="AW24" s="122" t="s">
        <v>106</v>
      </c>
      <c r="AX24" s="122" t="s">
        <v>106</v>
      </c>
      <c r="AY24" s="122" t="s">
        <v>106</v>
      </c>
      <c r="AZ24" s="122" t="s">
        <v>106</v>
      </c>
      <c r="BA24" s="122" t="s">
        <v>106</v>
      </c>
      <c r="BB24" s="122" t="s">
        <v>106</v>
      </c>
      <c r="BC24" s="122" t="s">
        <v>106</v>
      </c>
      <c r="BD24" s="122">
        <f t="shared" si="1"/>
        <v>0</v>
      </c>
      <c r="BE24" s="122" t="str">
        <f t="shared" si="2"/>
        <v>Débil</v>
      </c>
      <c r="BF24" s="109"/>
      <c r="BG24" s="111" t="s">
        <v>106</v>
      </c>
      <c r="BH24" s="122" t="str">
        <f t="shared" si="3"/>
        <v>Casilla formulada</v>
      </c>
      <c r="BI24" s="109"/>
      <c r="BJ24" s="122" t="str">
        <f t="shared" si="4"/>
        <v/>
      </c>
      <c r="BK24" s="122" t="str">
        <f t="shared" si="5"/>
        <v/>
      </c>
      <c r="BL24" s="122" t="str">
        <f t="shared" si="6"/>
        <v>SI</v>
      </c>
      <c r="BM24" s="339"/>
      <c r="BN24" s="342"/>
      <c r="BO24" s="345"/>
      <c r="BP24" s="348"/>
      <c r="BQ24" s="330"/>
      <c r="BR24" s="330"/>
      <c r="BS24" s="333"/>
    </row>
    <row r="25" spans="2:71" s="89" customFormat="1" ht="21.75" customHeight="1" x14ac:dyDescent="0.25">
      <c r="B25" s="365"/>
      <c r="C25" s="368"/>
      <c r="D25" s="357"/>
      <c r="E25" s="357"/>
      <c r="F25" s="357"/>
      <c r="G25" s="357"/>
      <c r="H25" s="357"/>
      <c r="I25" s="357"/>
      <c r="J25" s="357"/>
      <c r="K25" s="100">
        <v>4</v>
      </c>
      <c r="L25" s="101" t="s">
        <v>107</v>
      </c>
      <c r="M25" s="359"/>
      <c r="N25" s="362"/>
      <c r="O25" s="352"/>
      <c r="P25" s="348"/>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1"/>
        <v>0</v>
      </c>
      <c r="BE25" s="104" t="str">
        <f t="shared" si="2"/>
        <v>Débil</v>
      </c>
      <c r="BF25" s="103"/>
      <c r="BG25" s="105" t="s">
        <v>106</v>
      </c>
      <c r="BH25" s="104" t="str">
        <f t="shared" si="3"/>
        <v>Casilla formulada</v>
      </c>
      <c r="BI25" s="103"/>
      <c r="BJ25" s="104" t="str">
        <f t="shared" si="4"/>
        <v/>
      </c>
      <c r="BK25" s="104" t="str">
        <f t="shared" si="5"/>
        <v/>
      </c>
      <c r="BL25" s="104" t="str">
        <f t="shared" si="6"/>
        <v>SI</v>
      </c>
      <c r="BM25" s="339"/>
      <c r="BN25" s="342"/>
      <c r="BO25" s="345"/>
      <c r="BP25" s="348"/>
      <c r="BQ25" s="330"/>
      <c r="BR25" s="330"/>
      <c r="BS25" s="333"/>
    </row>
    <row r="26" spans="2:71" s="89" customFormat="1" ht="21.75" customHeight="1" x14ac:dyDescent="0.25">
      <c r="B26" s="365"/>
      <c r="C26" s="368"/>
      <c r="D26" s="357"/>
      <c r="E26" s="357"/>
      <c r="F26" s="357"/>
      <c r="G26" s="357"/>
      <c r="H26" s="357"/>
      <c r="I26" s="357"/>
      <c r="J26" s="357"/>
      <c r="K26" s="106">
        <v>5</v>
      </c>
      <c r="L26" s="107" t="s">
        <v>107</v>
      </c>
      <c r="M26" s="359"/>
      <c r="N26" s="362"/>
      <c r="O26" s="352"/>
      <c r="P26" s="348"/>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6"/>
      <c r="AN26" s="108">
        <v>5</v>
      </c>
      <c r="AO26" s="109" t="s">
        <v>109</v>
      </c>
      <c r="AP26" s="109"/>
      <c r="AQ26" s="109" t="s">
        <v>106</v>
      </c>
      <c r="AR26" s="109"/>
      <c r="AS26" s="109"/>
      <c r="AT26" s="109"/>
      <c r="AU26" s="109"/>
      <c r="AV26" s="109" t="s">
        <v>106</v>
      </c>
      <c r="AW26" s="122" t="s">
        <v>106</v>
      </c>
      <c r="AX26" s="122" t="s">
        <v>106</v>
      </c>
      <c r="AY26" s="122" t="s">
        <v>106</v>
      </c>
      <c r="AZ26" s="122" t="s">
        <v>106</v>
      </c>
      <c r="BA26" s="122" t="s">
        <v>106</v>
      </c>
      <c r="BB26" s="122" t="s">
        <v>106</v>
      </c>
      <c r="BC26" s="122" t="s">
        <v>106</v>
      </c>
      <c r="BD26" s="122">
        <f t="shared" si="1"/>
        <v>0</v>
      </c>
      <c r="BE26" s="122" t="str">
        <f t="shared" si="2"/>
        <v>Débil</v>
      </c>
      <c r="BF26" s="109"/>
      <c r="BG26" s="111" t="s">
        <v>106</v>
      </c>
      <c r="BH26" s="122" t="str">
        <f t="shared" si="3"/>
        <v>Casilla formulada</v>
      </c>
      <c r="BI26" s="109"/>
      <c r="BJ26" s="122" t="str">
        <f t="shared" si="4"/>
        <v/>
      </c>
      <c r="BK26" s="122" t="str">
        <f t="shared" si="5"/>
        <v/>
      </c>
      <c r="BL26" s="122" t="str">
        <f t="shared" si="6"/>
        <v>SI</v>
      </c>
      <c r="BM26" s="339"/>
      <c r="BN26" s="342"/>
      <c r="BO26" s="345"/>
      <c r="BP26" s="348"/>
      <c r="BQ26" s="330"/>
      <c r="BR26" s="330"/>
      <c r="BS26" s="333"/>
    </row>
    <row r="27" spans="2:71" s="89" customFormat="1" ht="21.75" customHeight="1" x14ac:dyDescent="0.25">
      <c r="B27" s="365"/>
      <c r="C27" s="368"/>
      <c r="D27" s="357"/>
      <c r="E27" s="357"/>
      <c r="F27" s="357"/>
      <c r="G27" s="357"/>
      <c r="H27" s="357"/>
      <c r="I27" s="357"/>
      <c r="J27" s="357"/>
      <c r="K27" s="100">
        <v>6</v>
      </c>
      <c r="L27" s="101" t="s">
        <v>107</v>
      </c>
      <c r="M27" s="359"/>
      <c r="N27" s="362"/>
      <c r="O27" s="352"/>
      <c r="P27" s="348"/>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1"/>
        <v>0</v>
      </c>
      <c r="BE27" s="104" t="str">
        <f t="shared" si="2"/>
        <v>Débil</v>
      </c>
      <c r="BF27" s="103"/>
      <c r="BG27" s="105" t="s">
        <v>106</v>
      </c>
      <c r="BH27" s="104" t="str">
        <f t="shared" si="3"/>
        <v>Casilla formulada</v>
      </c>
      <c r="BI27" s="103"/>
      <c r="BJ27" s="104" t="str">
        <f t="shared" si="4"/>
        <v/>
      </c>
      <c r="BK27" s="104" t="str">
        <f t="shared" si="5"/>
        <v/>
      </c>
      <c r="BL27" s="104" t="str">
        <f t="shared" si="6"/>
        <v>SI</v>
      </c>
      <c r="BM27" s="339"/>
      <c r="BN27" s="342"/>
      <c r="BO27" s="345"/>
      <c r="BP27" s="348"/>
      <c r="BQ27" s="330"/>
      <c r="BR27" s="330"/>
      <c r="BS27" s="333"/>
    </row>
    <row r="28" spans="2:71" s="89" customFormat="1" ht="21.75" customHeight="1" x14ac:dyDescent="0.25">
      <c r="B28" s="365"/>
      <c r="C28" s="368"/>
      <c r="D28" s="357"/>
      <c r="E28" s="357"/>
      <c r="F28" s="357"/>
      <c r="G28" s="357"/>
      <c r="H28" s="357"/>
      <c r="I28" s="357"/>
      <c r="J28" s="357"/>
      <c r="K28" s="106">
        <v>7</v>
      </c>
      <c r="L28" s="107" t="s">
        <v>107</v>
      </c>
      <c r="M28" s="359"/>
      <c r="N28" s="362"/>
      <c r="O28" s="352"/>
      <c r="P28" s="348"/>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6"/>
      <c r="AN28" s="108">
        <v>7</v>
      </c>
      <c r="AO28" s="109" t="s">
        <v>109</v>
      </c>
      <c r="AP28" s="109"/>
      <c r="AQ28" s="109" t="s">
        <v>106</v>
      </c>
      <c r="AR28" s="109"/>
      <c r="AS28" s="109"/>
      <c r="AT28" s="109"/>
      <c r="AU28" s="109"/>
      <c r="AV28" s="109" t="s">
        <v>106</v>
      </c>
      <c r="AW28" s="122" t="s">
        <v>106</v>
      </c>
      <c r="AX28" s="122" t="s">
        <v>106</v>
      </c>
      <c r="AY28" s="122" t="s">
        <v>106</v>
      </c>
      <c r="AZ28" s="122" t="s">
        <v>106</v>
      </c>
      <c r="BA28" s="122" t="s">
        <v>106</v>
      </c>
      <c r="BB28" s="122" t="s">
        <v>106</v>
      </c>
      <c r="BC28" s="122" t="s">
        <v>106</v>
      </c>
      <c r="BD28" s="122">
        <f t="shared" si="1"/>
        <v>0</v>
      </c>
      <c r="BE28" s="122" t="str">
        <f t="shared" si="2"/>
        <v>Débil</v>
      </c>
      <c r="BF28" s="109"/>
      <c r="BG28" s="111" t="s">
        <v>106</v>
      </c>
      <c r="BH28" s="122" t="str">
        <f t="shared" si="3"/>
        <v>Casilla formulada</v>
      </c>
      <c r="BI28" s="109"/>
      <c r="BJ28" s="122" t="str">
        <f t="shared" si="4"/>
        <v/>
      </c>
      <c r="BK28" s="122" t="str">
        <f t="shared" si="5"/>
        <v/>
      </c>
      <c r="BL28" s="122" t="str">
        <f t="shared" si="6"/>
        <v>SI</v>
      </c>
      <c r="BM28" s="339"/>
      <c r="BN28" s="342"/>
      <c r="BO28" s="345"/>
      <c r="BP28" s="348"/>
      <c r="BQ28" s="330"/>
      <c r="BR28" s="330"/>
      <c r="BS28" s="333"/>
    </row>
    <row r="29" spans="2:71" s="89" customFormat="1" ht="21.75" customHeight="1" x14ac:dyDescent="0.25">
      <c r="B29" s="365"/>
      <c r="C29" s="368"/>
      <c r="D29" s="357"/>
      <c r="E29" s="357"/>
      <c r="F29" s="357"/>
      <c r="G29" s="357"/>
      <c r="H29" s="357"/>
      <c r="I29" s="357"/>
      <c r="J29" s="357"/>
      <c r="K29" s="100">
        <v>8</v>
      </c>
      <c r="L29" s="101" t="s">
        <v>107</v>
      </c>
      <c r="M29" s="359"/>
      <c r="N29" s="362"/>
      <c r="O29" s="352"/>
      <c r="P29" s="348"/>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1"/>
        <v>0</v>
      </c>
      <c r="BE29" s="104" t="str">
        <f t="shared" si="2"/>
        <v>Débil</v>
      </c>
      <c r="BF29" s="103"/>
      <c r="BG29" s="105" t="s">
        <v>106</v>
      </c>
      <c r="BH29" s="104" t="str">
        <f t="shared" si="3"/>
        <v>Casilla formulada</v>
      </c>
      <c r="BI29" s="103"/>
      <c r="BJ29" s="104" t="str">
        <f t="shared" si="4"/>
        <v/>
      </c>
      <c r="BK29" s="104" t="str">
        <f t="shared" si="5"/>
        <v/>
      </c>
      <c r="BL29" s="104" t="str">
        <f t="shared" si="6"/>
        <v>SI</v>
      </c>
      <c r="BM29" s="339"/>
      <c r="BN29" s="342"/>
      <c r="BO29" s="345"/>
      <c r="BP29" s="348"/>
      <c r="BQ29" s="330"/>
      <c r="BR29" s="330"/>
      <c r="BS29" s="333"/>
    </row>
    <row r="30" spans="2:71" s="89" customFormat="1" ht="21.75" customHeight="1" x14ac:dyDescent="0.25">
      <c r="B30" s="365"/>
      <c r="C30" s="368"/>
      <c r="D30" s="357"/>
      <c r="E30" s="357"/>
      <c r="F30" s="357"/>
      <c r="G30" s="357"/>
      <c r="H30" s="357"/>
      <c r="I30" s="357"/>
      <c r="J30" s="357"/>
      <c r="K30" s="106">
        <v>9</v>
      </c>
      <c r="L30" s="112" t="s">
        <v>107</v>
      </c>
      <c r="M30" s="359"/>
      <c r="N30" s="362"/>
      <c r="O30" s="352"/>
      <c r="P30" s="348"/>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6"/>
      <c r="AN30" s="108">
        <v>9</v>
      </c>
      <c r="AO30" s="109" t="s">
        <v>109</v>
      </c>
      <c r="AP30" s="109"/>
      <c r="AQ30" s="109" t="s">
        <v>106</v>
      </c>
      <c r="AR30" s="109"/>
      <c r="AS30" s="109"/>
      <c r="AT30" s="109"/>
      <c r="AU30" s="109"/>
      <c r="AV30" s="109" t="s">
        <v>106</v>
      </c>
      <c r="AW30" s="122" t="s">
        <v>106</v>
      </c>
      <c r="AX30" s="122" t="s">
        <v>106</v>
      </c>
      <c r="AY30" s="122" t="s">
        <v>106</v>
      </c>
      <c r="AZ30" s="122" t="s">
        <v>106</v>
      </c>
      <c r="BA30" s="122" t="s">
        <v>106</v>
      </c>
      <c r="BB30" s="122" t="s">
        <v>106</v>
      </c>
      <c r="BC30" s="122" t="s">
        <v>106</v>
      </c>
      <c r="BD30" s="122">
        <f t="shared" si="1"/>
        <v>0</v>
      </c>
      <c r="BE30" s="122" t="str">
        <f t="shared" si="2"/>
        <v>Débil</v>
      </c>
      <c r="BF30" s="109"/>
      <c r="BG30" s="111" t="s">
        <v>106</v>
      </c>
      <c r="BH30" s="122" t="str">
        <f t="shared" si="3"/>
        <v>Casilla formulada</v>
      </c>
      <c r="BI30" s="109"/>
      <c r="BJ30" s="122" t="str">
        <f t="shared" si="4"/>
        <v/>
      </c>
      <c r="BK30" s="122" t="str">
        <f t="shared" si="5"/>
        <v/>
      </c>
      <c r="BL30" s="122" t="str">
        <f t="shared" si="6"/>
        <v>SI</v>
      </c>
      <c r="BM30" s="339"/>
      <c r="BN30" s="342"/>
      <c r="BO30" s="345"/>
      <c r="BP30" s="348"/>
      <c r="BQ30" s="330"/>
      <c r="BR30" s="330"/>
      <c r="BS30" s="333"/>
    </row>
    <row r="31" spans="2:71" s="89" customFormat="1" ht="21.75" customHeight="1" thickBot="1" x14ac:dyDescent="0.3">
      <c r="B31" s="366"/>
      <c r="C31" s="369"/>
      <c r="D31" s="358"/>
      <c r="E31" s="358"/>
      <c r="F31" s="358"/>
      <c r="G31" s="358"/>
      <c r="H31" s="358"/>
      <c r="I31" s="358"/>
      <c r="J31" s="358"/>
      <c r="K31" s="113">
        <v>10</v>
      </c>
      <c r="L31" s="114" t="s">
        <v>107</v>
      </c>
      <c r="M31" s="360"/>
      <c r="N31" s="363"/>
      <c r="O31" s="353"/>
      <c r="P31" s="349"/>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1"/>
        <v>0</v>
      </c>
      <c r="BE31" s="117" t="str">
        <f t="shared" si="2"/>
        <v>Débil</v>
      </c>
      <c r="BF31" s="116"/>
      <c r="BG31" s="118" t="s">
        <v>106</v>
      </c>
      <c r="BH31" s="117" t="str">
        <f t="shared" si="3"/>
        <v>Casilla formulada</v>
      </c>
      <c r="BI31" s="116"/>
      <c r="BJ31" s="117" t="str">
        <f t="shared" si="4"/>
        <v/>
      </c>
      <c r="BK31" s="117" t="str">
        <f t="shared" si="5"/>
        <v/>
      </c>
      <c r="BL31" s="117" t="str">
        <f t="shared" si="6"/>
        <v>SI</v>
      </c>
      <c r="BM31" s="340"/>
      <c r="BN31" s="343"/>
      <c r="BO31" s="346"/>
      <c r="BP31" s="349"/>
      <c r="BQ31" s="331"/>
      <c r="BR31" s="331"/>
      <c r="BS31" s="334"/>
    </row>
    <row r="32" spans="2:71" s="89" customFormat="1" ht="165.75" x14ac:dyDescent="0.25">
      <c r="B32" s="364">
        <v>3</v>
      </c>
      <c r="C32" s="367" t="s">
        <v>377</v>
      </c>
      <c r="D32" s="357" t="s">
        <v>406</v>
      </c>
      <c r="E32" s="357" t="s">
        <v>407</v>
      </c>
      <c r="F32" s="355" t="s">
        <v>153</v>
      </c>
      <c r="G32" s="355" t="s">
        <v>153</v>
      </c>
      <c r="H32" s="355" t="s">
        <v>153</v>
      </c>
      <c r="I32" s="355" t="s">
        <v>153</v>
      </c>
      <c r="J32" s="357" t="str">
        <f>IF(AND((F32="SI"),(G32="SI"),(H32="SI"),(I32="SI")),"Si es Riesgo de Corrupción","No es Riesgo de Corrupción")</f>
        <v>Si es Riesgo de Corrupción</v>
      </c>
      <c r="K32" s="97">
        <v>1</v>
      </c>
      <c r="L32" s="98" t="s">
        <v>408</v>
      </c>
      <c r="M32" s="359" t="s">
        <v>409</v>
      </c>
      <c r="N32" s="361">
        <v>1</v>
      </c>
      <c r="O32" s="351" t="str">
        <f>IF(N32=1,"Rara vez",IF(N32=2,"Improbable",IF(N32=3,"Posible",IF(N32=4,"Probable",IF(N32=5,"Casi seguro","Definir el nivel de probabilidad")))))</f>
        <v>Rara vez</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2" s="350" t="s">
        <v>153</v>
      </c>
      <c r="R32" s="350" t="s">
        <v>153</v>
      </c>
      <c r="S32" s="350" t="s">
        <v>155</v>
      </c>
      <c r="T32" s="350" t="s">
        <v>155</v>
      </c>
      <c r="U32" s="350" t="s">
        <v>153</v>
      </c>
      <c r="V32" s="350" t="s">
        <v>153</v>
      </c>
      <c r="W32" s="350" t="s">
        <v>153</v>
      </c>
      <c r="X32" s="350" t="s">
        <v>153</v>
      </c>
      <c r="Y32" s="350" t="s">
        <v>153</v>
      </c>
      <c r="Z32" s="350" t="s">
        <v>153</v>
      </c>
      <c r="AA32" s="350" t="s">
        <v>153</v>
      </c>
      <c r="AB32" s="350" t="s">
        <v>153</v>
      </c>
      <c r="AC32" s="350" t="s">
        <v>153</v>
      </c>
      <c r="AD32" s="350" t="s">
        <v>153</v>
      </c>
      <c r="AE32" s="350" t="s">
        <v>153</v>
      </c>
      <c r="AF32" s="350" t="s">
        <v>155</v>
      </c>
      <c r="AG32" s="350" t="s">
        <v>153</v>
      </c>
      <c r="AH32" s="350" t="s">
        <v>153</v>
      </c>
      <c r="AI32" s="350" t="s">
        <v>155</v>
      </c>
      <c r="AJ32" s="350">
        <f>IF(AF32="SI","Impacto Catastrófico por lesoines o perdida de vidas humanas",(COUNTIF(Q32:AE41,"SI")+COUNTIF(AG32:AI41,"SI")))</f>
        <v>15</v>
      </c>
      <c r="AK32" s="350" t="str">
        <f>IF(AJ32=0,"",IF(AND(AJ32&gt;0,AJ32&lt;=5),"Moderado",IF(AND(AJ32&gt;5,AJ32&lt;=11),"Mayor","Catastrófico")))</f>
        <v>Catastrófico</v>
      </c>
      <c r="AL32" s="350" t="str">
        <f>IF(AND(O32="Rara Vez",AK32="Moderado"),"Moderado",IF(AND(O32="Rara Vez",AK32="Mayor"),"Alto",IF(AND(O32="Improbable",AK32="Moderado"),"Moderado",IF(AND(O32="Improbable",AK32="Mayor"),"Alto",IF(AND(O32="Posible",AK32="Moderado"),"Alto",IF(AND(O32="Probable",AK32="Moderado"),"Alto","Extremo"))))))</f>
        <v>Extremo</v>
      </c>
      <c r="AM32" s="335" t="s">
        <v>151</v>
      </c>
      <c r="AN32" s="90">
        <v>1</v>
      </c>
      <c r="AO32" s="94" t="s">
        <v>410</v>
      </c>
      <c r="AP32" s="94" t="s">
        <v>411</v>
      </c>
      <c r="AQ32" s="94" t="s">
        <v>168</v>
      </c>
      <c r="AR32" s="94" t="s">
        <v>412</v>
      </c>
      <c r="AS32" s="94" t="s">
        <v>413</v>
      </c>
      <c r="AT32" s="94" t="s">
        <v>414</v>
      </c>
      <c r="AU32" s="94" t="s">
        <v>415</v>
      </c>
      <c r="AV32" s="94" t="s">
        <v>157</v>
      </c>
      <c r="AW32" s="121" t="s">
        <v>158</v>
      </c>
      <c r="AX32" s="121" t="s">
        <v>159</v>
      </c>
      <c r="AY32" s="121" t="s">
        <v>160</v>
      </c>
      <c r="AZ32" s="121" t="s">
        <v>161</v>
      </c>
      <c r="BA32" s="121" t="s">
        <v>162</v>
      </c>
      <c r="BB32" s="121" t="s">
        <v>163</v>
      </c>
      <c r="BC32" s="121" t="s">
        <v>169</v>
      </c>
      <c r="BD32" s="121">
        <f t="shared" si="1"/>
        <v>100</v>
      </c>
      <c r="BE32" s="121" t="str">
        <f t="shared" si="2"/>
        <v>Fuerte</v>
      </c>
      <c r="BF32" s="94"/>
      <c r="BG32" s="99" t="s">
        <v>165</v>
      </c>
      <c r="BH32" s="121" t="str">
        <f t="shared" si="3"/>
        <v>Siempre se ejecuta</v>
      </c>
      <c r="BI32" s="94"/>
      <c r="BJ32" s="121" t="str">
        <f t="shared" si="4"/>
        <v>FUERTE</v>
      </c>
      <c r="BK32" s="121">
        <f t="shared" si="5"/>
        <v>100</v>
      </c>
      <c r="BL32" s="121" t="str">
        <f t="shared" si="6"/>
        <v>NO</v>
      </c>
      <c r="BM32" s="338" t="str">
        <f>IF(AVERAGE(BK32:BK41)=100,"FUERTE",IF(AND(AVERAGE(BK32:BK41)&lt;=99,AVERAGE(BK32:BK41)&gt;=50),"MODERADA",IF(AVERAGE(BK32:BK41)&lt;50,"DÉBIL",0)))</f>
        <v>FUERTE</v>
      </c>
      <c r="BN32" s="341" t="str">
        <f>IFERROR(IF(BM32="DÉBIL","NO DISMINUYE",IF(AVERAGEIF(AV32:AV41,"Preventivo",BK32:BK41)&gt;=50,"DIRECTAMENTE","NO DISMINUYE")),"NO DISMINUYE")</f>
        <v>DIRECTAMENTE</v>
      </c>
      <c r="BO32" s="344">
        <f>IF(N32=1,1,IF(AND(N32=2,BM32="FUERTE",BN32="DIRECTAMENTE"),N32-1,IF(AND(N32&gt;2,BM32="FUERTE",BN32="DIRECTAMENTE"),N32-2,IF(AND(N32&gt;=2,BM32="MODERADA",BN32="DIRECTAMENTE"),N32-1,N32))))</f>
        <v>1</v>
      </c>
      <c r="BP32" s="347" t="str">
        <f>IF(BO32=1,"Rara vez",IF(BO32=2,"Improbable",IF(BO32=3,"Posible",IF(BO32=4,"Probable",IF(BO32=5,"Casi Seguro",0)))))</f>
        <v>Rara vez</v>
      </c>
      <c r="BQ32" s="329" t="str">
        <f>AK32</f>
        <v>Catastrófico</v>
      </c>
      <c r="BR32" s="329" t="str">
        <f>IF(AND(BP32="Rara Vez",BQ32="Moderado"),"Moderado",IF(AND(BP32="Rara Vez",BQ32="Mayor"),"Alto",IF(AND(BP32="Improbable",BQ32="Moderado"),"Moderado",IF(AND(BP32="Improbable",BQ32="Mayor"),"Alto",IF(AND(BP32="Posible",BQ32="Moderado"),"Alto",IF(AND(BP32="Probable",BQ32="Moderado"),"Alto","Extremo"))))))</f>
        <v>Extremo</v>
      </c>
      <c r="BS32" s="332" t="s">
        <v>416</v>
      </c>
    </row>
    <row r="33" spans="2:71" s="89" customFormat="1" ht="21.75" customHeight="1" x14ac:dyDescent="0.25">
      <c r="B33" s="365"/>
      <c r="C33" s="368"/>
      <c r="D33" s="357"/>
      <c r="E33" s="357"/>
      <c r="F33" s="355"/>
      <c r="G33" s="355"/>
      <c r="H33" s="355"/>
      <c r="I33" s="355"/>
      <c r="J33" s="357"/>
      <c r="K33" s="100">
        <v>2</v>
      </c>
      <c r="L33" s="101" t="s">
        <v>107</v>
      </c>
      <c r="M33" s="359"/>
      <c r="N33" s="362"/>
      <c r="O33" s="352"/>
      <c r="P33" s="348"/>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1"/>
        <v>0</v>
      </c>
      <c r="BE33" s="104" t="str">
        <f t="shared" si="2"/>
        <v>Débil</v>
      </c>
      <c r="BF33" s="103"/>
      <c r="BG33" s="105" t="s">
        <v>106</v>
      </c>
      <c r="BH33" s="104" t="str">
        <f t="shared" si="3"/>
        <v>Casilla formulada</v>
      </c>
      <c r="BI33" s="103"/>
      <c r="BJ33" s="104" t="str">
        <f t="shared" si="4"/>
        <v/>
      </c>
      <c r="BK33" s="104" t="str">
        <f t="shared" si="5"/>
        <v/>
      </c>
      <c r="BL33" s="104" t="str">
        <f t="shared" si="6"/>
        <v>SI</v>
      </c>
      <c r="BM33" s="339"/>
      <c r="BN33" s="342"/>
      <c r="BO33" s="345"/>
      <c r="BP33" s="348"/>
      <c r="BQ33" s="330"/>
      <c r="BR33" s="330"/>
      <c r="BS33" s="333"/>
    </row>
    <row r="34" spans="2:71" s="89" customFormat="1" ht="21.75" customHeight="1" x14ac:dyDescent="0.25">
      <c r="B34" s="365"/>
      <c r="C34" s="368"/>
      <c r="D34" s="357"/>
      <c r="E34" s="357"/>
      <c r="F34" s="355"/>
      <c r="G34" s="355"/>
      <c r="H34" s="355"/>
      <c r="I34" s="355"/>
      <c r="J34" s="357"/>
      <c r="K34" s="106">
        <v>3</v>
      </c>
      <c r="L34" s="107" t="s">
        <v>107</v>
      </c>
      <c r="M34" s="359"/>
      <c r="N34" s="362"/>
      <c r="O34" s="352"/>
      <c r="P34" s="348"/>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6"/>
      <c r="AN34" s="108">
        <v>3</v>
      </c>
      <c r="AO34" s="109" t="s">
        <v>109</v>
      </c>
      <c r="AP34" s="109"/>
      <c r="AQ34" s="109" t="s">
        <v>106</v>
      </c>
      <c r="AR34" s="109"/>
      <c r="AS34" s="109"/>
      <c r="AT34" s="109"/>
      <c r="AU34" s="109"/>
      <c r="AV34" s="109" t="s">
        <v>106</v>
      </c>
      <c r="AW34" s="122" t="s">
        <v>106</v>
      </c>
      <c r="AX34" s="122" t="s">
        <v>106</v>
      </c>
      <c r="AY34" s="122" t="s">
        <v>106</v>
      </c>
      <c r="AZ34" s="122" t="s">
        <v>106</v>
      </c>
      <c r="BA34" s="122" t="s">
        <v>106</v>
      </c>
      <c r="BB34" s="122" t="s">
        <v>106</v>
      </c>
      <c r="BC34" s="122" t="s">
        <v>106</v>
      </c>
      <c r="BD34" s="122">
        <f t="shared" si="1"/>
        <v>0</v>
      </c>
      <c r="BE34" s="122" t="str">
        <f t="shared" si="2"/>
        <v>Débil</v>
      </c>
      <c r="BF34" s="109"/>
      <c r="BG34" s="111" t="s">
        <v>106</v>
      </c>
      <c r="BH34" s="122" t="str">
        <f t="shared" si="3"/>
        <v>Casilla formulada</v>
      </c>
      <c r="BI34" s="109"/>
      <c r="BJ34" s="122" t="str">
        <f t="shared" si="4"/>
        <v/>
      </c>
      <c r="BK34" s="122" t="str">
        <f t="shared" si="5"/>
        <v/>
      </c>
      <c r="BL34" s="122" t="str">
        <f t="shared" si="6"/>
        <v>SI</v>
      </c>
      <c r="BM34" s="339"/>
      <c r="BN34" s="342"/>
      <c r="BO34" s="345"/>
      <c r="BP34" s="348"/>
      <c r="BQ34" s="330"/>
      <c r="BR34" s="330"/>
      <c r="BS34" s="333"/>
    </row>
    <row r="35" spans="2:71" s="89" customFormat="1" ht="21.75" customHeight="1" x14ac:dyDescent="0.25">
      <c r="B35" s="365"/>
      <c r="C35" s="368"/>
      <c r="D35" s="357"/>
      <c r="E35" s="357"/>
      <c r="F35" s="355"/>
      <c r="G35" s="355"/>
      <c r="H35" s="355"/>
      <c r="I35" s="355"/>
      <c r="J35" s="357"/>
      <c r="K35" s="100">
        <v>4</v>
      </c>
      <c r="L35" s="101" t="s">
        <v>107</v>
      </c>
      <c r="M35" s="359"/>
      <c r="N35" s="362"/>
      <c r="O35" s="352"/>
      <c r="P35" s="348"/>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1"/>
        <v>0</v>
      </c>
      <c r="BE35" s="104" t="str">
        <f t="shared" si="2"/>
        <v>Débil</v>
      </c>
      <c r="BF35" s="103"/>
      <c r="BG35" s="105" t="s">
        <v>106</v>
      </c>
      <c r="BH35" s="104" t="str">
        <f t="shared" si="3"/>
        <v>Casilla formulada</v>
      </c>
      <c r="BI35" s="103"/>
      <c r="BJ35" s="104" t="str">
        <f t="shared" si="4"/>
        <v/>
      </c>
      <c r="BK35" s="104" t="str">
        <f t="shared" si="5"/>
        <v/>
      </c>
      <c r="BL35" s="104" t="str">
        <f t="shared" si="6"/>
        <v>SI</v>
      </c>
      <c r="BM35" s="339"/>
      <c r="BN35" s="342"/>
      <c r="BO35" s="345"/>
      <c r="BP35" s="348"/>
      <c r="BQ35" s="330"/>
      <c r="BR35" s="330"/>
      <c r="BS35" s="333"/>
    </row>
    <row r="36" spans="2:71" s="89" customFormat="1" ht="21.75" customHeight="1" x14ac:dyDescent="0.25">
      <c r="B36" s="365"/>
      <c r="C36" s="368"/>
      <c r="D36" s="357"/>
      <c r="E36" s="357"/>
      <c r="F36" s="355"/>
      <c r="G36" s="355"/>
      <c r="H36" s="355"/>
      <c r="I36" s="355"/>
      <c r="J36" s="357"/>
      <c r="K36" s="106">
        <v>5</v>
      </c>
      <c r="L36" s="107" t="s">
        <v>107</v>
      </c>
      <c r="M36" s="359"/>
      <c r="N36" s="362"/>
      <c r="O36" s="352"/>
      <c r="P36" s="348"/>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6"/>
      <c r="AN36" s="108">
        <v>5</v>
      </c>
      <c r="AO36" s="109" t="s">
        <v>109</v>
      </c>
      <c r="AP36" s="109"/>
      <c r="AQ36" s="109" t="s">
        <v>106</v>
      </c>
      <c r="AR36" s="109"/>
      <c r="AS36" s="109"/>
      <c r="AT36" s="109"/>
      <c r="AU36" s="109"/>
      <c r="AV36" s="109" t="s">
        <v>106</v>
      </c>
      <c r="AW36" s="122" t="s">
        <v>106</v>
      </c>
      <c r="AX36" s="122" t="s">
        <v>106</v>
      </c>
      <c r="AY36" s="122" t="s">
        <v>106</v>
      </c>
      <c r="AZ36" s="122" t="s">
        <v>106</v>
      </c>
      <c r="BA36" s="122" t="s">
        <v>106</v>
      </c>
      <c r="BB36" s="122" t="s">
        <v>106</v>
      </c>
      <c r="BC36" s="122" t="s">
        <v>106</v>
      </c>
      <c r="BD36" s="122">
        <f t="shared" si="1"/>
        <v>0</v>
      </c>
      <c r="BE36" s="122" t="str">
        <f t="shared" si="2"/>
        <v>Débil</v>
      </c>
      <c r="BF36" s="109"/>
      <c r="BG36" s="111" t="s">
        <v>106</v>
      </c>
      <c r="BH36" s="122" t="str">
        <f t="shared" si="3"/>
        <v>Casilla formulada</v>
      </c>
      <c r="BI36" s="109"/>
      <c r="BJ36" s="122" t="str">
        <f t="shared" si="4"/>
        <v/>
      </c>
      <c r="BK36" s="122" t="str">
        <f t="shared" si="5"/>
        <v/>
      </c>
      <c r="BL36" s="122" t="str">
        <f t="shared" si="6"/>
        <v>SI</v>
      </c>
      <c r="BM36" s="339"/>
      <c r="BN36" s="342"/>
      <c r="BO36" s="345"/>
      <c r="BP36" s="348"/>
      <c r="BQ36" s="330"/>
      <c r="BR36" s="330"/>
      <c r="BS36" s="333"/>
    </row>
    <row r="37" spans="2:71" s="89" customFormat="1" ht="21.75" customHeight="1" x14ac:dyDescent="0.25">
      <c r="B37" s="365"/>
      <c r="C37" s="368"/>
      <c r="D37" s="357"/>
      <c r="E37" s="357"/>
      <c r="F37" s="355"/>
      <c r="G37" s="355"/>
      <c r="H37" s="355"/>
      <c r="I37" s="355"/>
      <c r="J37" s="357"/>
      <c r="K37" s="100">
        <v>6</v>
      </c>
      <c r="L37" s="101" t="s">
        <v>107</v>
      </c>
      <c r="M37" s="359"/>
      <c r="N37" s="362"/>
      <c r="O37" s="352"/>
      <c r="P37" s="348"/>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1"/>
        <v>0</v>
      </c>
      <c r="BE37" s="104" t="str">
        <f t="shared" si="2"/>
        <v>Débil</v>
      </c>
      <c r="BF37" s="103"/>
      <c r="BG37" s="105" t="s">
        <v>106</v>
      </c>
      <c r="BH37" s="104" t="str">
        <f t="shared" si="3"/>
        <v>Casilla formulada</v>
      </c>
      <c r="BI37" s="103"/>
      <c r="BJ37" s="104" t="str">
        <f t="shared" si="4"/>
        <v/>
      </c>
      <c r="BK37" s="104" t="str">
        <f t="shared" si="5"/>
        <v/>
      </c>
      <c r="BL37" s="104" t="str">
        <f t="shared" si="6"/>
        <v>SI</v>
      </c>
      <c r="BM37" s="339"/>
      <c r="BN37" s="342"/>
      <c r="BO37" s="345"/>
      <c r="BP37" s="348"/>
      <c r="BQ37" s="330"/>
      <c r="BR37" s="330"/>
      <c r="BS37" s="333"/>
    </row>
    <row r="38" spans="2:71" s="89" customFormat="1" ht="21.75" customHeight="1" x14ac:dyDescent="0.25">
      <c r="B38" s="365"/>
      <c r="C38" s="368"/>
      <c r="D38" s="357"/>
      <c r="E38" s="357"/>
      <c r="F38" s="355"/>
      <c r="G38" s="355"/>
      <c r="H38" s="355"/>
      <c r="I38" s="355"/>
      <c r="J38" s="357"/>
      <c r="K38" s="106">
        <v>7</v>
      </c>
      <c r="L38" s="107" t="s">
        <v>107</v>
      </c>
      <c r="M38" s="359"/>
      <c r="N38" s="362"/>
      <c r="O38" s="352"/>
      <c r="P38" s="348"/>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6"/>
      <c r="AN38" s="108">
        <v>7</v>
      </c>
      <c r="AO38" s="109" t="s">
        <v>109</v>
      </c>
      <c r="AP38" s="109"/>
      <c r="AQ38" s="109" t="s">
        <v>106</v>
      </c>
      <c r="AR38" s="109"/>
      <c r="AS38" s="109"/>
      <c r="AT38" s="109"/>
      <c r="AU38" s="109"/>
      <c r="AV38" s="109" t="s">
        <v>106</v>
      </c>
      <c r="AW38" s="122" t="s">
        <v>106</v>
      </c>
      <c r="AX38" s="122" t="s">
        <v>106</v>
      </c>
      <c r="AY38" s="122" t="s">
        <v>106</v>
      </c>
      <c r="AZ38" s="122" t="s">
        <v>106</v>
      </c>
      <c r="BA38" s="122" t="s">
        <v>106</v>
      </c>
      <c r="BB38" s="122" t="s">
        <v>106</v>
      </c>
      <c r="BC38" s="122" t="s">
        <v>106</v>
      </c>
      <c r="BD38" s="122">
        <f t="shared" si="1"/>
        <v>0</v>
      </c>
      <c r="BE38" s="122" t="str">
        <f t="shared" si="2"/>
        <v>Débil</v>
      </c>
      <c r="BF38" s="109"/>
      <c r="BG38" s="111" t="s">
        <v>106</v>
      </c>
      <c r="BH38" s="122" t="str">
        <f t="shared" si="3"/>
        <v>Casilla formulada</v>
      </c>
      <c r="BI38" s="109"/>
      <c r="BJ38" s="122" t="str">
        <f t="shared" si="4"/>
        <v/>
      </c>
      <c r="BK38" s="122" t="str">
        <f t="shared" si="5"/>
        <v/>
      </c>
      <c r="BL38" s="122" t="str">
        <f t="shared" si="6"/>
        <v>SI</v>
      </c>
      <c r="BM38" s="339"/>
      <c r="BN38" s="342"/>
      <c r="BO38" s="345"/>
      <c r="BP38" s="348"/>
      <c r="BQ38" s="330"/>
      <c r="BR38" s="330"/>
      <c r="BS38" s="333"/>
    </row>
    <row r="39" spans="2:71" s="89" customFormat="1" ht="21.75" customHeight="1" x14ac:dyDescent="0.25">
      <c r="B39" s="365"/>
      <c r="C39" s="368"/>
      <c r="D39" s="357"/>
      <c r="E39" s="357"/>
      <c r="F39" s="355"/>
      <c r="G39" s="355"/>
      <c r="H39" s="355"/>
      <c r="I39" s="355"/>
      <c r="J39" s="357"/>
      <c r="K39" s="100">
        <v>8</v>
      </c>
      <c r="L39" s="101" t="s">
        <v>107</v>
      </c>
      <c r="M39" s="359"/>
      <c r="N39" s="362"/>
      <c r="O39" s="352"/>
      <c r="P39" s="348"/>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1"/>
        <v>0</v>
      </c>
      <c r="BE39" s="104" t="str">
        <f t="shared" si="2"/>
        <v>Débil</v>
      </c>
      <c r="BF39" s="103"/>
      <c r="BG39" s="105" t="s">
        <v>106</v>
      </c>
      <c r="BH39" s="104" t="str">
        <f t="shared" si="3"/>
        <v>Casilla formulada</v>
      </c>
      <c r="BI39" s="103"/>
      <c r="BJ39" s="104" t="str">
        <f t="shared" si="4"/>
        <v/>
      </c>
      <c r="BK39" s="104" t="str">
        <f t="shared" si="5"/>
        <v/>
      </c>
      <c r="BL39" s="104" t="str">
        <f t="shared" si="6"/>
        <v>SI</v>
      </c>
      <c r="BM39" s="339"/>
      <c r="BN39" s="342"/>
      <c r="BO39" s="345"/>
      <c r="BP39" s="348"/>
      <c r="BQ39" s="330"/>
      <c r="BR39" s="330"/>
      <c r="BS39" s="333"/>
    </row>
    <row r="40" spans="2:71" s="89" customFormat="1" ht="21.75" customHeight="1" x14ac:dyDescent="0.25">
      <c r="B40" s="365"/>
      <c r="C40" s="368"/>
      <c r="D40" s="357"/>
      <c r="E40" s="357"/>
      <c r="F40" s="355"/>
      <c r="G40" s="355"/>
      <c r="H40" s="355"/>
      <c r="I40" s="355"/>
      <c r="J40" s="357"/>
      <c r="K40" s="106">
        <v>9</v>
      </c>
      <c r="L40" s="112" t="s">
        <v>107</v>
      </c>
      <c r="M40" s="359"/>
      <c r="N40" s="362"/>
      <c r="O40" s="352"/>
      <c r="P40" s="348"/>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6"/>
      <c r="AN40" s="108">
        <v>9</v>
      </c>
      <c r="AO40" s="109" t="s">
        <v>109</v>
      </c>
      <c r="AP40" s="109"/>
      <c r="AQ40" s="109" t="s">
        <v>106</v>
      </c>
      <c r="AR40" s="109"/>
      <c r="AS40" s="109"/>
      <c r="AT40" s="109"/>
      <c r="AU40" s="109"/>
      <c r="AV40" s="109" t="s">
        <v>106</v>
      </c>
      <c r="AW40" s="122" t="s">
        <v>106</v>
      </c>
      <c r="AX40" s="122" t="s">
        <v>106</v>
      </c>
      <c r="AY40" s="122" t="s">
        <v>106</v>
      </c>
      <c r="AZ40" s="122" t="s">
        <v>106</v>
      </c>
      <c r="BA40" s="122" t="s">
        <v>106</v>
      </c>
      <c r="BB40" s="122" t="s">
        <v>106</v>
      </c>
      <c r="BC40" s="122" t="s">
        <v>106</v>
      </c>
      <c r="BD40" s="122">
        <f t="shared" si="1"/>
        <v>0</v>
      </c>
      <c r="BE40" s="122" t="str">
        <f t="shared" si="2"/>
        <v>Débil</v>
      </c>
      <c r="BF40" s="109"/>
      <c r="BG40" s="111" t="s">
        <v>106</v>
      </c>
      <c r="BH40" s="122" t="str">
        <f t="shared" si="3"/>
        <v>Casilla formulada</v>
      </c>
      <c r="BI40" s="109"/>
      <c r="BJ40" s="122" t="str">
        <f t="shared" si="4"/>
        <v/>
      </c>
      <c r="BK40" s="122" t="str">
        <f t="shared" si="5"/>
        <v/>
      </c>
      <c r="BL40" s="122" t="str">
        <f t="shared" si="6"/>
        <v>SI</v>
      </c>
      <c r="BM40" s="339"/>
      <c r="BN40" s="342"/>
      <c r="BO40" s="345"/>
      <c r="BP40" s="348"/>
      <c r="BQ40" s="330"/>
      <c r="BR40" s="330"/>
      <c r="BS40" s="333"/>
    </row>
    <row r="41" spans="2:71" s="89" customFormat="1" ht="21.75" customHeight="1" thickBot="1" x14ac:dyDescent="0.3">
      <c r="B41" s="366"/>
      <c r="C41" s="369"/>
      <c r="D41" s="358"/>
      <c r="E41" s="358"/>
      <c r="F41" s="356"/>
      <c r="G41" s="356"/>
      <c r="H41" s="356"/>
      <c r="I41" s="356"/>
      <c r="J41" s="358"/>
      <c r="K41" s="113">
        <v>10</v>
      </c>
      <c r="L41" s="114" t="s">
        <v>107</v>
      </c>
      <c r="M41" s="360"/>
      <c r="N41" s="363"/>
      <c r="O41" s="353"/>
      <c r="P41" s="349"/>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1"/>
        <v>0</v>
      </c>
      <c r="BE41" s="117" t="str">
        <f t="shared" si="2"/>
        <v>Débil</v>
      </c>
      <c r="BF41" s="116"/>
      <c r="BG41" s="118" t="s">
        <v>106</v>
      </c>
      <c r="BH41" s="117" t="str">
        <f t="shared" si="3"/>
        <v>Casilla formulada</v>
      </c>
      <c r="BI41" s="116"/>
      <c r="BJ41" s="117" t="str">
        <f t="shared" si="4"/>
        <v/>
      </c>
      <c r="BK41" s="117" t="str">
        <f t="shared" si="5"/>
        <v/>
      </c>
      <c r="BL41" s="117" t="str">
        <f t="shared" si="6"/>
        <v>SI</v>
      </c>
      <c r="BM41" s="340"/>
      <c r="BN41" s="343"/>
      <c r="BO41" s="346"/>
      <c r="BP41" s="349"/>
      <c r="BQ41" s="331"/>
      <c r="BR41" s="331"/>
      <c r="BS41" s="334"/>
    </row>
  </sheetData>
  <sheetProtection sheet="1" objects="1" scenarios="1"/>
  <mergeCells count="180">
    <mergeCell ref="B2:D4"/>
    <mergeCell ref="E2:BS2"/>
    <mergeCell ref="E3:BS3"/>
    <mergeCell ref="E4:R4"/>
    <mergeCell ref="S4:AT4"/>
    <mergeCell ref="AU4:BS4"/>
    <mergeCell ref="B9:B11"/>
    <mergeCell ref="C9:C11"/>
    <mergeCell ref="D9:D11"/>
    <mergeCell ref="E9:E11"/>
    <mergeCell ref="F9:J9"/>
    <mergeCell ref="K9:L11"/>
    <mergeCell ref="M9:M11"/>
    <mergeCell ref="N9:AM9"/>
    <mergeCell ref="C6:D6"/>
    <mergeCell ref="E6:I6"/>
    <mergeCell ref="B8:M8"/>
    <mergeCell ref="N8:AM8"/>
    <mergeCell ref="BF9:BF11"/>
    <mergeCell ref="AN9:AN11"/>
    <mergeCell ref="AO9:AO11"/>
    <mergeCell ref="AP9:AP11"/>
    <mergeCell ref="AQ9:AQ11"/>
    <mergeCell ref="AR9:AR11"/>
    <mergeCell ref="AS9:AS11"/>
    <mergeCell ref="BO8:BR10"/>
    <mergeCell ref="BS8:BS11"/>
    <mergeCell ref="AN8:AV8"/>
    <mergeCell ref="AW8:BN8"/>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G12:G21"/>
    <mergeCell ref="H12:H21"/>
    <mergeCell ref="I12:I21"/>
    <mergeCell ref="J12:J21"/>
    <mergeCell ref="M12:M21"/>
    <mergeCell ref="N12:N21"/>
    <mergeCell ref="Q10:AI10"/>
    <mergeCell ref="AJ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Z22:Z31"/>
    <mergeCell ref="AA22:AA31"/>
    <mergeCell ref="AB22:AB31"/>
    <mergeCell ref="AC22:AC31"/>
    <mergeCell ref="R22:R31"/>
    <mergeCell ref="S22:S31"/>
    <mergeCell ref="T22:T31"/>
    <mergeCell ref="U22:U31"/>
    <mergeCell ref="V22:V31"/>
    <mergeCell ref="W22:W3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O32:O41"/>
    <mergeCell ref="P32:P41"/>
    <mergeCell ref="Q32:Q41"/>
    <mergeCell ref="R32:R41"/>
    <mergeCell ref="S32:S41"/>
    <mergeCell ref="T32:T41"/>
    <mergeCell ref="G32:G41"/>
    <mergeCell ref="H32:H41"/>
    <mergeCell ref="I32:I41"/>
    <mergeCell ref="J32:J41"/>
    <mergeCell ref="M32:M41"/>
    <mergeCell ref="N32:N41"/>
    <mergeCell ref="AA32:AA41"/>
    <mergeCell ref="AB32:AB41"/>
    <mergeCell ref="AC32:AC41"/>
    <mergeCell ref="AD32:AD41"/>
    <mergeCell ref="AE32:AE41"/>
    <mergeCell ref="AF32:AF41"/>
    <mergeCell ref="U32:U41"/>
    <mergeCell ref="V32:V41"/>
    <mergeCell ref="W32:W41"/>
    <mergeCell ref="X32:X41"/>
    <mergeCell ref="Y32:Y41"/>
    <mergeCell ref="Z32:Z41"/>
    <mergeCell ref="BR32:BR41"/>
    <mergeCell ref="BS32:BS41"/>
    <mergeCell ref="AM32:AM41"/>
    <mergeCell ref="BM32:BM41"/>
    <mergeCell ref="BN32:BN41"/>
    <mergeCell ref="BO32:BO41"/>
    <mergeCell ref="BP32:BP41"/>
    <mergeCell ref="BQ32:BQ41"/>
    <mergeCell ref="AG32:AG41"/>
    <mergeCell ref="AH32:AH41"/>
    <mergeCell ref="AI32:AI41"/>
    <mergeCell ref="AJ32:AJ41"/>
    <mergeCell ref="AK32:AK41"/>
    <mergeCell ref="AL32:AL41"/>
  </mergeCells>
  <conditionalFormatting sqref="J12:J41">
    <cfRule type="containsText" dxfId="734" priority="15" operator="containsText" text="Si es Riesgo de Corrupción">
      <formula>NOT(ISERROR(SEARCH("Si es Riesgo de Corrupción",J12)))</formula>
    </cfRule>
    <cfRule type="containsText" dxfId="733" priority="16" operator="containsText" text="No es Riesgo de Corrupción">
      <formula>NOT(ISERROR(SEARCH("No es Riesgo de Corrupción",J12)))</formula>
    </cfRule>
  </conditionalFormatting>
  <conditionalFormatting sqref="L12:M21">
    <cfRule type="containsText" dxfId="732" priority="14" operator="containsText" text="Espacio para describir ">
      <formula>NOT(ISERROR(SEARCH("Espacio para describir ",L12)))</formula>
    </cfRule>
  </conditionalFormatting>
  <conditionalFormatting sqref="AQ12:AQ41 AV12:BC41 BG12:BG41 N12:N41 Q12:AI41 BO12:BO41">
    <cfRule type="containsText" dxfId="731" priority="13" operator="containsText" text="Escoger un dato de la lista desplegable">
      <formula>NOT(ISERROR(SEARCH("Escoger un dato de la lista desplegable",N12)))</formula>
    </cfRule>
  </conditionalFormatting>
  <conditionalFormatting sqref="AO12:AO41">
    <cfRule type="containsText" dxfId="730" priority="12" operator="containsText" text="REDACTAR CONTROL">
      <formula>NOT(ISERROR(SEARCH("REDACTAR CONTROL",AO12)))</formula>
    </cfRule>
  </conditionalFormatting>
  <conditionalFormatting sqref="AL12 BR12">
    <cfRule type="containsText" dxfId="729" priority="9" operator="containsText" text="Extremo">
      <formula>NOT(ISERROR(SEARCH("Extremo",AL12)))</formula>
    </cfRule>
    <cfRule type="containsText" dxfId="728" priority="10" operator="containsText" text="Alto">
      <formula>NOT(ISERROR(SEARCH("Alto",AL12)))</formula>
    </cfRule>
    <cfRule type="containsText" dxfId="727" priority="11" operator="containsText" text="Moderado">
      <formula>NOT(ISERROR(SEARCH("Moderado",AL12)))</formula>
    </cfRule>
  </conditionalFormatting>
  <conditionalFormatting sqref="L22:M31">
    <cfRule type="containsText" dxfId="726" priority="8" operator="containsText" text="Espacio para describir ">
      <formula>NOT(ISERROR(SEARCH("Espacio para describir ",L22)))</formula>
    </cfRule>
  </conditionalFormatting>
  <conditionalFormatting sqref="AL22 BR22">
    <cfRule type="containsText" dxfId="725" priority="5" operator="containsText" text="Extremo">
      <formula>NOT(ISERROR(SEARCH("Extremo",AL22)))</formula>
    </cfRule>
    <cfRule type="containsText" dxfId="724" priority="6" operator="containsText" text="Alto">
      <formula>NOT(ISERROR(SEARCH("Alto",AL22)))</formula>
    </cfRule>
    <cfRule type="containsText" dxfId="723" priority="7" operator="containsText" text="Moderado">
      <formula>NOT(ISERROR(SEARCH("Moderado",AL22)))</formula>
    </cfRule>
  </conditionalFormatting>
  <conditionalFormatting sqref="L32:M41">
    <cfRule type="containsText" dxfId="722" priority="4" operator="containsText" text="Espacio para describir ">
      <formula>NOT(ISERROR(SEARCH("Espacio para describir ",L32)))</formula>
    </cfRule>
  </conditionalFormatting>
  <conditionalFormatting sqref="AL32 BR32">
    <cfRule type="containsText" dxfId="721" priority="1" operator="containsText" text="Extremo">
      <formula>NOT(ISERROR(SEARCH("Extremo",AL32)))</formula>
    </cfRule>
    <cfRule type="containsText" dxfId="720" priority="2" operator="containsText" text="Alto">
      <formula>NOT(ISERROR(SEARCH("Alto",AL32)))</formula>
    </cfRule>
    <cfRule type="containsText" dxfId="719" priority="3" operator="containsText" text="Moderado">
      <formula>NOT(ISERROR(SEARCH("Moderado",AL32)))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41 BJ9:BK11" xr:uid="{B82489D4-15E3-4885-B781-355926D90CA8}"/>
    <dataValidation allowBlank="1" showInputMessage="1" showErrorMessage="1" prompt="¿Se deja evidencia o rastro de la ejecución del control, que permita a cualquier tercero con la evidencia, llegar a la misma conclusión?." sqref="BC11" xr:uid="{1B3BCDE4-775F-4113-8182-1AE1E1451487}"/>
    <dataValidation allowBlank="1" showInputMessage="1" showErrorMessage="1" prompt="¿Las observaciones, desviaciones o diferencias identificadas como resultados de la ejecución del control son investigadas y resueltas de manera oportuna?" sqref="BB11" xr:uid="{5832F977-FDD9-4EC1-B664-CE7120AD999B}"/>
    <dataValidation allowBlank="1" showInputMessage="1" showErrorMessage="1" prompt="¿La fuente de información que se utiliza en el desarrollo del control es información confiable que permita mitigar el riesgo?." sqref="BA11" xr:uid="{D65ED25D-D03D-40FA-A9F0-92742847A16F}"/>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14629ED-95FE-4DD8-9DBE-D6F9C9D17692}"/>
    <dataValidation allowBlank="1" showInputMessage="1" showErrorMessage="1" prompt="¿La oportunidad en que se ejecuta el control ayuda a prevenir la mitigación del riesgo o a detectar la materialización del riesgo de manera oportuna?" sqref="AY11" xr:uid="{AF635FCE-62BF-4CA1-93D5-0B96658180D7}"/>
    <dataValidation allowBlank="1" showInputMessage="1" showErrorMessage="1" prompt="El responsable tiene autoridad y adecuada segregación de funciones en la ejecución del control?" sqref="AX11" xr:uid="{C5EE6083-B5BC-4B5E-B573-47306FDF9C0D}"/>
    <dataValidation allowBlank="1" showInputMessage="1" showErrorMessage="1" prompt="¿Existen un responsable asignado a la ejecución del control?" sqref="AW11" xr:uid="{9D9C2406-4C9C-4EF4-A599-A91491C0541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41" xr:uid="{1B1D7E54-849E-4B5D-8B1F-CFCDD7852047}"/>
    <dataValidation type="list" allowBlank="1" showInputMessage="1" showErrorMessage="1" prompt="¿Genera Impacto ambiental?" sqref="AI12:AI41" xr:uid="{700DB158-5C3A-499D-A6ED-849F1874E78B}">
      <formula1>"SI,NO,Escoger un dato de la lista desplegable"</formula1>
    </dataValidation>
    <dataValidation allowBlank="1" showInputMessage="1" showErrorMessage="1" prompt="¿Genera Impacto ambiental?" sqref="AI11" xr:uid="{8F5231A0-5F29-4224-A203-597681678AA1}"/>
    <dataValidation type="list" allowBlank="1" showInputMessage="1" showErrorMessage="1" prompt="¿Afectar la imagen nacional?" sqref="AH12:AH41" xr:uid="{5BFB0DB1-4CD6-487F-8582-A2386BA085F9}">
      <formula1>"SI,NO,Escoger un dato de la lista desplegable"</formula1>
    </dataValidation>
    <dataValidation allowBlank="1" showInputMessage="1" showErrorMessage="1" prompt="¿Afectar la imagen nacional?" sqref="AH11" xr:uid="{C6A4341C-E00A-4A30-895E-6313A3CF4A1C}"/>
    <dataValidation type="list" allowBlank="1" showInputMessage="1" showErrorMessage="1" prompt="¿Afectar la imagen regional?" sqref="AG12:AG41" xr:uid="{4E8F81F3-E6C3-440B-B74B-9B742C02E068}">
      <formula1>"SI,NO,Escoger un dato de la lista desplegable"</formula1>
    </dataValidation>
    <dataValidation allowBlank="1" showInputMessage="1" showErrorMessage="1" prompt="¿Afectar la imagen regional?" sqref="AG11" xr:uid="{06DFEBB3-79CA-4070-8FD9-E6BBCEDE6DEA}"/>
    <dataValidation type="list" allowBlank="1" showInputMessage="1" showErrorMessage="1" prompt="¿Ocasionar lesiones físicas o pérdida de vidas humanas?_x000a_NOTA: si esta respuesta es afirmativa, el impacto sera considerado como catastrófico." sqref="AF12:AF41" xr:uid="{14A4A4BA-EFC1-46E5-861E-A1C28C334C6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DE416DC-42BF-45CD-AF57-A808C9A695D6}"/>
    <dataValidation type="list" allowBlank="1" showInputMessage="1" showErrorMessage="1" prompt="¿Generar pérdida de credibilidad del sector?" sqref="AE12:AE41" xr:uid="{CFED0B27-FFA5-486C-BDCB-580BDF4D0E0B}">
      <formula1>"SI,NO,Escoger un dato de la lista desplegable"</formula1>
    </dataValidation>
    <dataValidation allowBlank="1" showInputMessage="1" showErrorMessage="1" prompt="¿Generar pérdida de credibilidad del sector?" sqref="AE11" xr:uid="{5BA23B1C-991F-4E4C-B05B-C19BC48362EC}"/>
    <dataValidation type="list" allowBlank="1" showInputMessage="1" showErrorMessage="1" prompt="¿Dar lugar a procesos penales?" sqref="AD12:AD41" xr:uid="{3364F005-EE0F-4335-B7E1-58474CF6A0F8}">
      <formula1>"SI,NO,Escoger un dato de la lista desplegable"</formula1>
    </dataValidation>
    <dataValidation allowBlank="1" showInputMessage="1" showErrorMessage="1" prompt="¿Dar lugar a procesos penales?" sqref="AD11" xr:uid="{930664CA-8031-4A41-A0E9-667F6FD8EF43}"/>
    <dataValidation type="list" allowBlank="1" showInputMessage="1" showErrorMessage="1" prompt="¿Dar lugar a procesos fiscales?" sqref="AC12:AC41" xr:uid="{5F7F8410-9FC7-4011-A776-5DAC0C848846}">
      <formula1>"SI,NO,Escoger un dato de la lista desplegable"</formula1>
    </dataValidation>
    <dataValidation allowBlank="1" showInputMessage="1" showErrorMessage="1" prompt="¿Dar lugar a procesos fiscales?" sqref="AC11" xr:uid="{40956EFB-571A-4F53-A3C4-76A6D8A47257}"/>
    <dataValidation type="list" allowBlank="1" showInputMessage="1" showErrorMessage="1" prompt="¿Dar lugar a procesos disciplinarios?" sqref="AB12:AB41" xr:uid="{F7C59431-86C7-43AA-8EB8-2B70C35AA1BD}">
      <formula1>"SI,NO,Escoger un dato de la lista desplegable"</formula1>
    </dataValidation>
    <dataValidation allowBlank="1" showInputMessage="1" showErrorMessage="1" prompt="¿Dar lugar a procesos disciplinarios?" sqref="AB11" xr:uid="{E06A0203-12E1-4140-9035-DBC8C9CFC95C}"/>
    <dataValidation type="list" allowBlank="1" showInputMessage="1" showErrorMessage="1" prompt="¿Dar lugar a procesos sancionatorios?" sqref="AA12:AA41" xr:uid="{09037E0E-F08E-4CC1-9CE5-09DF0AB59CBE}">
      <formula1>"SI,NO,Escoger un dato de la lista desplegable"</formula1>
    </dataValidation>
    <dataValidation allowBlank="1" showInputMessage="1" showErrorMessage="1" prompt="¿Dar lugar a procesos sancionatorios?" sqref="AA11" xr:uid="{987B5422-7B58-4D73-9CC7-B3173299E010}"/>
    <dataValidation type="list" allowBlank="1" showInputMessage="1" showErrorMessage="1" prompt="¿Generar intervención de los órganos de control, de la Fiscalía, u otro ente?" sqref="Z12:Z41" xr:uid="{26F1A0E1-24F6-437A-968F-4A6985B70E76}">
      <formula1>"SI,NO,Escoger un dato de la lista desplegable"</formula1>
    </dataValidation>
    <dataValidation allowBlank="1" showInputMessage="1" showErrorMessage="1" prompt="¿Generar intervención de los órganos de control, de la Fiscalía, u otro ente?" sqref="Z11" xr:uid="{820011DA-DD1D-43C4-953E-12342B7E99CA}"/>
    <dataValidation type="list" allowBlank="1" showInputMessage="1" showErrorMessage="1" prompt="¿Generar pérdida de información de la Entidad?" sqref="Y12:Y41" xr:uid="{ED9995D9-9F26-4B21-938B-E5B46CFBF377}">
      <formula1>"SI,NO,Escoger un dato de la lista desplegable"</formula1>
    </dataValidation>
    <dataValidation allowBlank="1" showInputMessage="1" showErrorMessage="1" prompt="¿Generar pérdida de información de la Entidad?" sqref="Y11" xr:uid="{C5BBBA4F-3E8B-45AE-9CA4-5C0A8594A514}"/>
    <dataValidation type="list" allowBlank="1" showInputMessage="1" showErrorMessage="1" prompt="¿Dar lugar al detrimento de calidad de vida de la comunidad por la pérdida del bien o servicios o los recursos públicos?" sqref="X12:X41" xr:uid="{F145647A-8202-4391-B978-EC1B44D3803E}">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3C2BABCC-9C6A-482E-945C-15476C7E8989}"/>
    <dataValidation type="list" allowBlank="1" showInputMessage="1" showErrorMessage="1" prompt="¿Afectar la generación de los productos o la prestación de servicios?" sqref="W12:W41" xr:uid="{31188E54-1708-4F60-A068-6DFF4CF65570}">
      <formula1>"SI,NO,Escoger un dato de la lista desplegable"</formula1>
    </dataValidation>
    <dataValidation allowBlank="1" showInputMessage="1" showErrorMessage="1" prompt="¿Afectar la generación de los productos o la prestación de servicios?" sqref="W11" xr:uid="{1040CB16-BEFE-46D7-BC34-B5EEF87BC255}"/>
    <dataValidation type="list" allowBlank="1" showInputMessage="1" showErrorMessage="1" prompt="¿Generar pérdida de recursos económicos?" sqref="V12:V41" xr:uid="{FEE94A82-083D-4572-AECB-4783D4BFFDD9}">
      <formula1>"SI,NO,Escoger un dato de la lista desplegable"</formula1>
    </dataValidation>
    <dataValidation allowBlank="1" showInputMessage="1" showErrorMessage="1" prompt="¿Generar pérdida de recursos económicos?" sqref="V11" xr:uid="{ECA7658A-00C9-42C4-A4D2-F847F64B3C91}"/>
    <dataValidation type="list" allowBlank="1" showInputMessage="1" showErrorMessage="1" prompt="¿Generar pérdida de confianza de la Entidad, afectando su reputación?" sqref="U12:U41" xr:uid="{64AD404A-06EC-4A29-88DD-F784AA8D1333}">
      <formula1>"SI,NO,Escoger un dato de la lista desplegable"</formula1>
    </dataValidation>
    <dataValidation allowBlank="1" showInputMessage="1" showErrorMessage="1" prompt="¿Generar pérdida de confianza de la Entidad, afectando su reputación?" sqref="U11" xr:uid="{84167594-AE50-4C5A-B62D-0FBF682F9FF2}"/>
    <dataValidation type="list" allowBlank="1" showInputMessage="1" showErrorMessage="1" prompt="¿Afectar el cumplimiento de la misión del sector al que pertenece la Entidad?" sqref="T12:T41" xr:uid="{D471BFA8-9BB3-465E-8454-6DEB0D808623}">
      <formula1>"SI,NO,Escoger un dato de la lista desplegable"</formula1>
    </dataValidation>
    <dataValidation allowBlank="1" showInputMessage="1" showErrorMessage="1" prompt="¿Afectar el cumplimiento de la misión del sector al que pertenece la Entidad?" sqref="T11" xr:uid="{D57FA209-E769-4E92-98C4-6B725464F09F}"/>
    <dataValidation type="list" allowBlank="1" showInputMessage="1" showErrorMessage="1" prompt="¿Afectar el cumplimiento de misión de la Entidad?" sqref="S12:S41" xr:uid="{85CCBFB7-DD81-400B-B2BF-4E2D8A971720}">
      <formula1>"SI,NO,Escoger un dato de la lista desplegable"</formula1>
    </dataValidation>
    <dataValidation allowBlank="1" showInputMessage="1" showErrorMessage="1" prompt="¿Afectar el cumplimiento de misión de la Entidad?" sqref="S11" xr:uid="{A6B154E2-D4A9-46E8-9134-F99E3E1ADED9}"/>
    <dataValidation type="list" allowBlank="1" showInputMessage="1" showErrorMessage="1" prompt="¿Afectar el cumplimiento de metas y objetivos de la dependencia?" sqref="R12:R41" xr:uid="{F1C43D3F-740E-4A17-BDB4-E68350438C12}">
      <formula1>"SI,NO,Escoger un dato de la lista desplegable"</formula1>
    </dataValidation>
    <dataValidation allowBlank="1" showInputMessage="1" showErrorMessage="1" prompt="¿Afectar el cumplimiento de metas y objetivos de la dependencia?" sqref="R11" xr:uid="{9293DB4B-DDFE-4B8A-BDD9-9B5D31D4CBDE}"/>
    <dataValidation type="list" allowBlank="1" showInputMessage="1" showErrorMessage="1" prompt="¿Afectar al grupo de funcionarios del proceso?" sqref="Q12:Q41" xr:uid="{19654232-44B4-4C78-B984-E38E895F6E08}">
      <formula1>"SI,NO,Escoger un dato de la lista desplegable"</formula1>
    </dataValidation>
    <dataValidation allowBlank="1" showInputMessage="1" showErrorMessage="1" prompt="¿Afectar al grupo de funcionarios del proceso?" sqref="Q11" xr:uid="{99BDA5BB-8CB5-4B74-B599-AE4BCA391832}"/>
    <dataValidation allowBlank="1" showInputMessage="1" showErrorMessage="1" prompt="Son los efectos ocasionados por la ocurrencia de un riesgo que afecta los objetivos o procesos de la entidad. Pueden ser una pérdida, un daño, un perjuicio, un detrimento." sqref="M9:M11" xr:uid="{D53984DD-8759-4F49-B2C6-F1B41E7AD060}"/>
    <dataValidation type="list" allowBlank="1" showInputMessage="1" showErrorMessage="1" sqref="BG12:BG41" xr:uid="{1516E007-F905-4D42-9A87-164E45C926F5}">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41" xr:uid="{5F2DC990-2B4F-4E1B-A38E-EB3A4FAC5101}">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41" xr:uid="{3392C03C-C5AC-45BB-8095-9F34EB67747C}">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41" xr:uid="{8CF2C9A6-B513-4097-BF93-53A5B2892026}">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41" xr:uid="{B120B5B8-0D02-4081-8F96-78BD575B01B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41" xr:uid="{F09005A5-2956-4904-8CC7-AC83691820CB}">
      <formula1>"Oportuna,Inoportuna,Escoger un dato de la lista desplegable"</formula1>
    </dataValidation>
    <dataValidation type="list" allowBlank="1" showInputMessage="1" showErrorMessage="1" prompt="El responsable tiene autoridad y adecuada segregación de funciones en la ejecución del control?" sqref="AX12:AX41" xr:uid="{D3A4859F-4559-465E-BAE3-1A13936D4C0D}">
      <formula1>"Adecuado,Inadecuado,Escoger un dato de la lista desplegable"</formula1>
    </dataValidation>
    <dataValidation type="list" allowBlank="1" showInputMessage="1" showErrorMessage="1" prompt="¿Existen un responsable asignado a la ejecución del control?" sqref="AW12:AW41" xr:uid="{1D9FFB83-EE33-4566-A4A0-18CD101A17DB}">
      <formula1>"Asignado,No Asignado,Escoger un dato de la lista desplegable"</formula1>
    </dataValidation>
    <dataValidation type="list" allowBlank="1" showInputMessage="1" showErrorMessage="1" sqref="AV12:AV41" xr:uid="{BFB8DB6B-8AD7-4B8E-A57D-FE0FD66F6824}">
      <formula1>"Escoger un dato de la lista desplegable,Preventivo,Detectivo"</formula1>
    </dataValidation>
    <dataValidation type="list" allowBlank="1" showInputMessage="1" showErrorMessage="1" sqref="AQ12:AQ41" xr:uid="{2E1EADA9-A943-4AE0-98D1-EC0871E9B00F}">
      <formula1>"Escoger un dato de la lista desplegable,Por Tramite, Diario, Semanal, Quincenal, Mensual, Bimestral, Trimestral, Semestral,Anual"</formula1>
    </dataValidation>
    <dataValidation type="list" allowBlank="1" showInputMessage="1" showErrorMessage="1" sqref="F12:I41" xr:uid="{2A084FB8-8951-472F-A7A7-90303F534AE1}">
      <formula1>"SI,NO,Escoger un dato de la lista desplegable"</formula1>
    </dataValidation>
    <dataValidation type="list" allowBlank="1" showInputMessage="1" showErrorMessage="1" sqref="N12:N41" xr:uid="{7AA758D1-39B4-4534-A2D1-C139648FEE93}">
      <formula1>"Escoger un dato de la lista desplegable,5,4,3,2,1"</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6D47-C62B-4E8B-B159-25F9E18FDA49}">
  <sheetPr>
    <tabColor rgb="FFF0C920"/>
    <pageSetUpPr fitToPage="1"/>
  </sheetPr>
  <dimension ref="B2:BS63"/>
  <sheetViews>
    <sheetView zoomScale="55" zoomScaleNormal="55" workbookViewId="0">
      <selection activeCell="M12" sqref="M12:M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6" width="32.85546875" style="27" customWidth="1"/>
    <col min="47"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38">
        <v>45322</v>
      </c>
      <c r="F6" s="439"/>
      <c r="G6" s="439"/>
      <c r="H6" s="439"/>
      <c r="I6" s="439"/>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384"/>
      <c r="AK11" s="384"/>
      <c r="AL11" s="384"/>
      <c r="AM11" s="397"/>
      <c r="AN11" s="447"/>
      <c r="AO11" s="371"/>
      <c r="AP11" s="371"/>
      <c r="AQ11" s="371"/>
      <c r="AR11" s="371"/>
      <c r="AS11" s="371"/>
      <c r="AT11" s="371"/>
      <c r="AU11" s="371"/>
      <c r="AV11" s="371"/>
      <c r="AW11" s="154" t="s">
        <v>101</v>
      </c>
      <c r="AX11" s="154" t="s">
        <v>102</v>
      </c>
      <c r="AY11" s="154">
        <v>2</v>
      </c>
      <c r="AZ11" s="154">
        <v>3</v>
      </c>
      <c r="BA11" s="154">
        <v>4</v>
      </c>
      <c r="BB11" s="154">
        <v>5</v>
      </c>
      <c r="BC11" s="154">
        <v>6</v>
      </c>
      <c r="BD11" s="380"/>
      <c r="BE11" s="381"/>
      <c r="BF11" s="406"/>
      <c r="BG11" s="380"/>
      <c r="BH11" s="381"/>
      <c r="BI11" s="406"/>
      <c r="BJ11" s="380"/>
      <c r="BK11" s="381"/>
      <c r="BL11" s="408"/>
      <c r="BM11" s="409"/>
      <c r="BN11" s="411"/>
      <c r="BO11" s="398" t="s">
        <v>96</v>
      </c>
      <c r="BP11" s="399"/>
      <c r="BQ11" s="153" t="s">
        <v>98</v>
      </c>
      <c r="BR11" s="153" t="s">
        <v>103</v>
      </c>
      <c r="BS11" s="391"/>
    </row>
    <row r="12" spans="2:71" s="89" customFormat="1" ht="153" x14ac:dyDescent="0.25">
      <c r="B12" s="364">
        <v>1</v>
      </c>
      <c r="C12" s="367" t="s">
        <v>612</v>
      </c>
      <c r="D12" s="357" t="s">
        <v>613</v>
      </c>
      <c r="E12" s="357" t="s">
        <v>614</v>
      </c>
      <c r="F12" s="357" t="s">
        <v>153</v>
      </c>
      <c r="G12" s="357" t="s">
        <v>153</v>
      </c>
      <c r="H12" s="357" t="s">
        <v>153</v>
      </c>
      <c r="I12" s="357" t="s">
        <v>153</v>
      </c>
      <c r="J12" s="357" t="str">
        <f>IF(AND((F12="SI"),(G12="SI"),(H12="SI"),(I12="SI")),"Si es Riesgo de Corrupción","No es Riesgo de Corrupción")</f>
        <v>Si es Riesgo de Corrupción</v>
      </c>
      <c r="K12" s="97">
        <v>1</v>
      </c>
      <c r="L12" s="98" t="s">
        <v>953</v>
      </c>
      <c r="M12" s="359" t="s">
        <v>615</v>
      </c>
      <c r="N12" s="361">
        <v>1</v>
      </c>
      <c r="O12" s="351" t="str">
        <f>IF(N12=1,"Rara vez",IF(N12=2,"Improbable",IF(N12=3,"Posible",IF(N12=4,"Probable",IF(N12=5,"Casi seguro","Definir el nivel de probabilidad")))))</f>
        <v>Rara vez</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350" t="s">
        <v>153</v>
      </c>
      <c r="R12" s="350" t="s">
        <v>153</v>
      </c>
      <c r="S12" s="350" t="s">
        <v>153</v>
      </c>
      <c r="T12" s="350" t="s">
        <v>155</v>
      </c>
      <c r="U12" s="350" t="s">
        <v>153</v>
      </c>
      <c r="V12" s="350" t="s">
        <v>153</v>
      </c>
      <c r="W12" s="350" t="s">
        <v>153</v>
      </c>
      <c r="X12" s="350" t="s">
        <v>153</v>
      </c>
      <c r="Y12" s="350" t="s">
        <v>153</v>
      </c>
      <c r="Z12" s="350" t="s">
        <v>153</v>
      </c>
      <c r="AA12" s="350" t="s">
        <v>153</v>
      </c>
      <c r="AB12" s="350" t="s">
        <v>153</v>
      </c>
      <c r="AC12" s="350" t="s">
        <v>153</v>
      </c>
      <c r="AD12" s="350" t="s">
        <v>153</v>
      </c>
      <c r="AE12" s="350" t="s">
        <v>153</v>
      </c>
      <c r="AF12" s="350" t="s">
        <v>155</v>
      </c>
      <c r="AG12" s="350" t="s">
        <v>153</v>
      </c>
      <c r="AH12" s="350" t="s">
        <v>153</v>
      </c>
      <c r="AI12" s="350" t="s">
        <v>155</v>
      </c>
      <c r="AJ12" s="350">
        <f>IF(AF12="SI","Impacto Catastrófico por lesoines o perdida de vidas humanas",(COUNTIF(Q12:AE21,"SI")+COUNTIF(AG12:AI21,"SI")))</f>
        <v>16</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335" t="s">
        <v>151</v>
      </c>
      <c r="AN12" s="90">
        <v>1</v>
      </c>
      <c r="AO12" s="94" t="s">
        <v>616</v>
      </c>
      <c r="AP12" s="94" t="s">
        <v>617</v>
      </c>
      <c r="AQ12" s="94" t="s">
        <v>168</v>
      </c>
      <c r="AR12" s="94" t="s">
        <v>618</v>
      </c>
      <c r="AS12" s="94" t="s">
        <v>619</v>
      </c>
      <c r="AT12" s="94" t="s">
        <v>620</v>
      </c>
      <c r="AU12" s="94" t="s">
        <v>621</v>
      </c>
      <c r="AV12" s="94" t="s">
        <v>157</v>
      </c>
      <c r="AW12" s="160" t="s">
        <v>158</v>
      </c>
      <c r="AX12" s="160" t="s">
        <v>159</v>
      </c>
      <c r="AY12" s="160" t="s">
        <v>160</v>
      </c>
      <c r="AZ12" s="160" t="s">
        <v>161</v>
      </c>
      <c r="BA12" s="160" t="s">
        <v>162</v>
      </c>
      <c r="BB12" s="160" t="s">
        <v>163</v>
      </c>
      <c r="BC12" s="160" t="s">
        <v>169</v>
      </c>
      <c r="BD12" s="160">
        <f t="shared" ref="BD12:BD61" si="0">IF(AW12="Asignado",15,0)+IF(AX12="Adecuado",15,0)+IF(AY12="Oportuna",15,0)+IF(AZ12="Prevenir",15,IF(AZ12="Detectar",10,0))+IF(BA12="Confiable",15,0)+IF(BB12="Se investigan y resuelven oportunamente",15,0)+IF(BC12="Completa",10,IF(BC12="Incompleta",5,0))</f>
        <v>100</v>
      </c>
      <c r="BE12" s="160" t="str">
        <f t="shared" ref="BE12:BE61" si="1">IF(BD12&lt;=85,"Débil",IF(AND(BD12&gt;=86,BD12&lt;=94),"Moderado","Fuerte"))</f>
        <v>Fuerte</v>
      </c>
      <c r="BF12" s="94"/>
      <c r="BG12" s="99" t="s">
        <v>165</v>
      </c>
      <c r="BH12" s="160" t="str">
        <f t="shared" ref="BH12:BH61" si="2">IF(BG12="Débil","No se ejecuta",IF(BG12="Moderado","Algunas veces se ejecuta",IF(BG12="FUERTE","Siempre se ejecuta","Casilla formulada")))</f>
        <v>Siempre se ejecuta</v>
      </c>
      <c r="BI12" s="94"/>
      <c r="BJ12" s="160"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0">
        <f t="shared" ref="BK12:BK61" si="4">IF(BJ12="DÉBIL",0,IF(BJ12="MODERADO",50,IF(BJ12="FUERTE",100,"")))</f>
        <v>100</v>
      </c>
      <c r="BL12" s="160" t="str">
        <f t="shared" ref="BL12:BL61" si="5">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546" t="s">
        <v>622</v>
      </c>
    </row>
    <row r="13" spans="2:71" s="89" customFormat="1" ht="140.25" x14ac:dyDescent="0.25">
      <c r="B13" s="365"/>
      <c r="C13" s="368"/>
      <c r="D13" s="357"/>
      <c r="E13" s="357"/>
      <c r="F13" s="357"/>
      <c r="G13" s="357"/>
      <c r="H13" s="357"/>
      <c r="I13" s="357"/>
      <c r="J13" s="357"/>
      <c r="K13" s="100">
        <v>2</v>
      </c>
      <c r="L13" s="101" t="s">
        <v>623</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624</v>
      </c>
      <c r="AP13" s="103" t="s">
        <v>625</v>
      </c>
      <c r="AQ13" s="103" t="s">
        <v>168</v>
      </c>
      <c r="AR13" s="103" t="s">
        <v>618</v>
      </c>
      <c r="AS13" s="103" t="s">
        <v>626</v>
      </c>
      <c r="AT13" s="103" t="s">
        <v>627</v>
      </c>
      <c r="AU13" s="103" t="s">
        <v>628</v>
      </c>
      <c r="AV13" s="103" t="s">
        <v>469</v>
      </c>
      <c r="AW13" s="104" t="s">
        <v>158</v>
      </c>
      <c r="AX13" s="104" t="s">
        <v>159</v>
      </c>
      <c r="AY13" s="104" t="s">
        <v>160</v>
      </c>
      <c r="AZ13" s="104" t="s">
        <v>470</v>
      </c>
      <c r="BA13" s="104" t="s">
        <v>162</v>
      </c>
      <c r="BB13" s="104" t="s">
        <v>163</v>
      </c>
      <c r="BC13" s="104" t="s">
        <v>169</v>
      </c>
      <c r="BD13" s="104">
        <f t="shared" si="0"/>
        <v>95</v>
      </c>
      <c r="BE13" s="104" t="str">
        <f t="shared" si="1"/>
        <v>Fuerte</v>
      </c>
      <c r="BF13" s="103"/>
      <c r="BG13" s="105" t="s">
        <v>165</v>
      </c>
      <c r="BH13" s="104" t="str">
        <f t="shared" si="2"/>
        <v>Siempre se ejecuta</v>
      </c>
      <c r="BI13" s="103"/>
      <c r="BJ13" s="104" t="str">
        <f t="shared" si="3"/>
        <v>FUERTE</v>
      </c>
      <c r="BK13" s="104">
        <f t="shared" si="4"/>
        <v>100</v>
      </c>
      <c r="BL13" s="104" t="str">
        <f t="shared" si="5"/>
        <v>NO</v>
      </c>
      <c r="BM13" s="339"/>
      <c r="BN13" s="342"/>
      <c r="BO13" s="345"/>
      <c r="BP13" s="348"/>
      <c r="BQ13" s="330"/>
      <c r="BR13" s="330"/>
      <c r="BS13" s="547"/>
    </row>
    <row r="14" spans="2:71" s="89" customFormat="1" ht="15" customHeight="1" x14ac:dyDescent="0.25">
      <c r="B14" s="365"/>
      <c r="C14" s="368"/>
      <c r="D14" s="357"/>
      <c r="E14" s="357"/>
      <c r="F14" s="357"/>
      <c r="G14" s="357"/>
      <c r="H14" s="357"/>
      <c r="I14" s="357"/>
      <c r="J14" s="357"/>
      <c r="K14" s="106">
        <v>3</v>
      </c>
      <c r="L14" s="107" t="s">
        <v>107</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109</v>
      </c>
      <c r="AP14" s="109"/>
      <c r="AQ14" s="109" t="s">
        <v>106</v>
      </c>
      <c r="AR14" s="109"/>
      <c r="AS14" s="109"/>
      <c r="AT14" s="109"/>
      <c r="AU14" s="109"/>
      <c r="AV14" s="109" t="s">
        <v>106</v>
      </c>
      <c r="AW14" s="161" t="s">
        <v>106</v>
      </c>
      <c r="AX14" s="161" t="s">
        <v>106</v>
      </c>
      <c r="AY14" s="161" t="s">
        <v>106</v>
      </c>
      <c r="AZ14" s="161" t="s">
        <v>106</v>
      </c>
      <c r="BA14" s="161" t="s">
        <v>106</v>
      </c>
      <c r="BB14" s="161" t="s">
        <v>106</v>
      </c>
      <c r="BC14" s="161" t="s">
        <v>106</v>
      </c>
      <c r="BD14" s="161">
        <f t="shared" si="0"/>
        <v>0</v>
      </c>
      <c r="BE14" s="161" t="str">
        <f t="shared" si="1"/>
        <v>Débil</v>
      </c>
      <c r="BF14" s="109"/>
      <c r="BG14" s="111"/>
      <c r="BH14" s="161" t="str">
        <f t="shared" si="2"/>
        <v>Casilla formulada</v>
      </c>
      <c r="BI14" s="109"/>
      <c r="BJ14" s="161" t="str">
        <f t="shared" si="3"/>
        <v/>
      </c>
      <c r="BK14" s="161" t="str">
        <f t="shared" si="4"/>
        <v/>
      </c>
      <c r="BL14" s="161" t="str">
        <f t="shared" si="5"/>
        <v>SI</v>
      </c>
      <c r="BM14" s="339"/>
      <c r="BN14" s="342"/>
      <c r="BO14" s="345"/>
      <c r="BP14" s="348"/>
      <c r="BQ14" s="330"/>
      <c r="BR14" s="330"/>
      <c r="BS14" s="547"/>
    </row>
    <row r="15" spans="2:71" s="89" customFormat="1" ht="15" customHeight="1" x14ac:dyDescent="0.25">
      <c r="B15" s="365"/>
      <c r="C15" s="368"/>
      <c r="D15" s="357"/>
      <c r="E15" s="357"/>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0"/>
        <v>0</v>
      </c>
      <c r="BE15" s="104" t="str">
        <f t="shared" si="1"/>
        <v>Débil</v>
      </c>
      <c r="BF15" s="103"/>
      <c r="BG15" s="105"/>
      <c r="BH15" s="104" t="str">
        <f t="shared" si="2"/>
        <v>Casilla formulada</v>
      </c>
      <c r="BI15" s="103"/>
      <c r="BJ15" s="104" t="str">
        <f t="shared" si="3"/>
        <v/>
      </c>
      <c r="BK15" s="104" t="str">
        <f t="shared" si="4"/>
        <v/>
      </c>
      <c r="BL15" s="104" t="str">
        <f t="shared" si="5"/>
        <v>SI</v>
      </c>
      <c r="BM15" s="339"/>
      <c r="BN15" s="342"/>
      <c r="BO15" s="345"/>
      <c r="BP15" s="348"/>
      <c r="BQ15" s="330"/>
      <c r="BR15" s="330"/>
      <c r="BS15" s="547"/>
    </row>
    <row r="16" spans="2:71" s="89" customFormat="1" ht="15" customHeight="1" x14ac:dyDescent="0.25">
      <c r="B16" s="365"/>
      <c r="C16" s="368"/>
      <c r="D16" s="357"/>
      <c r="E16" s="357"/>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61" t="s">
        <v>106</v>
      </c>
      <c r="AX16" s="161" t="s">
        <v>106</v>
      </c>
      <c r="AY16" s="161" t="s">
        <v>106</v>
      </c>
      <c r="AZ16" s="161" t="s">
        <v>106</v>
      </c>
      <c r="BA16" s="161" t="s">
        <v>106</v>
      </c>
      <c r="BB16" s="161" t="s">
        <v>106</v>
      </c>
      <c r="BC16" s="161" t="s">
        <v>106</v>
      </c>
      <c r="BD16" s="161">
        <f t="shared" si="0"/>
        <v>0</v>
      </c>
      <c r="BE16" s="161" t="str">
        <f t="shared" si="1"/>
        <v>Débil</v>
      </c>
      <c r="BF16" s="109"/>
      <c r="BG16" s="111" t="s">
        <v>106</v>
      </c>
      <c r="BH16" s="161" t="str">
        <f t="shared" si="2"/>
        <v>Casilla formulada</v>
      </c>
      <c r="BI16" s="109"/>
      <c r="BJ16" s="161" t="str">
        <f t="shared" si="3"/>
        <v/>
      </c>
      <c r="BK16" s="161" t="str">
        <f t="shared" si="4"/>
        <v/>
      </c>
      <c r="BL16" s="161" t="str">
        <f t="shared" si="5"/>
        <v>SI</v>
      </c>
      <c r="BM16" s="339"/>
      <c r="BN16" s="342"/>
      <c r="BO16" s="345"/>
      <c r="BP16" s="348"/>
      <c r="BQ16" s="330"/>
      <c r="BR16" s="330"/>
      <c r="BS16" s="547"/>
    </row>
    <row r="17" spans="2:71" s="89" customFormat="1" ht="15" customHeight="1" x14ac:dyDescent="0.25">
      <c r="B17" s="365"/>
      <c r="C17" s="368"/>
      <c r="D17" s="357"/>
      <c r="E17" s="357"/>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0"/>
        <v>0</v>
      </c>
      <c r="BE17" s="104" t="str">
        <f t="shared" si="1"/>
        <v>Débil</v>
      </c>
      <c r="BF17" s="103"/>
      <c r="BG17" s="105" t="s">
        <v>106</v>
      </c>
      <c r="BH17" s="104" t="str">
        <f t="shared" si="2"/>
        <v>Casilla formulada</v>
      </c>
      <c r="BI17" s="103"/>
      <c r="BJ17" s="104" t="str">
        <f t="shared" si="3"/>
        <v/>
      </c>
      <c r="BK17" s="104" t="str">
        <f t="shared" si="4"/>
        <v/>
      </c>
      <c r="BL17" s="104" t="str">
        <f t="shared" si="5"/>
        <v>SI</v>
      </c>
      <c r="BM17" s="339"/>
      <c r="BN17" s="342"/>
      <c r="BO17" s="345"/>
      <c r="BP17" s="348"/>
      <c r="BQ17" s="330"/>
      <c r="BR17" s="330"/>
      <c r="BS17" s="547"/>
    </row>
    <row r="18" spans="2:71" s="89" customFormat="1" ht="15" customHeight="1" x14ac:dyDescent="0.25">
      <c r="B18" s="365"/>
      <c r="C18" s="368"/>
      <c r="D18" s="357"/>
      <c r="E18" s="357"/>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61" t="s">
        <v>106</v>
      </c>
      <c r="AX18" s="161" t="s">
        <v>106</v>
      </c>
      <c r="AY18" s="161" t="s">
        <v>106</v>
      </c>
      <c r="AZ18" s="161" t="s">
        <v>106</v>
      </c>
      <c r="BA18" s="161" t="s">
        <v>106</v>
      </c>
      <c r="BB18" s="161" t="s">
        <v>106</v>
      </c>
      <c r="BC18" s="161" t="s">
        <v>106</v>
      </c>
      <c r="BD18" s="161">
        <f t="shared" si="0"/>
        <v>0</v>
      </c>
      <c r="BE18" s="161" t="str">
        <f t="shared" si="1"/>
        <v>Débil</v>
      </c>
      <c r="BF18" s="109"/>
      <c r="BG18" s="111" t="s">
        <v>106</v>
      </c>
      <c r="BH18" s="161" t="str">
        <f t="shared" si="2"/>
        <v>Casilla formulada</v>
      </c>
      <c r="BI18" s="109"/>
      <c r="BJ18" s="161" t="str">
        <f t="shared" si="3"/>
        <v/>
      </c>
      <c r="BK18" s="161" t="str">
        <f t="shared" si="4"/>
        <v/>
      </c>
      <c r="BL18" s="161" t="str">
        <f t="shared" si="5"/>
        <v>SI</v>
      </c>
      <c r="BM18" s="339"/>
      <c r="BN18" s="342"/>
      <c r="BO18" s="345"/>
      <c r="BP18" s="348"/>
      <c r="BQ18" s="330"/>
      <c r="BR18" s="330"/>
      <c r="BS18" s="547"/>
    </row>
    <row r="19" spans="2:71" s="89" customFormat="1" ht="15" customHeight="1" x14ac:dyDescent="0.25">
      <c r="B19" s="365"/>
      <c r="C19" s="368"/>
      <c r="D19" s="357"/>
      <c r="E19" s="357"/>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0"/>
        <v>0</v>
      </c>
      <c r="BE19" s="104" t="str">
        <f t="shared" si="1"/>
        <v>Débil</v>
      </c>
      <c r="BF19" s="103"/>
      <c r="BG19" s="105" t="s">
        <v>106</v>
      </c>
      <c r="BH19" s="104" t="str">
        <f t="shared" si="2"/>
        <v>Casilla formulada</v>
      </c>
      <c r="BI19" s="103"/>
      <c r="BJ19" s="104" t="str">
        <f t="shared" si="3"/>
        <v/>
      </c>
      <c r="BK19" s="104" t="str">
        <f t="shared" si="4"/>
        <v/>
      </c>
      <c r="BL19" s="104" t="str">
        <f t="shared" si="5"/>
        <v>SI</v>
      </c>
      <c r="BM19" s="339"/>
      <c r="BN19" s="342"/>
      <c r="BO19" s="345"/>
      <c r="BP19" s="348"/>
      <c r="BQ19" s="330"/>
      <c r="BR19" s="330"/>
      <c r="BS19" s="547"/>
    </row>
    <row r="20" spans="2:71" s="89" customFormat="1" ht="15" customHeight="1" x14ac:dyDescent="0.25">
      <c r="B20" s="365"/>
      <c r="C20" s="368"/>
      <c r="D20" s="357"/>
      <c r="E20" s="357"/>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61" t="s">
        <v>106</v>
      </c>
      <c r="AX20" s="161" t="s">
        <v>106</v>
      </c>
      <c r="AY20" s="161" t="s">
        <v>106</v>
      </c>
      <c r="AZ20" s="161" t="s">
        <v>106</v>
      </c>
      <c r="BA20" s="161" t="s">
        <v>106</v>
      </c>
      <c r="BB20" s="161" t="s">
        <v>106</v>
      </c>
      <c r="BC20" s="161" t="s">
        <v>106</v>
      </c>
      <c r="BD20" s="161">
        <f t="shared" si="0"/>
        <v>0</v>
      </c>
      <c r="BE20" s="161" t="str">
        <f t="shared" si="1"/>
        <v>Débil</v>
      </c>
      <c r="BF20" s="109"/>
      <c r="BG20" s="111" t="s">
        <v>106</v>
      </c>
      <c r="BH20" s="161" t="str">
        <f t="shared" si="2"/>
        <v>Casilla formulada</v>
      </c>
      <c r="BI20" s="109"/>
      <c r="BJ20" s="161" t="str">
        <f t="shared" si="3"/>
        <v/>
      </c>
      <c r="BK20" s="161" t="str">
        <f t="shared" si="4"/>
        <v/>
      </c>
      <c r="BL20" s="161" t="str">
        <f t="shared" si="5"/>
        <v>SI</v>
      </c>
      <c r="BM20" s="339"/>
      <c r="BN20" s="342"/>
      <c r="BO20" s="345"/>
      <c r="BP20" s="348"/>
      <c r="BQ20" s="330"/>
      <c r="BR20" s="330"/>
      <c r="BS20" s="547"/>
    </row>
    <row r="21" spans="2:71" s="89" customFormat="1" ht="15" customHeight="1" thickBot="1" x14ac:dyDescent="0.3">
      <c r="B21" s="366"/>
      <c r="C21" s="369"/>
      <c r="D21" s="358"/>
      <c r="E21" s="358"/>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0"/>
        <v>0</v>
      </c>
      <c r="BE21" s="117" t="str">
        <f t="shared" si="1"/>
        <v>Débil</v>
      </c>
      <c r="BF21" s="116"/>
      <c r="BG21" s="118" t="s">
        <v>106</v>
      </c>
      <c r="BH21" s="117" t="str">
        <f t="shared" si="2"/>
        <v>Casilla formulada</v>
      </c>
      <c r="BI21" s="116"/>
      <c r="BJ21" s="117" t="str">
        <f t="shared" si="3"/>
        <v/>
      </c>
      <c r="BK21" s="117" t="str">
        <f t="shared" si="4"/>
        <v/>
      </c>
      <c r="BL21" s="117" t="str">
        <f t="shared" si="5"/>
        <v>SI</v>
      </c>
      <c r="BM21" s="340"/>
      <c r="BN21" s="343"/>
      <c r="BO21" s="346"/>
      <c r="BP21" s="349"/>
      <c r="BQ21" s="331"/>
      <c r="BR21" s="331"/>
      <c r="BS21" s="548"/>
    </row>
    <row r="22" spans="2:71" s="89" customFormat="1" ht="96" hidden="1" customHeight="1" x14ac:dyDescent="0.25">
      <c r="B22" s="364">
        <v>2</v>
      </c>
      <c r="C22" s="367" t="s">
        <v>104</v>
      </c>
      <c r="D22" s="357" t="s">
        <v>105</v>
      </c>
      <c r="E22" s="357"/>
      <c r="F22" s="357" t="s">
        <v>106</v>
      </c>
      <c r="G22" s="357" t="s">
        <v>106</v>
      </c>
      <c r="H22" s="357" t="s">
        <v>106</v>
      </c>
      <c r="I22" s="357" t="s">
        <v>106</v>
      </c>
      <c r="J22" s="357" t="str">
        <f>IF(AND((F22="SI"),(G22="SI"),(H22="SI"),(I22="SI")),"Si es Riesgo de Corrupción","No es Riesgo de Corrupción")</f>
        <v>No es Riesgo de Corrupción</v>
      </c>
      <c r="K22" s="97">
        <v>1</v>
      </c>
      <c r="L22" s="98" t="s">
        <v>107</v>
      </c>
      <c r="M22" s="359" t="s">
        <v>166</v>
      </c>
      <c r="N22" s="361"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350" t="s">
        <v>106</v>
      </c>
      <c r="R22" s="350" t="s">
        <v>106</v>
      </c>
      <c r="S22" s="350" t="s">
        <v>106</v>
      </c>
      <c r="T22" s="350" t="s">
        <v>106</v>
      </c>
      <c r="U22" s="350" t="s">
        <v>106</v>
      </c>
      <c r="V22" s="350" t="s">
        <v>106</v>
      </c>
      <c r="W22" s="350" t="s">
        <v>106</v>
      </c>
      <c r="X22" s="350" t="s">
        <v>106</v>
      </c>
      <c r="Y22" s="350" t="s">
        <v>106</v>
      </c>
      <c r="Z22" s="350" t="s">
        <v>106</v>
      </c>
      <c r="AA22" s="350" t="s">
        <v>106</v>
      </c>
      <c r="AB22" s="350" t="s">
        <v>106</v>
      </c>
      <c r="AC22" s="350" t="s">
        <v>106</v>
      </c>
      <c r="AD22" s="350" t="s">
        <v>106</v>
      </c>
      <c r="AE22" s="350" t="s">
        <v>106</v>
      </c>
      <c r="AF22" s="350" t="s">
        <v>106</v>
      </c>
      <c r="AG22" s="350" t="s">
        <v>106</v>
      </c>
      <c r="AH22" s="350" t="s">
        <v>106</v>
      </c>
      <c r="AI22" s="350" t="s">
        <v>106</v>
      </c>
      <c r="AJ22" s="350">
        <f>IF(AF22="SI","Impacto Catastrófico por lesoines o perdida de vidas humanas",(COUNTIF(Q22:AE31,"SI")+COUNTIF(AG22:AI31,"SI")))</f>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335" t="s">
        <v>108</v>
      </c>
      <c r="AN22" s="90">
        <v>1</v>
      </c>
      <c r="AO22" s="94" t="s">
        <v>109</v>
      </c>
      <c r="AP22" s="94"/>
      <c r="AQ22" s="94" t="s">
        <v>106</v>
      </c>
      <c r="AR22" s="94"/>
      <c r="AS22" s="94"/>
      <c r="AT22" s="94"/>
      <c r="AU22" s="94"/>
      <c r="AV22" s="94" t="s">
        <v>106</v>
      </c>
      <c r="AW22" s="160" t="s">
        <v>106</v>
      </c>
      <c r="AX22" s="160" t="s">
        <v>106</v>
      </c>
      <c r="AY22" s="160" t="s">
        <v>106</v>
      </c>
      <c r="AZ22" s="160" t="s">
        <v>106</v>
      </c>
      <c r="BA22" s="160" t="s">
        <v>106</v>
      </c>
      <c r="BB22" s="160" t="s">
        <v>106</v>
      </c>
      <c r="BC22" s="160" t="s">
        <v>106</v>
      </c>
      <c r="BD22" s="160">
        <f t="shared" si="0"/>
        <v>0</v>
      </c>
      <c r="BE22" s="160" t="str">
        <f t="shared" si="1"/>
        <v>Débil</v>
      </c>
      <c r="BF22" s="94"/>
      <c r="BG22" s="99" t="s">
        <v>106</v>
      </c>
      <c r="BH22" s="160" t="str">
        <f t="shared" si="2"/>
        <v>Casilla formulada</v>
      </c>
      <c r="BI22" s="94"/>
      <c r="BJ22" s="160" t="str">
        <f t="shared" si="3"/>
        <v/>
      </c>
      <c r="BK22" s="160" t="str">
        <f t="shared" si="4"/>
        <v/>
      </c>
      <c r="BL22" s="160" t="str">
        <f t="shared" si="5"/>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344"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332"/>
    </row>
    <row r="23" spans="2:71" s="89" customFormat="1" ht="96" hidden="1" customHeight="1" x14ac:dyDescent="0.25">
      <c r="B23" s="365"/>
      <c r="C23" s="368"/>
      <c r="D23" s="357"/>
      <c r="E23" s="357"/>
      <c r="F23" s="357"/>
      <c r="G23" s="357"/>
      <c r="H23" s="357"/>
      <c r="I23" s="357"/>
      <c r="J23" s="357"/>
      <c r="K23" s="100">
        <v>2</v>
      </c>
      <c r="L23" s="101" t="s">
        <v>107</v>
      </c>
      <c r="M23" s="359"/>
      <c r="N23" s="362"/>
      <c r="O23" s="352"/>
      <c r="P23" s="348"/>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6"/>
      <c r="AN23" s="102">
        <v>2</v>
      </c>
      <c r="AO23" s="103" t="s">
        <v>109</v>
      </c>
      <c r="AP23" s="103"/>
      <c r="AQ23" s="103" t="s">
        <v>106</v>
      </c>
      <c r="AR23" s="103"/>
      <c r="AS23" s="103"/>
      <c r="AT23" s="103"/>
      <c r="AU23" s="103"/>
      <c r="AV23" s="103" t="s">
        <v>106</v>
      </c>
      <c r="AW23" s="104" t="s">
        <v>106</v>
      </c>
      <c r="AX23" s="104" t="s">
        <v>106</v>
      </c>
      <c r="AY23" s="104" t="s">
        <v>106</v>
      </c>
      <c r="AZ23" s="104" t="s">
        <v>106</v>
      </c>
      <c r="BA23" s="104" t="s">
        <v>106</v>
      </c>
      <c r="BB23" s="104" t="s">
        <v>106</v>
      </c>
      <c r="BC23" s="104" t="s">
        <v>106</v>
      </c>
      <c r="BD23" s="104">
        <f t="shared" si="0"/>
        <v>0</v>
      </c>
      <c r="BE23" s="104" t="str">
        <f t="shared" si="1"/>
        <v>Débil</v>
      </c>
      <c r="BF23" s="103"/>
      <c r="BG23" s="105" t="s">
        <v>106</v>
      </c>
      <c r="BH23" s="104" t="str">
        <f t="shared" si="2"/>
        <v>Casilla formulada</v>
      </c>
      <c r="BI23" s="103"/>
      <c r="BJ23" s="104" t="str">
        <f t="shared" si="3"/>
        <v/>
      </c>
      <c r="BK23" s="104" t="str">
        <f t="shared" si="4"/>
        <v/>
      </c>
      <c r="BL23" s="104" t="str">
        <f t="shared" si="5"/>
        <v>SI</v>
      </c>
      <c r="BM23" s="339"/>
      <c r="BN23" s="342"/>
      <c r="BO23" s="345"/>
      <c r="BP23" s="348"/>
      <c r="BQ23" s="330"/>
      <c r="BR23" s="330"/>
      <c r="BS23" s="333"/>
    </row>
    <row r="24" spans="2:71" s="89" customFormat="1" ht="96" hidden="1" customHeight="1" x14ac:dyDescent="0.25">
      <c r="B24" s="365"/>
      <c r="C24" s="368"/>
      <c r="D24" s="357"/>
      <c r="E24" s="357"/>
      <c r="F24" s="357"/>
      <c r="G24" s="357"/>
      <c r="H24" s="357"/>
      <c r="I24" s="357"/>
      <c r="J24" s="357"/>
      <c r="K24" s="106">
        <v>3</v>
      </c>
      <c r="L24" s="107" t="s">
        <v>107</v>
      </c>
      <c r="M24" s="359"/>
      <c r="N24" s="362"/>
      <c r="O24" s="352"/>
      <c r="P24" s="348"/>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6"/>
      <c r="AN24" s="108">
        <v>3</v>
      </c>
      <c r="AO24" s="109" t="s">
        <v>109</v>
      </c>
      <c r="AP24" s="109"/>
      <c r="AQ24" s="109" t="s">
        <v>106</v>
      </c>
      <c r="AR24" s="109"/>
      <c r="AS24" s="109"/>
      <c r="AT24" s="109"/>
      <c r="AU24" s="109"/>
      <c r="AV24" s="109" t="s">
        <v>106</v>
      </c>
      <c r="AW24" s="161" t="s">
        <v>106</v>
      </c>
      <c r="AX24" s="161" t="s">
        <v>106</v>
      </c>
      <c r="AY24" s="161" t="s">
        <v>106</v>
      </c>
      <c r="AZ24" s="161" t="s">
        <v>106</v>
      </c>
      <c r="BA24" s="161" t="s">
        <v>106</v>
      </c>
      <c r="BB24" s="161" t="s">
        <v>106</v>
      </c>
      <c r="BC24" s="161" t="s">
        <v>106</v>
      </c>
      <c r="BD24" s="161">
        <f t="shared" si="0"/>
        <v>0</v>
      </c>
      <c r="BE24" s="161" t="str">
        <f t="shared" si="1"/>
        <v>Débil</v>
      </c>
      <c r="BF24" s="109"/>
      <c r="BG24" s="111" t="s">
        <v>106</v>
      </c>
      <c r="BH24" s="161" t="str">
        <f t="shared" si="2"/>
        <v>Casilla formulada</v>
      </c>
      <c r="BI24" s="109"/>
      <c r="BJ24" s="161" t="str">
        <f t="shared" si="3"/>
        <v/>
      </c>
      <c r="BK24" s="161" t="str">
        <f t="shared" si="4"/>
        <v/>
      </c>
      <c r="BL24" s="161" t="str">
        <f t="shared" si="5"/>
        <v>SI</v>
      </c>
      <c r="BM24" s="339"/>
      <c r="BN24" s="342"/>
      <c r="BO24" s="345"/>
      <c r="BP24" s="348"/>
      <c r="BQ24" s="330"/>
      <c r="BR24" s="330"/>
      <c r="BS24" s="333"/>
    </row>
    <row r="25" spans="2:71" s="89" customFormat="1" ht="96" hidden="1" customHeight="1" x14ac:dyDescent="0.25">
      <c r="B25" s="365"/>
      <c r="C25" s="368"/>
      <c r="D25" s="357"/>
      <c r="E25" s="357"/>
      <c r="F25" s="357"/>
      <c r="G25" s="357"/>
      <c r="H25" s="357"/>
      <c r="I25" s="357"/>
      <c r="J25" s="357"/>
      <c r="K25" s="100">
        <v>4</v>
      </c>
      <c r="L25" s="101" t="s">
        <v>107</v>
      </c>
      <c r="M25" s="359"/>
      <c r="N25" s="362"/>
      <c r="O25" s="352"/>
      <c r="P25" s="348"/>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0"/>
        <v>0</v>
      </c>
      <c r="BE25" s="104" t="str">
        <f t="shared" si="1"/>
        <v>Débil</v>
      </c>
      <c r="BF25" s="103"/>
      <c r="BG25" s="105" t="s">
        <v>106</v>
      </c>
      <c r="BH25" s="104" t="str">
        <f t="shared" si="2"/>
        <v>Casilla formulada</v>
      </c>
      <c r="BI25" s="103"/>
      <c r="BJ25" s="104" t="str">
        <f t="shared" si="3"/>
        <v/>
      </c>
      <c r="BK25" s="104" t="str">
        <f t="shared" si="4"/>
        <v/>
      </c>
      <c r="BL25" s="104" t="str">
        <f t="shared" si="5"/>
        <v>SI</v>
      </c>
      <c r="BM25" s="339"/>
      <c r="BN25" s="342"/>
      <c r="BO25" s="345"/>
      <c r="BP25" s="348"/>
      <c r="BQ25" s="330"/>
      <c r="BR25" s="330"/>
      <c r="BS25" s="333"/>
    </row>
    <row r="26" spans="2:71" s="89" customFormat="1" ht="96" hidden="1" customHeight="1" x14ac:dyDescent="0.25">
      <c r="B26" s="365"/>
      <c r="C26" s="368"/>
      <c r="D26" s="357"/>
      <c r="E26" s="357"/>
      <c r="F26" s="357"/>
      <c r="G26" s="357"/>
      <c r="H26" s="357"/>
      <c r="I26" s="357"/>
      <c r="J26" s="357"/>
      <c r="K26" s="106">
        <v>5</v>
      </c>
      <c r="L26" s="107" t="s">
        <v>107</v>
      </c>
      <c r="M26" s="359"/>
      <c r="N26" s="362"/>
      <c r="O26" s="352"/>
      <c r="P26" s="348"/>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6"/>
      <c r="AN26" s="108">
        <v>5</v>
      </c>
      <c r="AO26" s="109" t="s">
        <v>109</v>
      </c>
      <c r="AP26" s="109"/>
      <c r="AQ26" s="109" t="s">
        <v>106</v>
      </c>
      <c r="AR26" s="109"/>
      <c r="AS26" s="109"/>
      <c r="AT26" s="109"/>
      <c r="AU26" s="109"/>
      <c r="AV26" s="109" t="s">
        <v>106</v>
      </c>
      <c r="AW26" s="161" t="s">
        <v>106</v>
      </c>
      <c r="AX26" s="161" t="s">
        <v>106</v>
      </c>
      <c r="AY26" s="161" t="s">
        <v>106</v>
      </c>
      <c r="AZ26" s="161" t="s">
        <v>106</v>
      </c>
      <c r="BA26" s="161" t="s">
        <v>106</v>
      </c>
      <c r="BB26" s="161" t="s">
        <v>106</v>
      </c>
      <c r="BC26" s="161" t="s">
        <v>106</v>
      </c>
      <c r="BD26" s="161">
        <f t="shared" si="0"/>
        <v>0</v>
      </c>
      <c r="BE26" s="161" t="str">
        <f t="shared" si="1"/>
        <v>Débil</v>
      </c>
      <c r="BF26" s="109"/>
      <c r="BG26" s="111" t="s">
        <v>106</v>
      </c>
      <c r="BH26" s="161" t="str">
        <f t="shared" si="2"/>
        <v>Casilla formulada</v>
      </c>
      <c r="BI26" s="109"/>
      <c r="BJ26" s="161" t="str">
        <f t="shared" si="3"/>
        <v/>
      </c>
      <c r="BK26" s="161" t="str">
        <f t="shared" si="4"/>
        <v/>
      </c>
      <c r="BL26" s="161" t="str">
        <f t="shared" si="5"/>
        <v>SI</v>
      </c>
      <c r="BM26" s="339"/>
      <c r="BN26" s="342"/>
      <c r="BO26" s="345"/>
      <c r="BP26" s="348"/>
      <c r="BQ26" s="330"/>
      <c r="BR26" s="330"/>
      <c r="BS26" s="333"/>
    </row>
    <row r="27" spans="2:71" s="89" customFormat="1" ht="96" hidden="1" customHeight="1" x14ac:dyDescent="0.25">
      <c r="B27" s="365"/>
      <c r="C27" s="368"/>
      <c r="D27" s="357"/>
      <c r="E27" s="357"/>
      <c r="F27" s="357"/>
      <c r="G27" s="357"/>
      <c r="H27" s="357"/>
      <c r="I27" s="357"/>
      <c r="J27" s="357"/>
      <c r="K27" s="100">
        <v>6</v>
      </c>
      <c r="L27" s="101" t="s">
        <v>107</v>
      </c>
      <c r="M27" s="359"/>
      <c r="N27" s="362"/>
      <c r="O27" s="352"/>
      <c r="P27" s="348"/>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0"/>
        <v>0</v>
      </c>
      <c r="BE27" s="104" t="str">
        <f t="shared" si="1"/>
        <v>Débil</v>
      </c>
      <c r="BF27" s="103"/>
      <c r="BG27" s="105" t="s">
        <v>106</v>
      </c>
      <c r="BH27" s="104" t="str">
        <f t="shared" si="2"/>
        <v>Casilla formulada</v>
      </c>
      <c r="BI27" s="103"/>
      <c r="BJ27" s="104" t="str">
        <f t="shared" si="3"/>
        <v/>
      </c>
      <c r="BK27" s="104" t="str">
        <f t="shared" si="4"/>
        <v/>
      </c>
      <c r="BL27" s="104" t="str">
        <f t="shared" si="5"/>
        <v>SI</v>
      </c>
      <c r="BM27" s="339"/>
      <c r="BN27" s="342"/>
      <c r="BO27" s="345"/>
      <c r="BP27" s="348"/>
      <c r="BQ27" s="330"/>
      <c r="BR27" s="330"/>
      <c r="BS27" s="333"/>
    </row>
    <row r="28" spans="2:71" s="89" customFormat="1" ht="96" hidden="1" customHeight="1" x14ac:dyDescent="0.25">
      <c r="B28" s="365"/>
      <c r="C28" s="368"/>
      <c r="D28" s="357"/>
      <c r="E28" s="357"/>
      <c r="F28" s="357"/>
      <c r="G28" s="357"/>
      <c r="H28" s="357"/>
      <c r="I28" s="357"/>
      <c r="J28" s="357"/>
      <c r="K28" s="106">
        <v>7</v>
      </c>
      <c r="L28" s="107" t="s">
        <v>107</v>
      </c>
      <c r="M28" s="359"/>
      <c r="N28" s="362"/>
      <c r="O28" s="352"/>
      <c r="P28" s="348"/>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6"/>
      <c r="AN28" s="108">
        <v>7</v>
      </c>
      <c r="AO28" s="109" t="s">
        <v>109</v>
      </c>
      <c r="AP28" s="109"/>
      <c r="AQ28" s="109" t="s">
        <v>106</v>
      </c>
      <c r="AR28" s="109"/>
      <c r="AS28" s="109"/>
      <c r="AT28" s="109"/>
      <c r="AU28" s="109"/>
      <c r="AV28" s="109" t="s">
        <v>106</v>
      </c>
      <c r="AW28" s="161" t="s">
        <v>106</v>
      </c>
      <c r="AX28" s="161" t="s">
        <v>106</v>
      </c>
      <c r="AY28" s="161" t="s">
        <v>106</v>
      </c>
      <c r="AZ28" s="161" t="s">
        <v>106</v>
      </c>
      <c r="BA28" s="161" t="s">
        <v>106</v>
      </c>
      <c r="BB28" s="161" t="s">
        <v>106</v>
      </c>
      <c r="BC28" s="161" t="s">
        <v>106</v>
      </c>
      <c r="BD28" s="161">
        <f t="shared" si="0"/>
        <v>0</v>
      </c>
      <c r="BE28" s="161" t="str">
        <f t="shared" si="1"/>
        <v>Débil</v>
      </c>
      <c r="BF28" s="109"/>
      <c r="BG28" s="111" t="s">
        <v>106</v>
      </c>
      <c r="BH28" s="161" t="str">
        <f t="shared" si="2"/>
        <v>Casilla formulada</v>
      </c>
      <c r="BI28" s="109"/>
      <c r="BJ28" s="161" t="str">
        <f t="shared" si="3"/>
        <v/>
      </c>
      <c r="BK28" s="161" t="str">
        <f t="shared" si="4"/>
        <v/>
      </c>
      <c r="BL28" s="161" t="str">
        <f t="shared" si="5"/>
        <v>SI</v>
      </c>
      <c r="BM28" s="339"/>
      <c r="BN28" s="342"/>
      <c r="BO28" s="345"/>
      <c r="BP28" s="348"/>
      <c r="BQ28" s="330"/>
      <c r="BR28" s="330"/>
      <c r="BS28" s="333"/>
    </row>
    <row r="29" spans="2:71" s="89" customFormat="1" ht="96" hidden="1" customHeight="1" x14ac:dyDescent="0.25">
      <c r="B29" s="365"/>
      <c r="C29" s="368"/>
      <c r="D29" s="357"/>
      <c r="E29" s="357"/>
      <c r="F29" s="357"/>
      <c r="G29" s="357"/>
      <c r="H29" s="357"/>
      <c r="I29" s="357"/>
      <c r="J29" s="357"/>
      <c r="K29" s="100">
        <v>8</v>
      </c>
      <c r="L29" s="101" t="s">
        <v>107</v>
      </c>
      <c r="M29" s="359"/>
      <c r="N29" s="362"/>
      <c r="O29" s="352"/>
      <c r="P29" s="348"/>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0"/>
        <v>0</v>
      </c>
      <c r="BE29" s="104" t="str">
        <f t="shared" si="1"/>
        <v>Débil</v>
      </c>
      <c r="BF29" s="103"/>
      <c r="BG29" s="105" t="s">
        <v>106</v>
      </c>
      <c r="BH29" s="104" t="str">
        <f t="shared" si="2"/>
        <v>Casilla formulada</v>
      </c>
      <c r="BI29" s="103"/>
      <c r="BJ29" s="104" t="str">
        <f t="shared" si="3"/>
        <v/>
      </c>
      <c r="BK29" s="104" t="str">
        <f t="shared" si="4"/>
        <v/>
      </c>
      <c r="BL29" s="104" t="str">
        <f t="shared" si="5"/>
        <v>SI</v>
      </c>
      <c r="BM29" s="339"/>
      <c r="BN29" s="342"/>
      <c r="BO29" s="345"/>
      <c r="BP29" s="348"/>
      <c r="BQ29" s="330"/>
      <c r="BR29" s="330"/>
      <c r="BS29" s="333"/>
    </row>
    <row r="30" spans="2:71" s="89" customFormat="1" ht="96" hidden="1" customHeight="1" x14ac:dyDescent="0.25">
      <c r="B30" s="365"/>
      <c r="C30" s="368"/>
      <c r="D30" s="357"/>
      <c r="E30" s="357"/>
      <c r="F30" s="357"/>
      <c r="G30" s="357"/>
      <c r="H30" s="357"/>
      <c r="I30" s="357"/>
      <c r="J30" s="357"/>
      <c r="K30" s="106">
        <v>9</v>
      </c>
      <c r="L30" s="112" t="s">
        <v>107</v>
      </c>
      <c r="M30" s="359"/>
      <c r="N30" s="362"/>
      <c r="O30" s="352"/>
      <c r="P30" s="348"/>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6"/>
      <c r="AN30" s="108">
        <v>9</v>
      </c>
      <c r="AO30" s="109" t="s">
        <v>109</v>
      </c>
      <c r="AP30" s="109"/>
      <c r="AQ30" s="109" t="s">
        <v>106</v>
      </c>
      <c r="AR30" s="109"/>
      <c r="AS30" s="109"/>
      <c r="AT30" s="109"/>
      <c r="AU30" s="109"/>
      <c r="AV30" s="109" t="s">
        <v>106</v>
      </c>
      <c r="AW30" s="161" t="s">
        <v>106</v>
      </c>
      <c r="AX30" s="161" t="s">
        <v>106</v>
      </c>
      <c r="AY30" s="161" t="s">
        <v>106</v>
      </c>
      <c r="AZ30" s="161" t="s">
        <v>106</v>
      </c>
      <c r="BA30" s="161" t="s">
        <v>106</v>
      </c>
      <c r="BB30" s="161" t="s">
        <v>106</v>
      </c>
      <c r="BC30" s="161" t="s">
        <v>106</v>
      </c>
      <c r="BD30" s="161">
        <f t="shared" si="0"/>
        <v>0</v>
      </c>
      <c r="BE30" s="161" t="str">
        <f t="shared" si="1"/>
        <v>Débil</v>
      </c>
      <c r="BF30" s="109"/>
      <c r="BG30" s="111" t="s">
        <v>106</v>
      </c>
      <c r="BH30" s="161" t="str">
        <f t="shared" si="2"/>
        <v>Casilla formulada</v>
      </c>
      <c r="BI30" s="109"/>
      <c r="BJ30" s="161" t="str">
        <f t="shared" si="3"/>
        <v/>
      </c>
      <c r="BK30" s="161" t="str">
        <f t="shared" si="4"/>
        <v/>
      </c>
      <c r="BL30" s="161" t="str">
        <f t="shared" si="5"/>
        <v>SI</v>
      </c>
      <c r="BM30" s="339"/>
      <c r="BN30" s="342"/>
      <c r="BO30" s="345"/>
      <c r="BP30" s="348"/>
      <c r="BQ30" s="330"/>
      <c r="BR30" s="330"/>
      <c r="BS30" s="333"/>
    </row>
    <row r="31" spans="2:71" s="89" customFormat="1" ht="96" hidden="1" customHeight="1" x14ac:dyDescent="0.25">
      <c r="B31" s="366"/>
      <c r="C31" s="369"/>
      <c r="D31" s="358"/>
      <c r="E31" s="358"/>
      <c r="F31" s="358"/>
      <c r="G31" s="358"/>
      <c r="H31" s="358"/>
      <c r="I31" s="358"/>
      <c r="J31" s="358"/>
      <c r="K31" s="113">
        <v>10</v>
      </c>
      <c r="L31" s="114" t="s">
        <v>107</v>
      </c>
      <c r="M31" s="360"/>
      <c r="N31" s="363"/>
      <c r="O31" s="353"/>
      <c r="P31" s="349"/>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0"/>
        <v>0</v>
      </c>
      <c r="BE31" s="117" t="str">
        <f t="shared" si="1"/>
        <v>Débil</v>
      </c>
      <c r="BF31" s="116"/>
      <c r="BG31" s="118" t="s">
        <v>106</v>
      </c>
      <c r="BH31" s="117" t="str">
        <f t="shared" si="2"/>
        <v>Casilla formulada</v>
      </c>
      <c r="BI31" s="116"/>
      <c r="BJ31" s="117" t="str">
        <f t="shared" si="3"/>
        <v/>
      </c>
      <c r="BK31" s="117" t="str">
        <f t="shared" si="4"/>
        <v/>
      </c>
      <c r="BL31" s="117" t="str">
        <f t="shared" si="5"/>
        <v>SI</v>
      </c>
      <c r="BM31" s="340"/>
      <c r="BN31" s="343"/>
      <c r="BO31" s="346"/>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160" t="s">
        <v>106</v>
      </c>
      <c r="AX32" s="160" t="s">
        <v>106</v>
      </c>
      <c r="AY32" s="160" t="s">
        <v>106</v>
      </c>
      <c r="AZ32" s="160" t="s">
        <v>106</v>
      </c>
      <c r="BA32" s="160" t="s">
        <v>106</v>
      </c>
      <c r="BB32" s="160" t="s">
        <v>106</v>
      </c>
      <c r="BC32" s="160" t="s">
        <v>106</v>
      </c>
      <c r="BD32" s="160">
        <f t="shared" si="0"/>
        <v>0</v>
      </c>
      <c r="BE32" s="160" t="str">
        <f t="shared" si="1"/>
        <v>Débil</v>
      </c>
      <c r="BF32" s="94"/>
      <c r="BG32" s="99" t="s">
        <v>106</v>
      </c>
      <c r="BH32" s="160" t="str">
        <f t="shared" si="2"/>
        <v>Casilla formulada</v>
      </c>
      <c r="BI32" s="94"/>
      <c r="BJ32" s="160" t="str">
        <f t="shared" si="3"/>
        <v/>
      </c>
      <c r="BK32" s="160" t="str">
        <f t="shared" si="4"/>
        <v/>
      </c>
      <c r="BL32" s="160" t="str">
        <f t="shared" si="5"/>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0"/>
        <v>0</v>
      </c>
      <c r="BE33" s="104" t="str">
        <f t="shared" si="1"/>
        <v>Débil</v>
      </c>
      <c r="BF33" s="103"/>
      <c r="BG33" s="105" t="s">
        <v>106</v>
      </c>
      <c r="BH33" s="104" t="str">
        <f t="shared" si="2"/>
        <v>Casilla formulada</v>
      </c>
      <c r="BI33" s="103"/>
      <c r="BJ33" s="104" t="str">
        <f t="shared" si="3"/>
        <v/>
      </c>
      <c r="BK33" s="104" t="str">
        <f t="shared" si="4"/>
        <v/>
      </c>
      <c r="BL33" s="104" t="str">
        <f t="shared" si="5"/>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61" t="s">
        <v>106</v>
      </c>
      <c r="AX34" s="161" t="s">
        <v>106</v>
      </c>
      <c r="AY34" s="161" t="s">
        <v>106</v>
      </c>
      <c r="AZ34" s="161" t="s">
        <v>106</v>
      </c>
      <c r="BA34" s="161" t="s">
        <v>106</v>
      </c>
      <c r="BB34" s="161" t="s">
        <v>106</v>
      </c>
      <c r="BC34" s="161" t="s">
        <v>106</v>
      </c>
      <c r="BD34" s="161">
        <f t="shared" si="0"/>
        <v>0</v>
      </c>
      <c r="BE34" s="161" t="str">
        <f t="shared" si="1"/>
        <v>Débil</v>
      </c>
      <c r="BF34" s="109"/>
      <c r="BG34" s="111" t="s">
        <v>106</v>
      </c>
      <c r="BH34" s="161" t="str">
        <f t="shared" si="2"/>
        <v>Casilla formulada</v>
      </c>
      <c r="BI34" s="109"/>
      <c r="BJ34" s="161" t="str">
        <f t="shared" si="3"/>
        <v/>
      </c>
      <c r="BK34" s="161" t="str">
        <f t="shared" si="4"/>
        <v/>
      </c>
      <c r="BL34" s="161" t="str">
        <f t="shared" si="5"/>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0"/>
        <v>0</v>
      </c>
      <c r="BE35" s="104" t="str">
        <f t="shared" si="1"/>
        <v>Débil</v>
      </c>
      <c r="BF35" s="103"/>
      <c r="BG35" s="105" t="s">
        <v>106</v>
      </c>
      <c r="BH35" s="104" t="str">
        <f t="shared" si="2"/>
        <v>Casilla formulada</v>
      </c>
      <c r="BI35" s="103"/>
      <c r="BJ35" s="104" t="str">
        <f t="shared" si="3"/>
        <v/>
      </c>
      <c r="BK35" s="104" t="str">
        <f t="shared" si="4"/>
        <v/>
      </c>
      <c r="BL35" s="104" t="str">
        <f t="shared" si="5"/>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61" t="s">
        <v>106</v>
      </c>
      <c r="AX36" s="161" t="s">
        <v>106</v>
      </c>
      <c r="AY36" s="161" t="s">
        <v>106</v>
      </c>
      <c r="AZ36" s="161" t="s">
        <v>106</v>
      </c>
      <c r="BA36" s="161" t="s">
        <v>106</v>
      </c>
      <c r="BB36" s="161" t="s">
        <v>106</v>
      </c>
      <c r="BC36" s="161" t="s">
        <v>106</v>
      </c>
      <c r="BD36" s="161">
        <f t="shared" si="0"/>
        <v>0</v>
      </c>
      <c r="BE36" s="161" t="str">
        <f t="shared" si="1"/>
        <v>Débil</v>
      </c>
      <c r="BF36" s="109"/>
      <c r="BG36" s="111" t="s">
        <v>106</v>
      </c>
      <c r="BH36" s="161" t="str">
        <f t="shared" si="2"/>
        <v>Casilla formulada</v>
      </c>
      <c r="BI36" s="109"/>
      <c r="BJ36" s="161" t="str">
        <f t="shared" si="3"/>
        <v/>
      </c>
      <c r="BK36" s="161" t="str">
        <f t="shared" si="4"/>
        <v/>
      </c>
      <c r="BL36" s="161" t="str">
        <f t="shared" si="5"/>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0"/>
        <v>0</v>
      </c>
      <c r="BE37" s="104" t="str">
        <f t="shared" si="1"/>
        <v>Débil</v>
      </c>
      <c r="BF37" s="103"/>
      <c r="BG37" s="105" t="s">
        <v>106</v>
      </c>
      <c r="BH37" s="104" t="str">
        <f t="shared" si="2"/>
        <v>Casilla formulada</v>
      </c>
      <c r="BI37" s="103"/>
      <c r="BJ37" s="104" t="str">
        <f t="shared" si="3"/>
        <v/>
      </c>
      <c r="BK37" s="104" t="str">
        <f t="shared" si="4"/>
        <v/>
      </c>
      <c r="BL37" s="104" t="str">
        <f t="shared" si="5"/>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61" t="s">
        <v>106</v>
      </c>
      <c r="AX38" s="161" t="s">
        <v>106</v>
      </c>
      <c r="AY38" s="161" t="s">
        <v>106</v>
      </c>
      <c r="AZ38" s="161" t="s">
        <v>106</v>
      </c>
      <c r="BA38" s="161" t="s">
        <v>106</v>
      </c>
      <c r="BB38" s="161" t="s">
        <v>106</v>
      </c>
      <c r="BC38" s="161" t="s">
        <v>106</v>
      </c>
      <c r="BD38" s="161">
        <f t="shared" si="0"/>
        <v>0</v>
      </c>
      <c r="BE38" s="161" t="str">
        <f t="shared" si="1"/>
        <v>Débil</v>
      </c>
      <c r="BF38" s="109"/>
      <c r="BG38" s="111" t="s">
        <v>106</v>
      </c>
      <c r="BH38" s="161" t="str">
        <f t="shared" si="2"/>
        <v>Casilla formulada</v>
      </c>
      <c r="BI38" s="109"/>
      <c r="BJ38" s="161" t="str">
        <f t="shared" si="3"/>
        <v/>
      </c>
      <c r="BK38" s="161" t="str">
        <f t="shared" si="4"/>
        <v/>
      </c>
      <c r="BL38" s="161" t="str">
        <f t="shared" si="5"/>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0"/>
        <v>0</v>
      </c>
      <c r="BE39" s="104" t="str">
        <f t="shared" si="1"/>
        <v>Débil</v>
      </c>
      <c r="BF39" s="103"/>
      <c r="BG39" s="105" t="s">
        <v>106</v>
      </c>
      <c r="BH39" s="104" t="str">
        <f t="shared" si="2"/>
        <v>Casilla formulada</v>
      </c>
      <c r="BI39" s="103"/>
      <c r="BJ39" s="104" t="str">
        <f t="shared" si="3"/>
        <v/>
      </c>
      <c r="BK39" s="104" t="str">
        <f t="shared" si="4"/>
        <v/>
      </c>
      <c r="BL39" s="104" t="str">
        <f t="shared" si="5"/>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61" t="s">
        <v>106</v>
      </c>
      <c r="AX40" s="161" t="s">
        <v>106</v>
      </c>
      <c r="AY40" s="161" t="s">
        <v>106</v>
      </c>
      <c r="AZ40" s="161" t="s">
        <v>106</v>
      </c>
      <c r="BA40" s="161" t="s">
        <v>106</v>
      </c>
      <c r="BB40" s="161" t="s">
        <v>106</v>
      </c>
      <c r="BC40" s="161" t="s">
        <v>106</v>
      </c>
      <c r="BD40" s="161">
        <f t="shared" si="0"/>
        <v>0</v>
      </c>
      <c r="BE40" s="161" t="str">
        <f t="shared" si="1"/>
        <v>Débil</v>
      </c>
      <c r="BF40" s="109"/>
      <c r="BG40" s="111" t="s">
        <v>106</v>
      </c>
      <c r="BH40" s="161" t="str">
        <f t="shared" si="2"/>
        <v>Casilla formulada</v>
      </c>
      <c r="BI40" s="109"/>
      <c r="BJ40" s="161" t="str">
        <f t="shared" si="3"/>
        <v/>
      </c>
      <c r="BK40" s="161" t="str">
        <f t="shared" si="4"/>
        <v/>
      </c>
      <c r="BL40" s="161" t="str">
        <f t="shared" si="5"/>
        <v>SI</v>
      </c>
      <c r="BM40" s="339"/>
      <c r="BN40" s="342"/>
      <c r="BO40" s="449"/>
      <c r="BP40" s="348"/>
      <c r="BQ40" s="330"/>
      <c r="BR40" s="330"/>
      <c r="BS40" s="333"/>
    </row>
    <row r="41" spans="2:71" s="89" customFormat="1" ht="96" hidden="1" customHeight="1" x14ac:dyDescent="0.25">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0"/>
        <v>0</v>
      </c>
      <c r="BE41" s="117" t="str">
        <f t="shared" si="1"/>
        <v>Débil</v>
      </c>
      <c r="BF41" s="116"/>
      <c r="BG41" s="118" t="s">
        <v>106</v>
      </c>
      <c r="BH41" s="117" t="str">
        <f t="shared" si="2"/>
        <v>Casilla formulada</v>
      </c>
      <c r="BI41" s="116"/>
      <c r="BJ41" s="117" t="str">
        <f t="shared" si="3"/>
        <v/>
      </c>
      <c r="BK41" s="117" t="str">
        <f t="shared" si="4"/>
        <v/>
      </c>
      <c r="BL41" s="117" t="str">
        <f t="shared" si="5"/>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160" t="s">
        <v>106</v>
      </c>
      <c r="AX42" s="160" t="s">
        <v>106</v>
      </c>
      <c r="AY42" s="160" t="s">
        <v>106</v>
      </c>
      <c r="AZ42" s="160" t="s">
        <v>106</v>
      </c>
      <c r="BA42" s="160" t="s">
        <v>106</v>
      </c>
      <c r="BB42" s="160" t="s">
        <v>106</v>
      </c>
      <c r="BC42" s="160" t="s">
        <v>106</v>
      </c>
      <c r="BD42" s="160">
        <f t="shared" si="0"/>
        <v>0</v>
      </c>
      <c r="BE42" s="160" t="str">
        <f t="shared" si="1"/>
        <v>Débil</v>
      </c>
      <c r="BF42" s="94"/>
      <c r="BG42" s="99" t="s">
        <v>106</v>
      </c>
      <c r="BH42" s="160" t="str">
        <f t="shared" si="2"/>
        <v>Casilla formulada</v>
      </c>
      <c r="BI42" s="94"/>
      <c r="BJ42" s="160" t="str">
        <f t="shared" si="3"/>
        <v/>
      </c>
      <c r="BK42" s="160" t="str">
        <f t="shared" si="4"/>
        <v/>
      </c>
      <c r="BL42" s="160" t="str">
        <f t="shared" si="5"/>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0"/>
        <v>0</v>
      </c>
      <c r="BE43" s="104" t="str">
        <f t="shared" si="1"/>
        <v>Débil</v>
      </c>
      <c r="BF43" s="103"/>
      <c r="BG43" s="105" t="s">
        <v>106</v>
      </c>
      <c r="BH43" s="104" t="str">
        <f t="shared" si="2"/>
        <v>Casilla formulada</v>
      </c>
      <c r="BI43" s="103"/>
      <c r="BJ43" s="104" t="str">
        <f t="shared" si="3"/>
        <v/>
      </c>
      <c r="BK43" s="104" t="str">
        <f t="shared" si="4"/>
        <v/>
      </c>
      <c r="BL43" s="104" t="str">
        <f t="shared" si="5"/>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61" t="s">
        <v>106</v>
      </c>
      <c r="AX44" s="161" t="s">
        <v>106</v>
      </c>
      <c r="AY44" s="161" t="s">
        <v>106</v>
      </c>
      <c r="AZ44" s="161" t="s">
        <v>106</v>
      </c>
      <c r="BA44" s="161" t="s">
        <v>106</v>
      </c>
      <c r="BB44" s="161" t="s">
        <v>106</v>
      </c>
      <c r="BC44" s="161" t="s">
        <v>106</v>
      </c>
      <c r="BD44" s="161">
        <f t="shared" si="0"/>
        <v>0</v>
      </c>
      <c r="BE44" s="161" t="str">
        <f t="shared" si="1"/>
        <v>Débil</v>
      </c>
      <c r="BF44" s="109"/>
      <c r="BG44" s="111" t="s">
        <v>106</v>
      </c>
      <c r="BH44" s="161" t="str">
        <f t="shared" si="2"/>
        <v>Casilla formulada</v>
      </c>
      <c r="BI44" s="109"/>
      <c r="BJ44" s="161" t="str">
        <f t="shared" si="3"/>
        <v/>
      </c>
      <c r="BK44" s="161" t="str">
        <f t="shared" si="4"/>
        <v/>
      </c>
      <c r="BL44" s="161" t="str">
        <f t="shared" si="5"/>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0"/>
        <v>0</v>
      </c>
      <c r="BE45" s="104" t="str">
        <f t="shared" si="1"/>
        <v>Débil</v>
      </c>
      <c r="BF45" s="103"/>
      <c r="BG45" s="105" t="s">
        <v>106</v>
      </c>
      <c r="BH45" s="104" t="str">
        <f t="shared" si="2"/>
        <v>Casilla formulada</v>
      </c>
      <c r="BI45" s="103"/>
      <c r="BJ45" s="104" t="str">
        <f t="shared" si="3"/>
        <v/>
      </c>
      <c r="BK45" s="104" t="str">
        <f t="shared" si="4"/>
        <v/>
      </c>
      <c r="BL45" s="104" t="str">
        <f t="shared" si="5"/>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61" t="s">
        <v>106</v>
      </c>
      <c r="AX46" s="161" t="s">
        <v>106</v>
      </c>
      <c r="AY46" s="161" t="s">
        <v>106</v>
      </c>
      <c r="AZ46" s="161" t="s">
        <v>106</v>
      </c>
      <c r="BA46" s="161" t="s">
        <v>106</v>
      </c>
      <c r="BB46" s="161" t="s">
        <v>106</v>
      </c>
      <c r="BC46" s="161" t="s">
        <v>106</v>
      </c>
      <c r="BD46" s="161">
        <f t="shared" si="0"/>
        <v>0</v>
      </c>
      <c r="BE46" s="161" t="str">
        <f t="shared" si="1"/>
        <v>Débil</v>
      </c>
      <c r="BF46" s="109"/>
      <c r="BG46" s="111" t="s">
        <v>106</v>
      </c>
      <c r="BH46" s="161" t="str">
        <f t="shared" si="2"/>
        <v>Casilla formulada</v>
      </c>
      <c r="BI46" s="109"/>
      <c r="BJ46" s="161" t="str">
        <f t="shared" si="3"/>
        <v/>
      </c>
      <c r="BK46" s="161" t="str">
        <f t="shared" si="4"/>
        <v/>
      </c>
      <c r="BL46" s="161" t="str">
        <f t="shared" si="5"/>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0"/>
        <v>0</v>
      </c>
      <c r="BE47" s="104" t="str">
        <f t="shared" si="1"/>
        <v>Débil</v>
      </c>
      <c r="BF47" s="103"/>
      <c r="BG47" s="105" t="s">
        <v>106</v>
      </c>
      <c r="BH47" s="104" t="str">
        <f t="shared" si="2"/>
        <v>Casilla formulada</v>
      </c>
      <c r="BI47" s="103"/>
      <c r="BJ47" s="104" t="str">
        <f t="shared" si="3"/>
        <v/>
      </c>
      <c r="BK47" s="104" t="str">
        <f t="shared" si="4"/>
        <v/>
      </c>
      <c r="BL47" s="104" t="str">
        <f t="shared" si="5"/>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61" t="s">
        <v>106</v>
      </c>
      <c r="AX48" s="161" t="s">
        <v>106</v>
      </c>
      <c r="AY48" s="161" t="s">
        <v>106</v>
      </c>
      <c r="AZ48" s="161" t="s">
        <v>106</v>
      </c>
      <c r="BA48" s="161" t="s">
        <v>106</v>
      </c>
      <c r="BB48" s="161" t="s">
        <v>106</v>
      </c>
      <c r="BC48" s="161" t="s">
        <v>106</v>
      </c>
      <c r="BD48" s="161">
        <f t="shared" si="0"/>
        <v>0</v>
      </c>
      <c r="BE48" s="161" t="str">
        <f t="shared" si="1"/>
        <v>Débil</v>
      </c>
      <c r="BF48" s="109"/>
      <c r="BG48" s="111" t="s">
        <v>106</v>
      </c>
      <c r="BH48" s="161" t="str">
        <f t="shared" si="2"/>
        <v>Casilla formulada</v>
      </c>
      <c r="BI48" s="109"/>
      <c r="BJ48" s="161" t="str">
        <f t="shared" si="3"/>
        <v/>
      </c>
      <c r="BK48" s="161" t="str">
        <f t="shared" si="4"/>
        <v/>
      </c>
      <c r="BL48" s="161" t="str">
        <f t="shared" si="5"/>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0"/>
        <v>0</v>
      </c>
      <c r="BE49" s="104" t="str">
        <f t="shared" si="1"/>
        <v>Débil</v>
      </c>
      <c r="BF49" s="103"/>
      <c r="BG49" s="105" t="s">
        <v>106</v>
      </c>
      <c r="BH49" s="104" t="str">
        <f t="shared" si="2"/>
        <v>Casilla formulada</v>
      </c>
      <c r="BI49" s="103"/>
      <c r="BJ49" s="104" t="str">
        <f t="shared" si="3"/>
        <v/>
      </c>
      <c r="BK49" s="104" t="str">
        <f t="shared" si="4"/>
        <v/>
      </c>
      <c r="BL49" s="104" t="str">
        <f t="shared" si="5"/>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61" t="s">
        <v>106</v>
      </c>
      <c r="AX50" s="161" t="s">
        <v>106</v>
      </c>
      <c r="AY50" s="161" t="s">
        <v>106</v>
      </c>
      <c r="AZ50" s="161" t="s">
        <v>106</v>
      </c>
      <c r="BA50" s="161" t="s">
        <v>106</v>
      </c>
      <c r="BB50" s="161" t="s">
        <v>106</v>
      </c>
      <c r="BC50" s="161" t="s">
        <v>106</v>
      </c>
      <c r="BD50" s="161">
        <f t="shared" si="0"/>
        <v>0</v>
      </c>
      <c r="BE50" s="161" t="str">
        <f t="shared" si="1"/>
        <v>Débil</v>
      </c>
      <c r="BF50" s="109"/>
      <c r="BG50" s="111" t="s">
        <v>106</v>
      </c>
      <c r="BH50" s="161" t="str">
        <f t="shared" si="2"/>
        <v>Casilla formulada</v>
      </c>
      <c r="BI50" s="109"/>
      <c r="BJ50" s="161" t="str">
        <f t="shared" si="3"/>
        <v/>
      </c>
      <c r="BK50" s="161" t="str">
        <f t="shared" si="4"/>
        <v/>
      </c>
      <c r="BL50" s="161" t="str">
        <f t="shared" si="5"/>
        <v>SI</v>
      </c>
      <c r="BM50" s="339"/>
      <c r="BN50" s="342"/>
      <c r="BO50" s="449"/>
      <c r="BP50" s="348"/>
      <c r="BQ50" s="330"/>
      <c r="BR50" s="330"/>
      <c r="BS50" s="333"/>
    </row>
    <row r="51" spans="2:71" s="89" customFormat="1" ht="96" hidden="1" customHeight="1" x14ac:dyDescent="0.25">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0"/>
        <v>0</v>
      </c>
      <c r="BE51" s="117" t="str">
        <f t="shared" si="1"/>
        <v>Débil</v>
      </c>
      <c r="BF51" s="116"/>
      <c r="BG51" s="118" t="s">
        <v>106</v>
      </c>
      <c r="BH51" s="117" t="str">
        <f t="shared" si="2"/>
        <v>Casilla formulada</v>
      </c>
      <c r="BI51" s="116"/>
      <c r="BJ51" s="117" t="str">
        <f t="shared" si="3"/>
        <v/>
      </c>
      <c r="BK51" s="117" t="str">
        <f t="shared" si="4"/>
        <v/>
      </c>
      <c r="BL51" s="117" t="str">
        <f t="shared" si="5"/>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160" t="s">
        <v>106</v>
      </c>
      <c r="AX52" s="160" t="s">
        <v>106</v>
      </c>
      <c r="AY52" s="160" t="s">
        <v>106</v>
      </c>
      <c r="AZ52" s="160" t="s">
        <v>106</v>
      </c>
      <c r="BA52" s="160" t="s">
        <v>106</v>
      </c>
      <c r="BB52" s="160" t="s">
        <v>106</v>
      </c>
      <c r="BC52" s="160" t="s">
        <v>106</v>
      </c>
      <c r="BD52" s="160">
        <f t="shared" si="0"/>
        <v>0</v>
      </c>
      <c r="BE52" s="160" t="str">
        <f t="shared" si="1"/>
        <v>Débil</v>
      </c>
      <c r="BF52" s="94"/>
      <c r="BG52" s="99" t="s">
        <v>106</v>
      </c>
      <c r="BH52" s="160" t="str">
        <f t="shared" si="2"/>
        <v>Casilla formulada</v>
      </c>
      <c r="BI52" s="94"/>
      <c r="BJ52" s="160" t="str">
        <f t="shared" si="3"/>
        <v/>
      </c>
      <c r="BK52" s="160" t="str">
        <f t="shared" si="4"/>
        <v/>
      </c>
      <c r="BL52" s="160" t="str">
        <f t="shared" si="5"/>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0"/>
        <v>0</v>
      </c>
      <c r="BE53" s="104" t="str">
        <f t="shared" si="1"/>
        <v>Débil</v>
      </c>
      <c r="BF53" s="103"/>
      <c r="BG53" s="105" t="s">
        <v>106</v>
      </c>
      <c r="BH53" s="104" t="str">
        <f t="shared" si="2"/>
        <v>Casilla formulada</v>
      </c>
      <c r="BI53" s="103"/>
      <c r="BJ53" s="104" t="str">
        <f t="shared" si="3"/>
        <v/>
      </c>
      <c r="BK53" s="104" t="str">
        <f t="shared" si="4"/>
        <v/>
      </c>
      <c r="BL53" s="104" t="str">
        <f t="shared" si="5"/>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61" t="s">
        <v>106</v>
      </c>
      <c r="AX54" s="161" t="s">
        <v>106</v>
      </c>
      <c r="AY54" s="161" t="s">
        <v>106</v>
      </c>
      <c r="AZ54" s="161" t="s">
        <v>106</v>
      </c>
      <c r="BA54" s="161" t="s">
        <v>106</v>
      </c>
      <c r="BB54" s="161" t="s">
        <v>106</v>
      </c>
      <c r="BC54" s="161" t="s">
        <v>106</v>
      </c>
      <c r="BD54" s="161">
        <f t="shared" si="0"/>
        <v>0</v>
      </c>
      <c r="BE54" s="161" t="str">
        <f t="shared" si="1"/>
        <v>Débil</v>
      </c>
      <c r="BF54" s="109"/>
      <c r="BG54" s="111" t="s">
        <v>106</v>
      </c>
      <c r="BH54" s="161" t="str">
        <f t="shared" si="2"/>
        <v>Casilla formulada</v>
      </c>
      <c r="BI54" s="109"/>
      <c r="BJ54" s="161" t="str">
        <f t="shared" si="3"/>
        <v/>
      </c>
      <c r="BK54" s="161" t="str">
        <f t="shared" si="4"/>
        <v/>
      </c>
      <c r="BL54" s="161" t="str">
        <f t="shared" si="5"/>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0"/>
        <v>0</v>
      </c>
      <c r="BE55" s="104" t="str">
        <f t="shared" si="1"/>
        <v>Débil</v>
      </c>
      <c r="BF55" s="103"/>
      <c r="BG55" s="105" t="s">
        <v>106</v>
      </c>
      <c r="BH55" s="104" t="str">
        <f t="shared" si="2"/>
        <v>Casilla formulada</v>
      </c>
      <c r="BI55" s="103"/>
      <c r="BJ55" s="104" t="str">
        <f t="shared" si="3"/>
        <v/>
      </c>
      <c r="BK55" s="104" t="str">
        <f t="shared" si="4"/>
        <v/>
      </c>
      <c r="BL55" s="104" t="str">
        <f t="shared" si="5"/>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61" t="s">
        <v>106</v>
      </c>
      <c r="AX56" s="161" t="s">
        <v>106</v>
      </c>
      <c r="AY56" s="161" t="s">
        <v>106</v>
      </c>
      <c r="AZ56" s="161" t="s">
        <v>106</v>
      </c>
      <c r="BA56" s="161" t="s">
        <v>106</v>
      </c>
      <c r="BB56" s="161" t="s">
        <v>106</v>
      </c>
      <c r="BC56" s="161" t="s">
        <v>106</v>
      </c>
      <c r="BD56" s="161">
        <f t="shared" si="0"/>
        <v>0</v>
      </c>
      <c r="BE56" s="161" t="str">
        <f t="shared" si="1"/>
        <v>Débil</v>
      </c>
      <c r="BF56" s="109"/>
      <c r="BG56" s="111" t="s">
        <v>106</v>
      </c>
      <c r="BH56" s="161" t="str">
        <f t="shared" si="2"/>
        <v>Casilla formulada</v>
      </c>
      <c r="BI56" s="109"/>
      <c r="BJ56" s="161" t="str">
        <f t="shared" si="3"/>
        <v/>
      </c>
      <c r="BK56" s="161" t="str">
        <f t="shared" si="4"/>
        <v/>
      </c>
      <c r="BL56" s="161" t="str">
        <f t="shared" si="5"/>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0"/>
        <v>0</v>
      </c>
      <c r="BE57" s="104" t="str">
        <f t="shared" si="1"/>
        <v>Débil</v>
      </c>
      <c r="BF57" s="103"/>
      <c r="BG57" s="105" t="s">
        <v>106</v>
      </c>
      <c r="BH57" s="104" t="str">
        <f t="shared" si="2"/>
        <v>Casilla formulada</v>
      </c>
      <c r="BI57" s="103"/>
      <c r="BJ57" s="104" t="str">
        <f t="shared" si="3"/>
        <v/>
      </c>
      <c r="BK57" s="104" t="str">
        <f t="shared" si="4"/>
        <v/>
      </c>
      <c r="BL57" s="104" t="str">
        <f t="shared" si="5"/>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61" t="s">
        <v>106</v>
      </c>
      <c r="AX58" s="161" t="s">
        <v>106</v>
      </c>
      <c r="AY58" s="161" t="s">
        <v>106</v>
      </c>
      <c r="AZ58" s="161" t="s">
        <v>106</v>
      </c>
      <c r="BA58" s="161" t="s">
        <v>106</v>
      </c>
      <c r="BB58" s="161" t="s">
        <v>106</v>
      </c>
      <c r="BC58" s="161" t="s">
        <v>106</v>
      </c>
      <c r="BD58" s="161">
        <f t="shared" si="0"/>
        <v>0</v>
      </c>
      <c r="BE58" s="161" t="str">
        <f t="shared" si="1"/>
        <v>Débil</v>
      </c>
      <c r="BF58" s="109"/>
      <c r="BG58" s="111" t="s">
        <v>106</v>
      </c>
      <c r="BH58" s="161" t="str">
        <f t="shared" si="2"/>
        <v>Casilla formulada</v>
      </c>
      <c r="BI58" s="109"/>
      <c r="BJ58" s="161" t="str">
        <f t="shared" si="3"/>
        <v/>
      </c>
      <c r="BK58" s="161" t="str">
        <f t="shared" si="4"/>
        <v/>
      </c>
      <c r="BL58" s="161" t="str">
        <f t="shared" si="5"/>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0"/>
        <v>0</v>
      </c>
      <c r="BE59" s="104" t="str">
        <f t="shared" si="1"/>
        <v>Débil</v>
      </c>
      <c r="BF59" s="103"/>
      <c r="BG59" s="105" t="s">
        <v>106</v>
      </c>
      <c r="BH59" s="104" t="str">
        <f t="shared" si="2"/>
        <v>Casilla formulada</v>
      </c>
      <c r="BI59" s="103"/>
      <c r="BJ59" s="104" t="str">
        <f t="shared" si="3"/>
        <v/>
      </c>
      <c r="BK59" s="104" t="str">
        <f t="shared" si="4"/>
        <v/>
      </c>
      <c r="BL59" s="104" t="str">
        <f t="shared" si="5"/>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61" t="s">
        <v>106</v>
      </c>
      <c r="AX60" s="161" t="s">
        <v>106</v>
      </c>
      <c r="AY60" s="161" t="s">
        <v>106</v>
      </c>
      <c r="AZ60" s="161" t="s">
        <v>106</v>
      </c>
      <c r="BA60" s="161" t="s">
        <v>106</v>
      </c>
      <c r="BB60" s="161" t="s">
        <v>106</v>
      </c>
      <c r="BC60" s="161" t="s">
        <v>106</v>
      </c>
      <c r="BD60" s="161">
        <f t="shared" si="0"/>
        <v>0</v>
      </c>
      <c r="BE60" s="161" t="str">
        <f t="shared" si="1"/>
        <v>Débil</v>
      </c>
      <c r="BF60" s="109"/>
      <c r="BG60" s="111" t="s">
        <v>106</v>
      </c>
      <c r="BH60" s="161" t="str">
        <f t="shared" si="2"/>
        <v>Casilla formulada</v>
      </c>
      <c r="BI60" s="109"/>
      <c r="BJ60" s="161" t="str">
        <f t="shared" si="3"/>
        <v/>
      </c>
      <c r="BK60" s="161" t="str">
        <f t="shared" si="4"/>
        <v/>
      </c>
      <c r="BL60" s="161" t="str">
        <f t="shared" si="5"/>
        <v>SI</v>
      </c>
      <c r="BM60" s="339"/>
      <c r="BN60" s="342"/>
      <c r="BO60" s="449"/>
      <c r="BP60" s="348"/>
      <c r="BQ60" s="330"/>
      <c r="BR60" s="330"/>
      <c r="BS60" s="333"/>
    </row>
    <row r="61" spans="2:71" s="89" customFormat="1" ht="96" hidden="1" customHeight="1" x14ac:dyDescent="0.25">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0"/>
        <v>0</v>
      </c>
      <c r="BE61" s="117" t="str">
        <f t="shared" si="1"/>
        <v>Débil</v>
      </c>
      <c r="BF61" s="116"/>
      <c r="BG61" s="118" t="s">
        <v>106</v>
      </c>
      <c r="BH61" s="117" t="str">
        <f t="shared" si="2"/>
        <v>Casilla formulada</v>
      </c>
      <c r="BI61" s="116"/>
      <c r="BJ61" s="117" t="str">
        <f t="shared" si="3"/>
        <v/>
      </c>
      <c r="BK61" s="117" t="str">
        <f t="shared" si="4"/>
        <v/>
      </c>
      <c r="BL61" s="117" t="str">
        <f t="shared" si="5"/>
        <v>SI</v>
      </c>
      <c r="BM61" s="340"/>
      <c r="BN61" s="343"/>
      <c r="BO61" s="450"/>
      <c r="BP61" s="349"/>
      <c r="BQ61" s="331"/>
      <c r="BR61" s="331"/>
      <c r="BS61" s="334"/>
    </row>
    <row r="62" spans="2:71" hidden="1" x14ac:dyDescent="0.2"/>
    <row r="63" spans="2:71" hidden="1" x14ac:dyDescent="0.2"/>
  </sheetData>
  <sheetProtection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9" priority="23" operator="containsText" text="Si es Riesgo de Corrupción">
      <formula>NOT(ISERROR(SEARCH("Si es Riesgo de Corrupción",J12)))</formula>
    </cfRule>
    <cfRule type="containsText" dxfId="58" priority="24" operator="containsText" text="No es Riesgo de Corrupción">
      <formula>NOT(ISERROR(SEARCH("No es Riesgo de Corrupción",J12)))</formula>
    </cfRule>
  </conditionalFormatting>
  <conditionalFormatting sqref="L12:M21">
    <cfRule type="containsText" dxfId="57" priority="22" operator="containsText" text="Espacio para describir ">
      <formula>NOT(ISERROR(SEARCH("Espacio para describir ",L12)))</formula>
    </cfRule>
  </conditionalFormatting>
  <conditionalFormatting sqref="Q12:AI61 AQ12:AQ61 AV12:BC61 BG12:BG61 BO12:BO61 N12:N61">
    <cfRule type="containsText" dxfId="56" priority="21" operator="containsText" text="Escoger un dato de la lista desplegable">
      <formula>NOT(ISERROR(SEARCH("Escoger un dato de la lista desplegable",N12)))</formula>
    </cfRule>
  </conditionalFormatting>
  <conditionalFormatting sqref="AO12:AO61">
    <cfRule type="containsText" dxfId="55" priority="20" operator="containsText" text="REDACTAR CONTROL">
      <formula>NOT(ISERROR(SEARCH("REDACTAR CONTROL",AO12)))</formula>
    </cfRule>
  </conditionalFormatting>
  <conditionalFormatting sqref="AL12 BR12">
    <cfRule type="containsText" dxfId="54" priority="17" operator="containsText" text="Extremo">
      <formula>NOT(ISERROR(SEARCH("Extremo",AL12)))</formula>
    </cfRule>
    <cfRule type="containsText" dxfId="53" priority="18" operator="containsText" text="Alto">
      <formula>NOT(ISERROR(SEARCH("Alto",AL12)))</formula>
    </cfRule>
    <cfRule type="containsText" dxfId="52" priority="19" operator="containsText" text="Moderado">
      <formula>NOT(ISERROR(SEARCH("Moderado",AL12)))</formula>
    </cfRule>
  </conditionalFormatting>
  <conditionalFormatting sqref="L22:M31">
    <cfRule type="containsText" dxfId="51" priority="16" operator="containsText" text="Espacio para describir ">
      <formula>NOT(ISERROR(SEARCH("Espacio para describir ",L22)))</formula>
    </cfRule>
  </conditionalFormatting>
  <conditionalFormatting sqref="AL22 BR22">
    <cfRule type="containsText" dxfId="50" priority="13" operator="containsText" text="Extremo">
      <formula>NOT(ISERROR(SEARCH("Extremo",AL22)))</formula>
    </cfRule>
    <cfRule type="containsText" dxfId="49" priority="14" operator="containsText" text="Alto">
      <formula>NOT(ISERROR(SEARCH("Alto",AL22)))</formula>
    </cfRule>
    <cfRule type="containsText" dxfId="48" priority="15" operator="containsText" text="Moderado">
      <formula>NOT(ISERROR(SEARCH("Moderado",AL22)))</formula>
    </cfRule>
  </conditionalFormatting>
  <conditionalFormatting sqref="L32:M41">
    <cfRule type="containsText" dxfId="47" priority="12" operator="containsText" text="Espacio para describir ">
      <formula>NOT(ISERROR(SEARCH("Espacio para describir ",L32)))</formula>
    </cfRule>
  </conditionalFormatting>
  <conditionalFormatting sqref="AL32 BR32">
    <cfRule type="containsText" dxfId="46" priority="9" operator="containsText" text="Extremo">
      <formula>NOT(ISERROR(SEARCH("Extremo",AL32)))</formula>
    </cfRule>
    <cfRule type="containsText" dxfId="45" priority="10" operator="containsText" text="Alto">
      <formula>NOT(ISERROR(SEARCH("Alto",AL32)))</formula>
    </cfRule>
    <cfRule type="containsText" dxfId="44" priority="11" operator="containsText" text="Moderado">
      <formula>NOT(ISERROR(SEARCH("Moderado",AL32)))</formula>
    </cfRule>
  </conditionalFormatting>
  <conditionalFormatting sqref="L42:M51">
    <cfRule type="containsText" dxfId="43" priority="8" operator="containsText" text="Espacio para describir ">
      <formula>NOT(ISERROR(SEARCH("Espacio para describir ",L42)))</formula>
    </cfRule>
  </conditionalFormatting>
  <conditionalFormatting sqref="AL42 BR42">
    <cfRule type="containsText" dxfId="42" priority="5" operator="containsText" text="Extremo">
      <formula>NOT(ISERROR(SEARCH("Extremo",AL42)))</formula>
    </cfRule>
    <cfRule type="containsText" dxfId="41" priority="6" operator="containsText" text="Alto">
      <formula>NOT(ISERROR(SEARCH("Alto",AL42)))</formula>
    </cfRule>
    <cfRule type="containsText" dxfId="40" priority="7" operator="containsText" text="Moderado">
      <formula>NOT(ISERROR(SEARCH("Moderado",AL42)))</formula>
    </cfRule>
  </conditionalFormatting>
  <conditionalFormatting sqref="L52:M61">
    <cfRule type="containsText" dxfId="39" priority="4" operator="containsText" text="Espacio para describir ">
      <formula>NOT(ISERROR(SEARCH("Espacio para describir ",L52)))</formula>
    </cfRule>
  </conditionalFormatting>
  <conditionalFormatting sqref="AL52 BR52">
    <cfRule type="containsText" dxfId="38" priority="1" operator="containsText" text="Extremo">
      <formula>NOT(ISERROR(SEARCH("Extremo",AL52)))</formula>
    </cfRule>
    <cfRule type="containsText" dxfId="37" priority="2" operator="containsText" text="Alto">
      <formula>NOT(ISERROR(SEARCH("Alto",AL52)))</formula>
    </cfRule>
    <cfRule type="containsText" dxfId="36" priority="3" operator="containsText" text="Moderado">
      <formula>NOT(ISERROR(SEARCH("Moderado",AL52)))</formula>
    </cfRule>
  </conditionalFormatting>
  <dataValidations count="61">
    <dataValidation type="list" allowBlank="1" showInputMessage="1" showErrorMessage="1" sqref="AM12:AM61" xr:uid="{FD8DD645-0B88-4A6A-A586-1EB8F958B2BB}">
      <formula1>#REF!</formula1>
    </dataValidation>
    <dataValidation type="list" allowBlank="1" showInputMessage="1" showErrorMessage="1" sqref="N12:N61" xr:uid="{D3E36EC2-32AD-4679-81A9-29C6AE8E0D1E}">
      <formula1>"Escoger un dato de la lista desplegable,5,4,3,2,1"</formula1>
    </dataValidation>
    <dataValidation type="list" allowBlank="1" showInputMessage="1" showErrorMessage="1" sqref="F12:I61" xr:uid="{2977AD69-98D2-4760-BA05-14153C92856F}">
      <formula1>"SI,NO,Escoger un dato de la lista desplegable"</formula1>
    </dataValidation>
    <dataValidation type="list" allowBlank="1" showInputMessage="1" showErrorMessage="1" sqref="AQ12:AQ61" xr:uid="{2FBC07F2-974F-4FF0-B177-C7DB893DC080}">
      <formula1>"Escoger un dato de la lista desplegable,Por Tramite, Diario, Semanal, Quincenal, Mensual, Bimestral, Trimestral, Semestral,Anual"</formula1>
    </dataValidation>
    <dataValidation type="list" allowBlank="1" showInputMessage="1" showErrorMessage="1" sqref="AV12:AV61" xr:uid="{37164F45-8AE0-4523-B26C-C83995B68499}">
      <formula1>"Escoger un dato de la lista desplegable,Preventivo,Detectivo"</formula1>
    </dataValidation>
    <dataValidation type="list" allowBlank="1" showInputMessage="1" showErrorMessage="1" prompt="¿Existen un responsable asignado a la ejecución del control?" sqref="AW12:AW61" xr:uid="{9F71F59D-F552-419C-935D-B060CA1FBD1A}">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86F8573C-E17E-40E3-A9F6-4CA64C16DC46}">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6EAF693-7A4D-44F2-87A7-7E8BA81A597F}">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F0B5EC19-299B-42DE-A793-BC55E101D983}">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E37D3404-DEDA-45F2-AC52-7BA296712E16}">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D2871CAE-5A98-4881-B02D-5008C4F44E8F}">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09728555-864E-4259-9D11-AF2013E67150}">
      <formula1>"Escoger un dato de la lista desplegable,Completa,Incompleta,No existe"</formula1>
    </dataValidation>
    <dataValidation type="list" allowBlank="1" showInputMessage="1" showErrorMessage="1" sqref="BG12:BG61" xr:uid="{02C55343-2920-498A-847B-834B33269F67}">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3C9934E1-1B89-49EB-884D-B630FEC75CDE}"/>
    <dataValidation allowBlank="1" showInputMessage="1" showErrorMessage="1" prompt="¿Afectar al grupo de funcionarios del proceso?" sqref="Q11" xr:uid="{AB1F1A74-116D-47AF-9E09-F72A9B99E5F9}"/>
    <dataValidation type="list" allowBlank="1" showInputMessage="1" showErrorMessage="1" prompt="¿Afectar al grupo de funcionarios del proceso?" sqref="Q12:Q61" xr:uid="{44863B96-DD8A-4F2C-ABCA-4F5CAF573DF8}">
      <formula1>"SI,NO,Escoger un dato de la lista desplegable"</formula1>
    </dataValidation>
    <dataValidation allowBlank="1" showInputMessage="1" showErrorMessage="1" prompt="¿Afectar el cumplimiento de metas y objetivos de la dependencia?" sqref="R11" xr:uid="{062D6A05-2970-4F24-A9B0-23612AC12584}"/>
    <dataValidation type="list" allowBlank="1" showInputMessage="1" showErrorMessage="1" prompt="¿Afectar el cumplimiento de metas y objetivos de la dependencia?" sqref="R12:R61" xr:uid="{B620CE79-D39D-4D45-9823-DA9340772F8C}">
      <formula1>"SI,NO,Escoger un dato de la lista desplegable"</formula1>
    </dataValidation>
    <dataValidation allowBlank="1" showInputMessage="1" showErrorMessage="1" prompt="¿Afectar el cumplimiento de misión de la Entidad?" sqref="S11" xr:uid="{EB6088CE-8FD3-4725-9BED-7C471693BBF5}"/>
    <dataValidation type="list" allowBlank="1" showInputMessage="1" showErrorMessage="1" prompt="¿Afectar el cumplimiento de misión de la Entidad?" sqref="S12:S61" xr:uid="{04DEE74B-5CC8-48F4-9240-2ECD9D2DA330}">
      <formula1>"SI,NO,Escoger un dato de la lista desplegable"</formula1>
    </dataValidation>
    <dataValidation allowBlank="1" showInputMessage="1" showErrorMessage="1" prompt="¿Afectar el cumplimiento de la misión del sector al que pertenece la Entidad?" sqref="T11" xr:uid="{1A6471BB-F1DC-4546-BB8A-B35223466001}"/>
    <dataValidation type="list" allowBlank="1" showInputMessage="1" showErrorMessage="1" prompt="¿Afectar el cumplimiento de la misión del sector al que pertenece la Entidad?" sqref="T12:T61" xr:uid="{91679BDC-9C9A-49E1-A602-B1F61502D28B}">
      <formula1>"SI,NO,Escoger un dato de la lista desplegable"</formula1>
    </dataValidation>
    <dataValidation allowBlank="1" showInputMessage="1" showErrorMessage="1" prompt="¿Generar pérdida de confianza de la Entidad, afectando su reputación?" sqref="U11" xr:uid="{E75EBD5B-FD50-4292-8701-EDE312FF15A2}"/>
    <dataValidation type="list" allowBlank="1" showInputMessage="1" showErrorMessage="1" prompt="¿Generar pérdida de confianza de la Entidad, afectando su reputación?" sqref="U12:U61" xr:uid="{569C2D0C-36A1-40EB-B6C2-0AE7A103B0A4}">
      <formula1>"SI,NO,Escoger un dato de la lista desplegable"</formula1>
    </dataValidation>
    <dataValidation allowBlank="1" showInputMessage="1" showErrorMessage="1" prompt="¿Generar pérdida de recursos económicos?" sqref="V11" xr:uid="{7722B55E-A627-4B6B-903C-9402C2077A94}"/>
    <dataValidation type="list" allowBlank="1" showInputMessage="1" showErrorMessage="1" prompt="¿Generar pérdida de recursos económicos?" sqref="V12:V61" xr:uid="{90969B95-C0A3-4C6F-8443-30EEC4F23164}">
      <formula1>"SI,NO,Escoger un dato de la lista desplegable"</formula1>
    </dataValidation>
    <dataValidation allowBlank="1" showInputMessage="1" showErrorMessage="1" prompt="¿Afectar la generación de los productos o la prestación de servicios?" sqref="W11" xr:uid="{AE09DA9F-5C7F-4CB3-AE9E-ADACE4DC3C5D}"/>
    <dataValidation type="list" allowBlank="1" showInputMessage="1" showErrorMessage="1" prompt="¿Afectar la generación de los productos o la prestación de servicios?" sqref="W12:W61" xr:uid="{F5EF9F81-7E0C-4724-81B6-AB3FCF449C1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D24D03CC-2441-45BE-9E04-28212E5AD934}"/>
    <dataValidation type="list" allowBlank="1" showInputMessage="1" showErrorMessage="1" prompt="¿Dar lugar al detrimento de calidad de vida de la comunidad por la pérdida del bien o servicios o los recursos públicos?" sqref="X12:X61" xr:uid="{1E4C5DE4-67B1-48CA-9D6B-CEA30772B3CB}">
      <formula1>"SI,NO,Escoger un dato de la lista desplegable"</formula1>
    </dataValidation>
    <dataValidation allowBlank="1" showInputMessage="1" showErrorMessage="1" prompt="¿Generar pérdida de información de la Entidad?" sqref="Y11" xr:uid="{E7F9EC3F-8DD7-4445-B633-E8C35A348E58}"/>
    <dataValidation type="list" allowBlank="1" showInputMessage="1" showErrorMessage="1" prompt="¿Generar pérdida de información de la Entidad?" sqref="Y12:Y61" xr:uid="{5A5D1A4C-35D6-4774-9ADA-9CF6A38BE145}">
      <formula1>"SI,NO,Escoger un dato de la lista desplegable"</formula1>
    </dataValidation>
    <dataValidation allowBlank="1" showInputMessage="1" showErrorMessage="1" prompt="¿Generar intervención de los órganos de control, de la Fiscalía, u otro ente?" sqref="Z11" xr:uid="{6442D324-D0F9-4F45-860B-92F672328FCC}"/>
    <dataValidation type="list" allowBlank="1" showInputMessage="1" showErrorMessage="1" prompt="¿Generar intervención de los órganos de control, de la Fiscalía, u otro ente?" sqref="Z12:Z61" xr:uid="{7DEEB2A1-9104-45CD-AE21-38E8176B5B76}">
      <formula1>"SI,NO,Escoger un dato de la lista desplegable"</formula1>
    </dataValidation>
    <dataValidation allowBlank="1" showInputMessage="1" showErrorMessage="1" prompt="¿Dar lugar a procesos sancionatorios?" sqref="AA11" xr:uid="{1D0C243F-3598-4DA4-AB9D-C0763234298E}"/>
    <dataValidation type="list" allowBlank="1" showInputMessage="1" showErrorMessage="1" prompt="¿Dar lugar a procesos sancionatorios?" sqref="AA12:AA61" xr:uid="{8799455F-2C02-424D-9D3F-9BB4E23633DA}">
      <formula1>"SI,NO,Escoger un dato de la lista desplegable"</formula1>
    </dataValidation>
    <dataValidation allowBlank="1" showInputMessage="1" showErrorMessage="1" prompt="¿Dar lugar a procesos disciplinarios?" sqref="AB11" xr:uid="{0001383D-9CC1-474B-9650-9599450C67B8}"/>
    <dataValidation type="list" allowBlank="1" showInputMessage="1" showErrorMessage="1" prompt="¿Dar lugar a procesos disciplinarios?" sqref="AB12:AB61" xr:uid="{A19FF1B0-DD40-45B9-A572-EB3388BF8155}">
      <formula1>"SI,NO,Escoger un dato de la lista desplegable"</formula1>
    </dataValidation>
    <dataValidation allowBlank="1" showInputMessage="1" showErrorMessage="1" prompt="¿Dar lugar a procesos fiscales?" sqref="AC11" xr:uid="{BFE46E87-1A05-44EE-9BAB-C26272055E35}"/>
    <dataValidation type="list" allowBlank="1" showInputMessage="1" showErrorMessage="1" prompt="¿Dar lugar a procesos fiscales?" sqref="AC12:AC61" xr:uid="{A2FA5DA1-8764-4C9D-AB8B-DEA54A3D1378}">
      <formula1>"SI,NO,Escoger un dato de la lista desplegable"</formula1>
    </dataValidation>
    <dataValidation allowBlank="1" showInputMessage="1" showErrorMessage="1" prompt="¿Dar lugar a procesos penales?" sqref="AD11" xr:uid="{FB520C9A-8B88-4D1F-A4F1-282943312686}"/>
    <dataValidation type="list" allowBlank="1" showInputMessage="1" showErrorMessage="1" prompt="¿Dar lugar a procesos penales?" sqref="AD12:AD61" xr:uid="{007D5CC9-F8C4-42C6-BEEF-9A53CF32292E}">
      <formula1>"SI,NO,Escoger un dato de la lista desplegable"</formula1>
    </dataValidation>
    <dataValidation allowBlank="1" showInputMessage="1" showErrorMessage="1" prompt="¿Generar pérdida de credibilidad del sector?" sqref="AE11" xr:uid="{13726F7D-96EB-4782-84E1-AFDD676F8514}"/>
    <dataValidation type="list" allowBlank="1" showInputMessage="1" showErrorMessage="1" prompt="¿Generar pérdida de credibilidad del sector?" sqref="AE12:AE61" xr:uid="{3772F666-C724-4BC8-9C6F-E9D9DF4B9EF7}">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A074CE9-DC92-4C83-A127-B46E478F0210}"/>
    <dataValidation type="list" allowBlank="1" showInputMessage="1" showErrorMessage="1" prompt="¿Ocasionar lesiones físicas o pérdida de vidas humanas?_x000a_NOTA: si esta respuesta es afirmativa, el impacto sera considerado como catastrófico." sqref="AF12:AF61" xr:uid="{B7A815FF-50BA-4B28-96B2-CDA5E61097DC}">
      <formula1>"SI,NO,Escoger un dato de la lista desplegable"</formula1>
    </dataValidation>
    <dataValidation allowBlank="1" showInputMessage="1" showErrorMessage="1" prompt="¿Afectar la imagen regional?" sqref="AG11" xr:uid="{4C1C1634-2FE6-487B-8A12-7AFA86176FF4}"/>
    <dataValidation type="list" allowBlank="1" showInputMessage="1" showErrorMessage="1" prompt="¿Afectar la imagen regional?" sqref="AG12:AG61" xr:uid="{904A1281-DF35-4DE5-A720-9FFEC33E37DD}">
      <formula1>"SI,NO,Escoger un dato de la lista desplegable"</formula1>
    </dataValidation>
    <dataValidation allowBlank="1" showInputMessage="1" showErrorMessage="1" prompt="¿Afectar la imagen nacional?" sqref="AH11" xr:uid="{5E6E44B6-3FF1-4F91-B906-8422586EF679}"/>
    <dataValidation type="list" allowBlank="1" showInputMessage="1" showErrorMessage="1" prompt="¿Afectar la imagen nacional?" sqref="AH12:AH61" xr:uid="{24F37977-5EFA-43B5-BF43-7B50BC1C5DFA}">
      <formula1>"SI,NO,Escoger un dato de la lista desplegable"</formula1>
    </dataValidation>
    <dataValidation allowBlank="1" showInputMessage="1" showErrorMessage="1" prompt="¿Genera Impacto ambiental?" sqref="AI11" xr:uid="{3CB6720D-C00E-4AB7-BC1B-8005140C1B79}"/>
    <dataValidation type="list" allowBlank="1" showInputMessage="1" showErrorMessage="1" prompt="¿Genera Impacto ambiental?" sqref="AI12:AI61" xr:uid="{4D074F82-CB6B-4E16-8863-858945E8EE38}">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789ECE9-FDF9-4692-98E9-369B1EB944B5}"/>
    <dataValidation allowBlank="1" showInputMessage="1" showErrorMessage="1" prompt="¿Existen un responsable asignado a la ejecución del control?" sqref="AW11" xr:uid="{893FA96C-420D-47B0-87B6-75F001E5CC28}"/>
    <dataValidation allowBlank="1" showInputMessage="1" showErrorMessage="1" prompt="El responsable tiene autoridad y adecuada segregación de funciones en la ejecución del control?" sqref="AX11" xr:uid="{CA4DBFA4-4EA2-40B1-AF1A-475469E03C7B}"/>
    <dataValidation allowBlank="1" showInputMessage="1" showErrorMessage="1" prompt="¿La oportunidad en que se ejecuta el control ayuda a prevenir la mitigación del riesgo o a detectar la materialización del riesgo de manera oportuna?" sqref="AY11" xr:uid="{1524A2F7-E41D-45B9-B33F-6F9FD615045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32489FB-449C-4825-B88B-C84FB7CEA41B}"/>
    <dataValidation allowBlank="1" showInputMessage="1" showErrorMessage="1" prompt="¿La fuente de información que se utiliza en el desarrollo del control es información confiable que permita mitigar el riesgo?." sqref="BA11" xr:uid="{A4936FBE-F42D-45A6-B259-D4F158058F20}"/>
    <dataValidation allowBlank="1" showInputMessage="1" showErrorMessage="1" prompt="¿Las observaciones, desviaciones o diferencias identificadas como resultados de la ejecución del control son investigadas y resueltas de manera oportuna?" sqref="BB11" xr:uid="{D88F76B3-FF78-4F15-8A43-C67375864D10}"/>
    <dataValidation allowBlank="1" showInputMessage="1" showErrorMessage="1" prompt="¿Se deja evidencia o rastro de la ejecución del control, que permita a cualquier tercero con la evidencia, llegar a la misma conclusión?." sqref="BC11" xr:uid="{DDF26C5F-0523-453E-B205-361277C4692F}"/>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9B925784-A3D1-493D-950C-1ABB5B9E4793}"/>
  </dataValidations>
  <pageMargins left="0.7" right="0.7" top="0.75" bottom="0.75" header="0.3" footer="0.3"/>
  <pageSetup paperSize="119" scale="12" fitToHeight="0" orientation="landscape"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BD29C-0C5A-49F3-BB3E-118778D29FF9}">
  <sheetPr codeName="Hoja34">
    <pageSetUpPr fitToPage="1"/>
  </sheetPr>
  <dimension ref="B1:BJ19"/>
  <sheetViews>
    <sheetView view="pageBreakPreview" zoomScale="60" zoomScaleNormal="80" workbookViewId="0"/>
  </sheetViews>
  <sheetFormatPr baseColWidth="10" defaultColWidth="11.5703125" defaultRowHeight="12" x14ac:dyDescent="0.2"/>
  <cols>
    <col min="1" max="1" width="2.28515625" style="34" customWidth="1"/>
    <col min="2" max="3" width="11.5703125" style="37"/>
    <col min="4" max="4" width="16" style="34" customWidth="1"/>
    <col min="5" max="5" width="12.85546875" style="34" customWidth="1"/>
    <col min="6" max="6" width="2.28515625" style="34" customWidth="1"/>
    <col min="7" max="8" width="9.85546875" style="37" customWidth="1"/>
    <col min="9" max="10" width="47.28515625" style="34" customWidth="1"/>
    <col min="11" max="16384" width="11.5703125" style="34"/>
  </cols>
  <sheetData>
    <row r="1" spans="2:62" s="27" customFormat="1" ht="14.25" x14ac:dyDescent="0.2">
      <c r="BG1" s="28"/>
      <c r="BI1" s="28"/>
      <c r="BJ1" s="28"/>
    </row>
    <row r="2" spans="2:62" s="24" customFormat="1" ht="19.5" customHeight="1" x14ac:dyDescent="0.25">
      <c r="B2" s="412"/>
      <c r="C2" s="414"/>
      <c r="D2" s="549" t="s">
        <v>57</v>
      </c>
      <c r="E2" s="550"/>
      <c r="F2" s="550"/>
      <c r="G2" s="550"/>
      <c r="H2" s="550"/>
      <c r="I2" s="550"/>
      <c r="J2" s="551"/>
    </row>
    <row r="3" spans="2:62" s="24" customFormat="1" ht="45" customHeight="1" x14ac:dyDescent="0.25">
      <c r="B3" s="415"/>
      <c r="C3" s="417"/>
      <c r="D3" s="552" t="s">
        <v>56</v>
      </c>
      <c r="E3" s="553"/>
      <c r="F3" s="553"/>
      <c r="G3" s="553"/>
      <c r="H3" s="553"/>
      <c r="I3" s="553"/>
      <c r="J3" s="554"/>
    </row>
    <row r="4" spans="2:62" s="26" customFormat="1" ht="24.75" customHeight="1" x14ac:dyDescent="0.25">
      <c r="B4" s="418"/>
      <c r="C4" s="420"/>
      <c r="D4" s="555" t="s">
        <v>110</v>
      </c>
      <c r="E4" s="555"/>
      <c r="F4" s="555"/>
      <c r="G4" s="555"/>
      <c r="H4" s="555"/>
      <c r="I4" s="29" t="s">
        <v>111</v>
      </c>
      <c r="J4" s="29" t="s">
        <v>112</v>
      </c>
    </row>
    <row r="5" spans="2:62" s="25" customFormat="1" ht="12.75" x14ac:dyDescent="0.2"/>
    <row r="6" spans="2:62" s="25" customFormat="1" ht="12.75" x14ac:dyDescent="0.2">
      <c r="B6" s="556" t="s">
        <v>96</v>
      </c>
      <c r="C6" s="556"/>
      <c r="D6" s="556"/>
      <c r="E6" s="556"/>
      <c r="G6" s="556" t="s">
        <v>98</v>
      </c>
      <c r="H6" s="556"/>
      <c r="I6" s="556"/>
      <c r="J6" s="556"/>
    </row>
    <row r="7" spans="2:62" s="25" customFormat="1" ht="12.75" x14ac:dyDescent="0.2">
      <c r="B7" s="30" t="s">
        <v>113</v>
      </c>
      <c r="C7" s="31" t="s">
        <v>114</v>
      </c>
      <c r="D7" s="31" t="s">
        <v>115</v>
      </c>
      <c r="E7" s="31" t="s">
        <v>116</v>
      </c>
      <c r="G7" s="30" t="s">
        <v>113</v>
      </c>
      <c r="H7" s="31" t="s">
        <v>113</v>
      </c>
      <c r="I7" s="31" t="s">
        <v>117</v>
      </c>
      <c r="J7" s="31" t="s">
        <v>118</v>
      </c>
    </row>
    <row r="8" spans="2:62" s="25" customFormat="1" ht="132" x14ac:dyDescent="0.2">
      <c r="B8" s="32">
        <v>5</v>
      </c>
      <c r="C8" s="33" t="s">
        <v>119</v>
      </c>
      <c r="D8" s="33" t="s">
        <v>120</v>
      </c>
      <c r="E8" s="33" t="s">
        <v>121</v>
      </c>
      <c r="F8" s="34"/>
      <c r="G8" s="32">
        <v>5</v>
      </c>
      <c r="H8" s="33" t="s">
        <v>122</v>
      </c>
      <c r="I8" s="33" t="s">
        <v>123</v>
      </c>
      <c r="J8" s="33" t="s">
        <v>124</v>
      </c>
    </row>
    <row r="9" spans="2:62" s="25" customFormat="1" ht="132" x14ac:dyDescent="0.2">
      <c r="B9" s="32">
        <v>4</v>
      </c>
      <c r="C9" s="33" t="s">
        <v>125</v>
      </c>
      <c r="D9" s="33" t="s">
        <v>126</v>
      </c>
      <c r="E9" s="33" t="s">
        <v>127</v>
      </c>
      <c r="F9" s="34"/>
      <c r="G9" s="32">
        <v>4</v>
      </c>
      <c r="H9" s="33" t="s">
        <v>128</v>
      </c>
      <c r="I9" s="33" t="s">
        <v>129</v>
      </c>
      <c r="J9" s="33" t="s">
        <v>130</v>
      </c>
    </row>
    <row r="10" spans="2:62" s="35" customFormat="1" ht="116.45" customHeight="1" x14ac:dyDescent="0.2">
      <c r="B10" s="32">
        <v>3</v>
      </c>
      <c r="C10" s="32" t="s">
        <v>131</v>
      </c>
      <c r="D10" s="33" t="s">
        <v>132</v>
      </c>
      <c r="E10" s="33" t="s">
        <v>133</v>
      </c>
      <c r="G10" s="32">
        <v>3</v>
      </c>
      <c r="H10" s="32" t="s">
        <v>134</v>
      </c>
      <c r="I10" s="33" t="s">
        <v>135</v>
      </c>
      <c r="J10" s="33" t="s">
        <v>136</v>
      </c>
    </row>
    <row r="11" spans="2:62" s="35" customFormat="1" ht="116.45" customHeight="1" x14ac:dyDescent="0.2">
      <c r="B11" s="32">
        <v>2</v>
      </c>
      <c r="C11" s="32" t="s">
        <v>137</v>
      </c>
      <c r="D11" s="33" t="s">
        <v>138</v>
      </c>
      <c r="E11" s="33" t="s">
        <v>139</v>
      </c>
      <c r="G11" s="32">
        <v>2</v>
      </c>
      <c r="H11" s="32" t="s">
        <v>140</v>
      </c>
      <c r="I11" s="33" t="s">
        <v>141</v>
      </c>
      <c r="J11" s="33" t="s">
        <v>142</v>
      </c>
    </row>
    <row r="12" spans="2:62" s="35" customFormat="1" ht="116.45" customHeight="1" x14ac:dyDescent="0.2">
      <c r="B12" s="32">
        <v>1</v>
      </c>
      <c r="C12" s="32" t="s">
        <v>143</v>
      </c>
      <c r="D12" s="33" t="s">
        <v>144</v>
      </c>
      <c r="E12" s="33" t="s">
        <v>145</v>
      </c>
      <c r="G12" s="32">
        <v>1</v>
      </c>
      <c r="H12" s="32" t="s">
        <v>146</v>
      </c>
      <c r="I12" s="33" t="s">
        <v>147</v>
      </c>
      <c r="J12" s="33" t="s">
        <v>148</v>
      </c>
    </row>
    <row r="13" spans="2:62" s="35" customFormat="1" x14ac:dyDescent="0.2">
      <c r="B13" s="36"/>
      <c r="C13" s="36"/>
      <c r="G13" s="36"/>
      <c r="H13" s="36"/>
    </row>
    <row r="15" spans="2:62" s="35" customFormat="1" x14ac:dyDescent="0.2">
      <c r="B15" s="36"/>
      <c r="C15" s="36"/>
      <c r="G15" s="36"/>
      <c r="H15" s="36"/>
      <c r="J15" s="35" t="s">
        <v>108</v>
      </c>
    </row>
    <row r="16" spans="2:62" s="35" customFormat="1" ht="60" x14ac:dyDescent="0.2">
      <c r="B16" s="36"/>
      <c r="C16" s="36"/>
      <c r="G16" s="36"/>
      <c r="H16" s="36"/>
      <c r="J16" s="35" t="s">
        <v>149</v>
      </c>
    </row>
    <row r="17" spans="2:10" s="35" customFormat="1" ht="60" x14ac:dyDescent="0.2">
      <c r="B17" s="36"/>
      <c r="C17" s="36"/>
      <c r="G17" s="36"/>
      <c r="H17" s="36"/>
      <c r="J17" s="35" t="s">
        <v>150</v>
      </c>
    </row>
    <row r="18" spans="2:10" s="35" customFormat="1" ht="60" x14ac:dyDescent="0.2">
      <c r="B18" s="36"/>
      <c r="C18" s="36"/>
      <c r="G18" s="36"/>
      <c r="H18" s="36"/>
      <c r="J18" s="35" t="s">
        <v>151</v>
      </c>
    </row>
    <row r="19" spans="2:10" s="35" customFormat="1" ht="72" x14ac:dyDescent="0.2">
      <c r="B19" s="36"/>
      <c r="C19" s="36"/>
      <c r="G19" s="36"/>
      <c r="H19" s="36"/>
      <c r="J19" s="35" t="s">
        <v>152</v>
      </c>
    </row>
  </sheetData>
  <sheetProtection sheet="1" objects="1" scenarios="1"/>
  <mergeCells count="6">
    <mergeCell ref="B2:C4"/>
    <mergeCell ref="D2:J2"/>
    <mergeCell ref="D3:J3"/>
    <mergeCell ref="D4:H4"/>
    <mergeCell ref="B6:E6"/>
    <mergeCell ref="G6:J6"/>
  </mergeCells>
  <pageMargins left="0.7" right="0.7" top="0.75" bottom="0.75" header="0.3" footer="0.3"/>
  <pageSetup scale="5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FDAC6-9B0F-48AF-BD72-CFCD019A7D10}">
  <sheetPr codeName="Hoja35">
    <pageSetUpPr fitToPage="1"/>
  </sheetPr>
  <dimension ref="B2:BS61"/>
  <sheetViews>
    <sheetView zoomScale="40" zoomScaleNormal="40" workbookViewId="0">
      <selection activeCell="C12" sqref="C12:C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42578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9"/>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167</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264"/>
      <c r="O11" s="265"/>
      <c r="P11" s="265"/>
      <c r="Q11" s="44">
        <v>1</v>
      </c>
      <c r="R11" s="44">
        <v>2</v>
      </c>
      <c r="S11" s="44">
        <v>3</v>
      </c>
      <c r="T11" s="44">
        <v>4</v>
      </c>
      <c r="U11" s="44">
        <v>5</v>
      </c>
      <c r="V11" s="44">
        <v>6</v>
      </c>
      <c r="W11" s="44">
        <v>7</v>
      </c>
      <c r="X11" s="44">
        <v>8</v>
      </c>
      <c r="Y11" s="44">
        <v>9</v>
      </c>
      <c r="Z11" s="44">
        <v>10</v>
      </c>
      <c r="AA11" s="44">
        <v>11</v>
      </c>
      <c r="AB11" s="44">
        <v>12</v>
      </c>
      <c r="AC11" s="44">
        <v>13</v>
      </c>
      <c r="AD11" s="44">
        <v>14</v>
      </c>
      <c r="AE11" s="44">
        <v>15</v>
      </c>
      <c r="AF11" s="44">
        <v>16</v>
      </c>
      <c r="AG11" s="44">
        <v>17</v>
      </c>
      <c r="AH11" s="44">
        <v>18</v>
      </c>
      <c r="AI11" s="44">
        <v>19</v>
      </c>
      <c r="AJ11" s="256"/>
      <c r="AK11" s="256"/>
      <c r="AL11" s="256"/>
      <c r="AM11" s="258"/>
      <c r="AN11" s="286"/>
      <c r="AO11" s="274"/>
      <c r="AP11" s="274"/>
      <c r="AQ11" s="274"/>
      <c r="AR11" s="274"/>
      <c r="AS11" s="274"/>
      <c r="AT11" s="274"/>
      <c r="AU11" s="274"/>
      <c r="AV11" s="274"/>
      <c r="AW11" s="45" t="s">
        <v>101</v>
      </c>
      <c r="AX11" s="45" t="s">
        <v>102</v>
      </c>
      <c r="AY11" s="45">
        <v>2</v>
      </c>
      <c r="AZ11" s="45">
        <v>3</v>
      </c>
      <c r="BA11" s="45">
        <v>4</v>
      </c>
      <c r="BB11" s="45">
        <v>5</v>
      </c>
      <c r="BC11" s="45">
        <v>6</v>
      </c>
      <c r="BD11" s="268"/>
      <c r="BE11" s="269"/>
      <c r="BF11" s="271"/>
      <c r="BG11" s="268"/>
      <c r="BH11" s="269"/>
      <c r="BI11" s="271"/>
      <c r="BJ11" s="268"/>
      <c r="BK11" s="269"/>
      <c r="BL11" s="273"/>
      <c r="BM11" s="275"/>
      <c r="BN11" s="277"/>
      <c r="BO11" s="259" t="s">
        <v>96</v>
      </c>
      <c r="BP11" s="260"/>
      <c r="BQ11" s="46" t="s">
        <v>98</v>
      </c>
      <c r="BR11" s="46" t="s">
        <v>103</v>
      </c>
      <c r="BS11" s="293"/>
    </row>
    <row r="12" spans="2:71" s="53" customFormat="1" ht="96" customHeight="1" x14ac:dyDescent="0.25">
      <c r="B12" s="248">
        <v>1</v>
      </c>
      <c r="C12" s="251" t="s">
        <v>104</v>
      </c>
      <c r="D12" s="241" t="s">
        <v>105</v>
      </c>
      <c r="E12" s="241"/>
      <c r="F12" s="241" t="s">
        <v>106</v>
      </c>
      <c r="G12" s="241" t="s">
        <v>106</v>
      </c>
      <c r="H12" s="241" t="s">
        <v>106</v>
      </c>
      <c r="I12" s="241" t="s">
        <v>106</v>
      </c>
      <c r="J12" s="241" t="str">
        <f>IF(AND((F12="SI"),(G12="SI"),(H12="SI"),(I12="SI")),"Si es Riesgo de Corrupción","No es Riesgo de Corrupción")</f>
        <v>No es Riesgo de Corrupción</v>
      </c>
      <c r="K12" s="47">
        <v>1</v>
      </c>
      <c r="L12" s="48" t="s">
        <v>107</v>
      </c>
      <c r="M12" s="243" t="s">
        <v>166</v>
      </c>
      <c r="N12" s="464" t="s">
        <v>106</v>
      </c>
      <c r="O12" s="235" t="str">
        <f>IF(N12=1,"Rara vez",IF(N12=2,"Improbable",IF(N12=3,"Posible",IF(N12=4,"Probable",IF(N12=5,"Casi seguro","Definir el nivel de probabilidad")))))</f>
        <v>Definir el nivel de probabilidad</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 ← 
Definir el nivel de probabilidad</v>
      </c>
      <c r="Q12" s="234" t="s">
        <v>106</v>
      </c>
      <c r="R12" s="234" t="s">
        <v>106</v>
      </c>
      <c r="S12" s="234" t="s">
        <v>106</v>
      </c>
      <c r="T12" s="234" t="s">
        <v>106</v>
      </c>
      <c r="U12" s="234" t="s">
        <v>106</v>
      </c>
      <c r="V12" s="234" t="s">
        <v>106</v>
      </c>
      <c r="W12" s="234" t="s">
        <v>106</v>
      </c>
      <c r="X12" s="234" t="s">
        <v>106</v>
      </c>
      <c r="Y12" s="234" t="s">
        <v>106</v>
      </c>
      <c r="Z12" s="234" t="s">
        <v>106</v>
      </c>
      <c r="AA12" s="234" t="s">
        <v>106</v>
      </c>
      <c r="AB12" s="234" t="s">
        <v>106</v>
      </c>
      <c r="AC12" s="234" t="s">
        <v>106</v>
      </c>
      <c r="AD12" s="234" t="s">
        <v>106</v>
      </c>
      <c r="AE12" s="234" t="s">
        <v>106</v>
      </c>
      <c r="AF12" s="234" t="s">
        <v>106</v>
      </c>
      <c r="AG12" s="234" t="s">
        <v>106</v>
      </c>
      <c r="AH12" s="234" t="s">
        <v>106</v>
      </c>
      <c r="AI12" s="234" t="s">
        <v>106</v>
      </c>
      <c r="AJ12" s="234">
        <f t="shared" ref="AJ12:AJ22" si="0">IF(AF12="SI","Impacto Catastrófico por lesoines o perdida de vidas humanas",(COUNTIF(Q12:AE21,"SI")+COUNTIF(AG12:AI21,"SI")))</f>
        <v>0</v>
      </c>
      <c r="AK12" s="234" t="str">
        <f>IF(AJ12=0,"",IF(AND(AJ12&gt;0,AJ12&lt;=5),"Moderado",IF(AND(AJ12&gt;5,AJ12&lt;=11),"Mayor","Catastrófico")))</f>
        <v/>
      </c>
      <c r="AL12" s="234" t="str">
        <f>IF(AND(O12="Rara Vez",AK12="Moderado"),"Moderado",IF(AND(O12="Rara Vez",AK12="Mayor"),"Alto",IF(AND(O12="Improbable",AK12="Moderado"),"Moderado",IF(AND(O12="Improbable",AK12="Mayor"),"Alto",IF(AND(O12="Posible",AK12="Moderado"),"Alto",IF(AND(O12="Probable",AK12="Moderado"),"Alto","Extremo"))))))</f>
        <v>Extremo</v>
      </c>
      <c r="AM12" s="216" t="s">
        <v>151</v>
      </c>
      <c r="AN12" s="49">
        <v>1</v>
      </c>
      <c r="AO12" s="50" t="s">
        <v>109</v>
      </c>
      <c r="AP12" s="50"/>
      <c r="AQ12" s="50" t="s">
        <v>106</v>
      </c>
      <c r="AR12" s="50"/>
      <c r="AS12" s="50"/>
      <c r="AT12" s="50"/>
      <c r="AU12" s="50"/>
      <c r="AV12" s="50" t="s">
        <v>106</v>
      </c>
      <c r="AW12" s="51" t="s">
        <v>106</v>
      </c>
      <c r="AX12" s="51" t="s">
        <v>106</v>
      </c>
      <c r="AY12" s="51" t="s">
        <v>106</v>
      </c>
      <c r="AZ12" s="51" t="s">
        <v>106</v>
      </c>
      <c r="BA12" s="51" t="s">
        <v>106</v>
      </c>
      <c r="BB12" s="51" t="s">
        <v>106</v>
      </c>
      <c r="BC12" s="51" t="s">
        <v>106</v>
      </c>
      <c r="BD12" s="51">
        <f t="shared" ref="BD12:BD61" si="1">IF(AW12="Asignado",15,0)+IF(AX12="Adecuado",15,0)+IF(AY12="Oportuna",15,0)+IF(AZ12="Prevenir",15,IF(AZ12="Detectar",10,0))+IF(BA12="Confiable",15,0)+IF(BB12="Se investigan y resuelven oportunamente",15,0)+IF(BC12="Completa",10,IF(BC12="Incompleta",5,0))</f>
        <v>0</v>
      </c>
      <c r="BE12" s="51" t="str">
        <f t="shared" ref="BE12:BE61" si="2">IF(BD12&lt;=85,"Débil",IF(AND(BD12&gt;=86,BD12&lt;=94),"Moderado","Fuerte"))</f>
        <v>Débil</v>
      </c>
      <c r="BF12" s="50"/>
      <c r="BG12" s="52" t="s">
        <v>106</v>
      </c>
      <c r="BH12" s="51" t="str">
        <f t="shared" ref="BH12:BH61" si="3">IF(BG12="Débil","No se ejecuta",IF(BG12="Moderado","Algunas veces se ejecuta",IF(BG12="FUERTE","Siempre se ejecuta","Casilla formulada")))</f>
        <v>Casilla formulada</v>
      </c>
      <c r="BI12" s="50"/>
      <c r="BJ12" s="51"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
      </c>
      <c r="BK12" s="51" t="str">
        <f t="shared" ref="BK12:BK61" si="5">IF(BJ12="DÉBIL",0,IF(BJ12="MODERADO",50,IF(BJ12="FUERTE",100,"")))</f>
        <v/>
      </c>
      <c r="BL12" s="51" t="str">
        <f t="shared" ref="BL12:BL61" si="6">IF(AND(BG12="Fuerte",BE12="Fuerte"),"NO","SI")</f>
        <v>SI</v>
      </c>
      <c r="BM12" s="219" t="e">
        <f>IF(AVERAGE(BK12:BK21)=100,"FUERTE",IF(AND(AVERAGE(BK12:BK21)&lt;=99,AVERAGE(BK12:BK21)&gt;=50),"MODERADA",IF(AVERAGE(BK12:BK21)&lt;50,"DÉBIL",0)))</f>
        <v>#DIV/0!</v>
      </c>
      <c r="BN12" s="222" t="str">
        <f>IFERROR(IF(BM12="DÉBIL","NO DISMINUYE",IF(AVERAGEIF(AV12:AV21,"Preventivo",BK12:BK21)&gt;=50,"DIRECTAMENTE","NO DISMINUYE")),"NO DISMINUYE")</f>
        <v>NO DISMINUYE</v>
      </c>
      <c r="BO12" s="470" t="e">
        <f>IF(N12=1,1,IF(AND(N12=2,BM12="FUERTE",BN12="DIRECTAMENTE"),N12-1,IF(AND(N12&gt;2,BM12="FUERTE",BN12="DIRECTAMENTE"),N12-2,IF(AND(N12&gt;=2,BM12="MODERADA",BN12="DIRECTAMENTE"),N12-1,N12))))</f>
        <v>#DIV/0!</v>
      </c>
      <c r="BP12" s="228" t="e">
        <f>IF(BO12=1,"Rara vez",IF(BO12=2,"Improbable",IF(BO12=3,"Posible",IF(BO12=4,"Probable",IF(BO12=5,"Casi Seguro",0)))))</f>
        <v>#DIV/0!</v>
      </c>
      <c r="BQ12" s="210" t="str">
        <f>AK12</f>
        <v/>
      </c>
      <c r="BR12" s="210" t="e">
        <f>IF(AND(BP12="Rara Vez",BQ12="Moderado"),"Moderado",IF(AND(BP12="Rara Vez",BQ12="Mayor"),"Alto",IF(AND(BP12="Improbable",BQ12="Moderado"),"Moderado",IF(AND(BP12="Improbable",BQ12="Mayor"),"Alto",IF(AND(BP12="Posible",BQ12="Moderado"),"Alto",IF(AND(BP12="Probable",BQ12="Moderado"),"Alto","Extremo"))))))</f>
        <v>#DIV/0!</v>
      </c>
      <c r="BS12" s="213"/>
    </row>
    <row r="13" spans="2:71" s="53" customFormat="1" ht="96" customHeight="1" x14ac:dyDescent="0.25">
      <c r="B13" s="249"/>
      <c r="C13" s="252"/>
      <c r="D13" s="241"/>
      <c r="E13" s="241"/>
      <c r="F13" s="241"/>
      <c r="G13" s="241"/>
      <c r="H13" s="241"/>
      <c r="I13" s="241"/>
      <c r="J13" s="241"/>
      <c r="K13" s="54">
        <v>2</v>
      </c>
      <c r="L13" s="55" t="s">
        <v>107</v>
      </c>
      <c r="M13" s="243"/>
      <c r="N13" s="465"/>
      <c r="O13" s="236"/>
      <c r="P13" s="229"/>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7"/>
      <c r="AN13" s="56">
        <v>2</v>
      </c>
      <c r="AO13" s="57" t="s">
        <v>109</v>
      </c>
      <c r="AP13" s="57"/>
      <c r="AQ13" s="57" t="s">
        <v>106</v>
      </c>
      <c r="AR13" s="57"/>
      <c r="AS13" s="57"/>
      <c r="AT13" s="57"/>
      <c r="AU13" s="57"/>
      <c r="AV13" s="57" t="s">
        <v>106</v>
      </c>
      <c r="AW13" s="58" t="s">
        <v>106</v>
      </c>
      <c r="AX13" s="58" t="s">
        <v>106</v>
      </c>
      <c r="AY13" s="58" t="s">
        <v>106</v>
      </c>
      <c r="AZ13" s="58" t="s">
        <v>106</v>
      </c>
      <c r="BA13" s="58" t="s">
        <v>106</v>
      </c>
      <c r="BB13" s="58" t="s">
        <v>106</v>
      </c>
      <c r="BC13" s="58" t="s">
        <v>106</v>
      </c>
      <c r="BD13" s="58">
        <f t="shared" si="1"/>
        <v>0</v>
      </c>
      <c r="BE13" s="58" t="str">
        <f t="shared" si="2"/>
        <v>Débil</v>
      </c>
      <c r="BF13" s="57"/>
      <c r="BG13" s="59" t="s">
        <v>106</v>
      </c>
      <c r="BH13" s="58" t="str">
        <f t="shared" si="3"/>
        <v>Casilla formulada</v>
      </c>
      <c r="BI13" s="57"/>
      <c r="BJ13" s="58" t="str">
        <f t="shared" si="4"/>
        <v/>
      </c>
      <c r="BK13" s="58" t="str">
        <f t="shared" si="5"/>
        <v/>
      </c>
      <c r="BL13" s="58" t="str">
        <f t="shared" si="6"/>
        <v>SI</v>
      </c>
      <c r="BM13" s="220"/>
      <c r="BN13" s="223"/>
      <c r="BO13" s="471"/>
      <c r="BP13" s="229"/>
      <c r="BQ13" s="211"/>
      <c r="BR13" s="211"/>
      <c r="BS13" s="214"/>
    </row>
    <row r="14" spans="2:71" s="53" customFormat="1" ht="96" customHeight="1" x14ac:dyDescent="0.25">
      <c r="B14" s="249"/>
      <c r="C14" s="252"/>
      <c r="D14" s="241"/>
      <c r="E14" s="241"/>
      <c r="F14" s="241"/>
      <c r="G14" s="241"/>
      <c r="H14" s="241"/>
      <c r="I14" s="241"/>
      <c r="J14" s="241"/>
      <c r="K14" s="60">
        <v>3</v>
      </c>
      <c r="L14" s="61" t="s">
        <v>107</v>
      </c>
      <c r="M14" s="243"/>
      <c r="N14" s="465"/>
      <c r="O14" s="236"/>
      <c r="P14" s="229"/>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7"/>
      <c r="AN14" s="62">
        <v>3</v>
      </c>
      <c r="AO14" s="63" t="s">
        <v>109</v>
      </c>
      <c r="AP14" s="63"/>
      <c r="AQ14" s="63" t="s">
        <v>106</v>
      </c>
      <c r="AR14" s="63"/>
      <c r="AS14" s="63"/>
      <c r="AT14" s="63"/>
      <c r="AU14" s="63"/>
      <c r="AV14" s="63" t="s">
        <v>106</v>
      </c>
      <c r="AW14" s="64" t="s">
        <v>106</v>
      </c>
      <c r="AX14" s="64" t="s">
        <v>106</v>
      </c>
      <c r="AY14" s="64" t="s">
        <v>106</v>
      </c>
      <c r="AZ14" s="64" t="s">
        <v>106</v>
      </c>
      <c r="BA14" s="64" t="s">
        <v>106</v>
      </c>
      <c r="BB14" s="64" t="s">
        <v>106</v>
      </c>
      <c r="BC14" s="64" t="s">
        <v>106</v>
      </c>
      <c r="BD14" s="64">
        <f t="shared" si="1"/>
        <v>0</v>
      </c>
      <c r="BE14" s="64" t="str">
        <f t="shared" si="2"/>
        <v>Débil</v>
      </c>
      <c r="BF14" s="63"/>
      <c r="BG14" s="65" t="s">
        <v>106</v>
      </c>
      <c r="BH14" s="64" t="str">
        <f t="shared" si="3"/>
        <v>Casilla formulada</v>
      </c>
      <c r="BI14" s="63"/>
      <c r="BJ14" s="64" t="str">
        <f t="shared" si="4"/>
        <v/>
      </c>
      <c r="BK14" s="64" t="str">
        <f t="shared" si="5"/>
        <v/>
      </c>
      <c r="BL14" s="64" t="str">
        <f t="shared" si="6"/>
        <v>SI</v>
      </c>
      <c r="BM14" s="220"/>
      <c r="BN14" s="223"/>
      <c r="BO14" s="471"/>
      <c r="BP14" s="229"/>
      <c r="BQ14" s="211"/>
      <c r="BR14" s="211"/>
      <c r="BS14" s="214"/>
    </row>
    <row r="15" spans="2:71" s="53" customFormat="1" ht="96" customHeight="1" x14ac:dyDescent="0.25">
      <c r="B15" s="249"/>
      <c r="C15" s="252"/>
      <c r="D15" s="241"/>
      <c r="E15" s="241"/>
      <c r="F15" s="241"/>
      <c r="G15" s="241"/>
      <c r="H15" s="241"/>
      <c r="I15" s="241"/>
      <c r="J15" s="241"/>
      <c r="K15" s="54">
        <v>4</v>
      </c>
      <c r="L15" s="55" t="s">
        <v>107</v>
      </c>
      <c r="M15" s="243"/>
      <c r="N15" s="465"/>
      <c r="O15" s="236"/>
      <c r="P15" s="229"/>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1"/>
        <v>0</v>
      </c>
      <c r="BE15" s="58" t="str">
        <f t="shared" si="2"/>
        <v>Débil</v>
      </c>
      <c r="BF15" s="57"/>
      <c r="BG15" s="59" t="s">
        <v>106</v>
      </c>
      <c r="BH15" s="58" t="str">
        <f t="shared" si="3"/>
        <v>Casilla formulada</v>
      </c>
      <c r="BI15" s="57"/>
      <c r="BJ15" s="58" t="str">
        <f t="shared" si="4"/>
        <v/>
      </c>
      <c r="BK15" s="58" t="str">
        <f t="shared" si="5"/>
        <v/>
      </c>
      <c r="BL15" s="58" t="str">
        <f t="shared" si="6"/>
        <v>SI</v>
      </c>
      <c r="BM15" s="220"/>
      <c r="BN15" s="223"/>
      <c r="BO15" s="471"/>
      <c r="BP15" s="229"/>
      <c r="BQ15" s="211"/>
      <c r="BR15" s="211"/>
      <c r="BS15" s="214"/>
    </row>
    <row r="16" spans="2:71" s="53" customFormat="1" ht="96" customHeight="1" x14ac:dyDescent="0.25">
      <c r="B16" s="249"/>
      <c r="C16" s="252"/>
      <c r="D16" s="241"/>
      <c r="E16" s="241"/>
      <c r="F16" s="241"/>
      <c r="G16" s="241"/>
      <c r="H16" s="241"/>
      <c r="I16" s="241"/>
      <c r="J16" s="241"/>
      <c r="K16" s="60">
        <v>5</v>
      </c>
      <c r="L16" s="61" t="s">
        <v>107</v>
      </c>
      <c r="M16" s="243"/>
      <c r="N16" s="465"/>
      <c r="O16" s="236"/>
      <c r="P16" s="229"/>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7"/>
      <c r="AN16" s="62">
        <v>5</v>
      </c>
      <c r="AO16" s="63" t="s">
        <v>109</v>
      </c>
      <c r="AP16" s="63"/>
      <c r="AQ16" s="63" t="s">
        <v>106</v>
      </c>
      <c r="AR16" s="63"/>
      <c r="AS16" s="63"/>
      <c r="AT16" s="63"/>
      <c r="AU16" s="63"/>
      <c r="AV16" s="63" t="s">
        <v>106</v>
      </c>
      <c r="AW16" s="64" t="s">
        <v>106</v>
      </c>
      <c r="AX16" s="64" t="s">
        <v>106</v>
      </c>
      <c r="AY16" s="64" t="s">
        <v>106</v>
      </c>
      <c r="AZ16" s="64" t="s">
        <v>106</v>
      </c>
      <c r="BA16" s="64" t="s">
        <v>106</v>
      </c>
      <c r="BB16" s="64" t="s">
        <v>106</v>
      </c>
      <c r="BC16" s="64" t="s">
        <v>106</v>
      </c>
      <c r="BD16" s="64">
        <f t="shared" si="1"/>
        <v>0</v>
      </c>
      <c r="BE16" s="64" t="str">
        <f t="shared" si="2"/>
        <v>Débil</v>
      </c>
      <c r="BF16" s="63"/>
      <c r="BG16" s="65" t="s">
        <v>106</v>
      </c>
      <c r="BH16" s="64" t="str">
        <f t="shared" si="3"/>
        <v>Casilla formulada</v>
      </c>
      <c r="BI16" s="63"/>
      <c r="BJ16" s="64" t="str">
        <f t="shared" si="4"/>
        <v/>
      </c>
      <c r="BK16" s="64" t="str">
        <f t="shared" si="5"/>
        <v/>
      </c>
      <c r="BL16" s="64" t="str">
        <f t="shared" si="6"/>
        <v>SI</v>
      </c>
      <c r="BM16" s="220"/>
      <c r="BN16" s="223"/>
      <c r="BO16" s="471"/>
      <c r="BP16" s="229"/>
      <c r="BQ16" s="211"/>
      <c r="BR16" s="211"/>
      <c r="BS16" s="214"/>
    </row>
    <row r="17" spans="2:71" s="53" customFormat="1" ht="96" customHeight="1" x14ac:dyDescent="0.25">
      <c r="B17" s="249"/>
      <c r="C17" s="252"/>
      <c r="D17" s="241"/>
      <c r="E17" s="241"/>
      <c r="F17" s="241"/>
      <c r="G17" s="241"/>
      <c r="H17" s="241"/>
      <c r="I17" s="241"/>
      <c r="J17" s="241"/>
      <c r="K17" s="54">
        <v>6</v>
      </c>
      <c r="L17" s="55" t="s">
        <v>107</v>
      </c>
      <c r="M17" s="243"/>
      <c r="N17" s="465"/>
      <c r="O17" s="236"/>
      <c r="P17" s="229"/>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1"/>
        <v>0</v>
      </c>
      <c r="BE17" s="58" t="str">
        <f t="shared" si="2"/>
        <v>Débil</v>
      </c>
      <c r="BF17" s="57"/>
      <c r="BG17" s="59" t="s">
        <v>106</v>
      </c>
      <c r="BH17" s="58" t="str">
        <f t="shared" si="3"/>
        <v>Casilla formulada</v>
      </c>
      <c r="BI17" s="57"/>
      <c r="BJ17" s="58" t="str">
        <f t="shared" si="4"/>
        <v/>
      </c>
      <c r="BK17" s="58" t="str">
        <f t="shared" si="5"/>
        <v/>
      </c>
      <c r="BL17" s="58" t="str">
        <f t="shared" si="6"/>
        <v>SI</v>
      </c>
      <c r="BM17" s="220"/>
      <c r="BN17" s="223"/>
      <c r="BO17" s="471"/>
      <c r="BP17" s="229"/>
      <c r="BQ17" s="211"/>
      <c r="BR17" s="211"/>
      <c r="BS17" s="214"/>
    </row>
    <row r="18" spans="2:71" s="53" customFormat="1" ht="96" customHeight="1" x14ac:dyDescent="0.25">
      <c r="B18" s="249"/>
      <c r="C18" s="252"/>
      <c r="D18" s="241"/>
      <c r="E18" s="241"/>
      <c r="F18" s="241"/>
      <c r="G18" s="241"/>
      <c r="H18" s="241"/>
      <c r="I18" s="241"/>
      <c r="J18" s="241"/>
      <c r="K18" s="60">
        <v>7</v>
      </c>
      <c r="L18" s="61" t="s">
        <v>107</v>
      </c>
      <c r="M18" s="243"/>
      <c r="N18" s="465"/>
      <c r="O18" s="236"/>
      <c r="P18" s="229"/>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7"/>
      <c r="AN18" s="62">
        <v>7</v>
      </c>
      <c r="AO18" s="63" t="s">
        <v>109</v>
      </c>
      <c r="AP18" s="63"/>
      <c r="AQ18" s="63" t="s">
        <v>106</v>
      </c>
      <c r="AR18" s="63"/>
      <c r="AS18" s="63"/>
      <c r="AT18" s="63"/>
      <c r="AU18" s="63"/>
      <c r="AV18" s="63" t="s">
        <v>106</v>
      </c>
      <c r="AW18" s="64" t="s">
        <v>106</v>
      </c>
      <c r="AX18" s="64" t="s">
        <v>106</v>
      </c>
      <c r="AY18" s="64" t="s">
        <v>106</v>
      </c>
      <c r="AZ18" s="64" t="s">
        <v>106</v>
      </c>
      <c r="BA18" s="64" t="s">
        <v>106</v>
      </c>
      <c r="BB18" s="64" t="s">
        <v>106</v>
      </c>
      <c r="BC18" s="64" t="s">
        <v>106</v>
      </c>
      <c r="BD18" s="64">
        <f t="shared" si="1"/>
        <v>0</v>
      </c>
      <c r="BE18" s="64" t="str">
        <f t="shared" si="2"/>
        <v>Débil</v>
      </c>
      <c r="BF18" s="63"/>
      <c r="BG18" s="65" t="s">
        <v>106</v>
      </c>
      <c r="BH18" s="64" t="str">
        <f t="shared" si="3"/>
        <v>Casilla formulada</v>
      </c>
      <c r="BI18" s="63"/>
      <c r="BJ18" s="64" t="str">
        <f t="shared" si="4"/>
        <v/>
      </c>
      <c r="BK18" s="64" t="str">
        <f t="shared" si="5"/>
        <v/>
      </c>
      <c r="BL18" s="64" t="str">
        <f t="shared" si="6"/>
        <v>SI</v>
      </c>
      <c r="BM18" s="220"/>
      <c r="BN18" s="223"/>
      <c r="BO18" s="471"/>
      <c r="BP18" s="229"/>
      <c r="BQ18" s="211"/>
      <c r="BR18" s="211"/>
      <c r="BS18" s="214"/>
    </row>
    <row r="19" spans="2:71" s="53" customFormat="1" ht="96" customHeight="1" x14ac:dyDescent="0.25">
      <c r="B19" s="249"/>
      <c r="C19" s="252"/>
      <c r="D19" s="241"/>
      <c r="E19" s="241"/>
      <c r="F19" s="241"/>
      <c r="G19" s="241"/>
      <c r="H19" s="241"/>
      <c r="I19" s="241"/>
      <c r="J19" s="241"/>
      <c r="K19" s="54">
        <v>8</v>
      </c>
      <c r="L19" s="55" t="s">
        <v>107</v>
      </c>
      <c r="M19" s="243"/>
      <c r="N19" s="465"/>
      <c r="O19" s="236"/>
      <c r="P19" s="229"/>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1"/>
        <v>0</v>
      </c>
      <c r="BE19" s="58" t="str">
        <f t="shared" si="2"/>
        <v>Débil</v>
      </c>
      <c r="BF19" s="57"/>
      <c r="BG19" s="59" t="s">
        <v>106</v>
      </c>
      <c r="BH19" s="58" t="str">
        <f t="shared" si="3"/>
        <v>Casilla formulada</v>
      </c>
      <c r="BI19" s="57"/>
      <c r="BJ19" s="58" t="str">
        <f t="shared" si="4"/>
        <v/>
      </c>
      <c r="BK19" s="58" t="str">
        <f t="shared" si="5"/>
        <v/>
      </c>
      <c r="BL19" s="58" t="str">
        <f t="shared" si="6"/>
        <v>SI</v>
      </c>
      <c r="BM19" s="220"/>
      <c r="BN19" s="223"/>
      <c r="BO19" s="471"/>
      <c r="BP19" s="229"/>
      <c r="BQ19" s="211"/>
      <c r="BR19" s="211"/>
      <c r="BS19" s="214"/>
    </row>
    <row r="20" spans="2:71" s="53" customFormat="1" ht="96" customHeight="1" x14ac:dyDescent="0.25">
      <c r="B20" s="249"/>
      <c r="C20" s="252"/>
      <c r="D20" s="241"/>
      <c r="E20" s="241"/>
      <c r="F20" s="241"/>
      <c r="G20" s="241"/>
      <c r="H20" s="241"/>
      <c r="I20" s="241"/>
      <c r="J20" s="241"/>
      <c r="K20" s="60">
        <v>9</v>
      </c>
      <c r="L20" s="66" t="s">
        <v>107</v>
      </c>
      <c r="M20" s="243"/>
      <c r="N20" s="465"/>
      <c r="O20" s="236"/>
      <c r="P20" s="229"/>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7"/>
      <c r="AN20" s="62">
        <v>9</v>
      </c>
      <c r="AO20" s="63" t="s">
        <v>109</v>
      </c>
      <c r="AP20" s="63"/>
      <c r="AQ20" s="63" t="s">
        <v>106</v>
      </c>
      <c r="AR20" s="63"/>
      <c r="AS20" s="63"/>
      <c r="AT20" s="63"/>
      <c r="AU20" s="63"/>
      <c r="AV20" s="63" t="s">
        <v>106</v>
      </c>
      <c r="AW20" s="64" t="s">
        <v>106</v>
      </c>
      <c r="AX20" s="64" t="s">
        <v>106</v>
      </c>
      <c r="AY20" s="64" t="s">
        <v>106</v>
      </c>
      <c r="AZ20" s="64" t="s">
        <v>106</v>
      </c>
      <c r="BA20" s="64" t="s">
        <v>106</v>
      </c>
      <c r="BB20" s="64" t="s">
        <v>106</v>
      </c>
      <c r="BC20" s="64" t="s">
        <v>106</v>
      </c>
      <c r="BD20" s="64">
        <f t="shared" si="1"/>
        <v>0</v>
      </c>
      <c r="BE20" s="64" t="str">
        <f t="shared" si="2"/>
        <v>Débil</v>
      </c>
      <c r="BF20" s="63"/>
      <c r="BG20" s="65" t="s">
        <v>106</v>
      </c>
      <c r="BH20" s="64" t="str">
        <f t="shared" si="3"/>
        <v>Casilla formulada</v>
      </c>
      <c r="BI20" s="63"/>
      <c r="BJ20" s="64" t="str">
        <f t="shared" si="4"/>
        <v/>
      </c>
      <c r="BK20" s="64" t="str">
        <f t="shared" si="5"/>
        <v/>
      </c>
      <c r="BL20" s="64" t="str">
        <f t="shared" si="6"/>
        <v>SI</v>
      </c>
      <c r="BM20" s="220"/>
      <c r="BN20" s="223"/>
      <c r="BO20" s="471"/>
      <c r="BP20" s="229"/>
      <c r="BQ20" s="211"/>
      <c r="BR20" s="211"/>
      <c r="BS20" s="214"/>
    </row>
    <row r="21" spans="2:71" s="53" customFormat="1" ht="96" customHeight="1" thickBot="1" x14ac:dyDescent="0.3">
      <c r="B21" s="250"/>
      <c r="C21" s="253"/>
      <c r="D21" s="242"/>
      <c r="E21" s="242"/>
      <c r="F21" s="242"/>
      <c r="G21" s="242"/>
      <c r="H21" s="242"/>
      <c r="I21" s="242"/>
      <c r="J21" s="242"/>
      <c r="K21" s="67">
        <v>10</v>
      </c>
      <c r="L21" s="68" t="s">
        <v>107</v>
      </c>
      <c r="M21" s="244"/>
      <c r="N21" s="466"/>
      <c r="O21" s="237"/>
      <c r="P21" s="230"/>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1"/>
        <v>0</v>
      </c>
      <c r="BE21" s="71" t="str">
        <f t="shared" si="2"/>
        <v>Débil</v>
      </c>
      <c r="BF21" s="70"/>
      <c r="BG21" s="72" t="s">
        <v>106</v>
      </c>
      <c r="BH21" s="71" t="str">
        <f t="shared" si="3"/>
        <v>Casilla formulada</v>
      </c>
      <c r="BI21" s="70"/>
      <c r="BJ21" s="71" t="str">
        <f t="shared" si="4"/>
        <v/>
      </c>
      <c r="BK21" s="71" t="str">
        <f t="shared" si="5"/>
        <v/>
      </c>
      <c r="BL21" s="71" t="str">
        <f t="shared" si="6"/>
        <v>SI</v>
      </c>
      <c r="BM21" s="221"/>
      <c r="BN21" s="224"/>
      <c r="BO21" s="472"/>
      <c r="BP21" s="230"/>
      <c r="BQ21" s="212"/>
      <c r="BR21" s="212"/>
      <c r="BS21" s="215"/>
    </row>
    <row r="22" spans="2:71" s="53" customFormat="1" ht="96" customHeight="1" x14ac:dyDescent="0.25">
      <c r="B22" s="248">
        <v>2</v>
      </c>
      <c r="C22" s="251" t="s">
        <v>104</v>
      </c>
      <c r="D22" s="241" t="s">
        <v>105</v>
      </c>
      <c r="E22" s="241"/>
      <c r="F22" s="241" t="s">
        <v>106</v>
      </c>
      <c r="G22" s="241" t="s">
        <v>106</v>
      </c>
      <c r="H22" s="241" t="s">
        <v>106</v>
      </c>
      <c r="I22" s="241" t="s">
        <v>106</v>
      </c>
      <c r="J22" s="241" t="str">
        <f>IF(AND((F22="SI"),(G22="SI"),(H22="SI"),(I22="SI")),"Si es Riesgo de Corrupción","No es Riesgo de Corrupción")</f>
        <v>No es Riesgo de Corrupción</v>
      </c>
      <c r="K22" s="47">
        <v>1</v>
      </c>
      <c r="L22" s="48" t="s">
        <v>107</v>
      </c>
      <c r="M22" s="243" t="s">
        <v>166</v>
      </c>
      <c r="N22" s="464" t="s">
        <v>106</v>
      </c>
      <c r="O22" s="235" t="str">
        <f>IF(N22=1,"Rara vez",IF(N22=2,"Improbable",IF(N22=3,"Posible",IF(N22=4,"Probable",IF(N22=5,"Casi seguro","Definir el nivel de probabilidad")))))</f>
        <v>Definir el nivel de probabilidad</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34" t="s">
        <v>106</v>
      </c>
      <c r="R22" s="234" t="s">
        <v>106</v>
      </c>
      <c r="S22" s="234" t="s">
        <v>106</v>
      </c>
      <c r="T22" s="234" t="s">
        <v>106</v>
      </c>
      <c r="U22" s="234" t="s">
        <v>106</v>
      </c>
      <c r="V22" s="234" t="s">
        <v>106</v>
      </c>
      <c r="W22" s="234" t="s">
        <v>106</v>
      </c>
      <c r="X22" s="234" t="s">
        <v>106</v>
      </c>
      <c r="Y22" s="234" t="s">
        <v>106</v>
      </c>
      <c r="Z22" s="234" t="s">
        <v>106</v>
      </c>
      <c r="AA22" s="234" t="s">
        <v>106</v>
      </c>
      <c r="AB22" s="234" t="s">
        <v>106</v>
      </c>
      <c r="AC22" s="234" t="s">
        <v>106</v>
      </c>
      <c r="AD22" s="234" t="s">
        <v>106</v>
      </c>
      <c r="AE22" s="234" t="s">
        <v>106</v>
      </c>
      <c r="AF22" s="234" t="s">
        <v>106</v>
      </c>
      <c r="AG22" s="234" t="s">
        <v>106</v>
      </c>
      <c r="AH22" s="234" t="s">
        <v>106</v>
      </c>
      <c r="AI22" s="234" t="s">
        <v>106</v>
      </c>
      <c r="AJ22" s="234">
        <f t="shared" si="0"/>
        <v>0</v>
      </c>
      <c r="AK22" s="234" t="str">
        <f>IF(AJ22=0,"",IF(AND(AJ22&gt;0,AJ22&lt;=5),"Moderado",IF(AND(AJ22&gt;5,AJ22&lt;=11),"Mayor","Catastrófico")))</f>
        <v/>
      </c>
      <c r="AL22" s="234" t="str">
        <f>IF(AND(O22="Rara Vez",AK22="Moderado"),"Moderado",IF(AND(O22="Rara Vez",AK22="Mayor"),"Alto",IF(AND(O22="Improbable",AK22="Moderado"),"Moderado",IF(AND(O22="Improbable",AK22="Mayor"),"Alto",IF(AND(O22="Posible",AK22="Moderado"),"Alto",IF(AND(O22="Probable",AK22="Moderado"),"Alto","Extremo"))))))</f>
        <v>Extremo</v>
      </c>
      <c r="AM22" s="216" t="s">
        <v>108</v>
      </c>
      <c r="AN22" s="49">
        <v>1</v>
      </c>
      <c r="AO22" s="50" t="s">
        <v>109</v>
      </c>
      <c r="AP22" s="50"/>
      <c r="AQ22" s="50" t="s">
        <v>106</v>
      </c>
      <c r="AR22" s="50"/>
      <c r="AS22" s="50"/>
      <c r="AT22" s="50"/>
      <c r="AU22" s="50"/>
      <c r="AV22" s="50" t="s">
        <v>106</v>
      </c>
      <c r="AW22" s="51" t="s">
        <v>106</v>
      </c>
      <c r="AX22" s="51" t="s">
        <v>106</v>
      </c>
      <c r="AY22" s="51" t="s">
        <v>106</v>
      </c>
      <c r="AZ22" s="51" t="s">
        <v>106</v>
      </c>
      <c r="BA22" s="51" t="s">
        <v>106</v>
      </c>
      <c r="BB22" s="51" t="s">
        <v>106</v>
      </c>
      <c r="BC22" s="51" t="s">
        <v>106</v>
      </c>
      <c r="BD22" s="51">
        <f t="shared" si="1"/>
        <v>0</v>
      </c>
      <c r="BE22" s="51" t="str">
        <f t="shared" si="2"/>
        <v>Débil</v>
      </c>
      <c r="BF22" s="50"/>
      <c r="BG22" s="52" t="s">
        <v>106</v>
      </c>
      <c r="BH22" s="51" t="str">
        <f t="shared" si="3"/>
        <v>Casilla formulada</v>
      </c>
      <c r="BI22" s="50"/>
      <c r="BJ22" s="51" t="str">
        <f t="shared" si="4"/>
        <v/>
      </c>
      <c r="BK22" s="51" t="str">
        <f t="shared" si="5"/>
        <v/>
      </c>
      <c r="BL22" s="51" t="str">
        <f t="shared" si="6"/>
        <v>SI</v>
      </c>
      <c r="BM22" s="219" t="e">
        <f>IF(AVERAGE(BK22:BK31)=100,"FUERTE",IF(AND(AVERAGE(BK22:BK31)&lt;=99,AVERAGE(BK22:BK31)&gt;=50),"MODERADA",IF(AVERAGE(BK22:BK31)&lt;50,"DÉBIL",0)))</f>
        <v>#DIV/0!</v>
      </c>
      <c r="BN22" s="222" t="str">
        <f>IFERROR(IF(BM22="DÉBIL","NO DISMINUYE",IF(AVERAGEIF(AV22:AV31,"Preventivo",BK22:BK31)&gt;=50,"DIRECTAMENTE","NO DISMINUYE")),"NO DISMINUYE")</f>
        <v>NO DISMINUYE</v>
      </c>
      <c r="BO22" s="470" t="e">
        <f>IF(N22=1,1,IF(AND(N22=2,BM22="FUERTE",BN22="DIRECTAMENTE"),N22-1,IF(AND(N22&gt;2,BM22="FUERTE",BN22="DIRECTAMENTE"),N22-2,IF(AND(N22&gt;=2,BM22="MODERADA",BN22="DIRECTAMENTE"),N22-1,N22))))</f>
        <v>#DIV/0!</v>
      </c>
      <c r="BP22" s="228" t="e">
        <f>IF(BO22=1,"Rara vez",IF(BO22=2,"Improbable",IF(BO22=3,"Posible",IF(BO22=4,"Probable",IF(BO22=5,"Casi Seguro",0)))))</f>
        <v>#DIV/0!</v>
      </c>
      <c r="BQ22" s="210" t="str">
        <f>AK22</f>
        <v/>
      </c>
      <c r="BR22" s="210" t="e">
        <f>IF(AND(BP22="Rara Vez",BQ22="Moderado"),"Moderado",IF(AND(BP22="Rara Vez",BQ22="Mayor"),"Alto",IF(AND(BP22="Improbable",BQ22="Moderado"),"Moderado",IF(AND(BP22="Improbable",BQ22="Mayor"),"Alto",IF(AND(BP22="Posible",BQ22="Moderado"),"Alto",IF(AND(BP22="Probable",BQ22="Moderado"),"Alto","Extremo"))))))</f>
        <v>#DIV/0!</v>
      </c>
      <c r="BS22" s="213"/>
    </row>
    <row r="23" spans="2:71" s="53" customFormat="1" ht="96" customHeight="1" x14ac:dyDescent="0.25">
      <c r="B23" s="249"/>
      <c r="C23" s="252"/>
      <c r="D23" s="241"/>
      <c r="E23" s="241"/>
      <c r="F23" s="241"/>
      <c r="G23" s="241"/>
      <c r="H23" s="241"/>
      <c r="I23" s="241"/>
      <c r="J23" s="241"/>
      <c r="K23" s="54">
        <v>2</v>
      </c>
      <c r="L23" s="55" t="s">
        <v>107</v>
      </c>
      <c r="M23" s="243"/>
      <c r="N23" s="465"/>
      <c r="O23" s="236"/>
      <c r="P23" s="229"/>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7"/>
      <c r="AN23" s="56">
        <v>2</v>
      </c>
      <c r="AO23" s="57" t="s">
        <v>109</v>
      </c>
      <c r="AP23" s="57"/>
      <c r="AQ23" s="57" t="s">
        <v>106</v>
      </c>
      <c r="AR23" s="57"/>
      <c r="AS23" s="57"/>
      <c r="AT23" s="57"/>
      <c r="AU23" s="57"/>
      <c r="AV23" s="57" t="s">
        <v>106</v>
      </c>
      <c r="AW23" s="58" t="s">
        <v>106</v>
      </c>
      <c r="AX23" s="58" t="s">
        <v>106</v>
      </c>
      <c r="AY23" s="58" t="s">
        <v>106</v>
      </c>
      <c r="AZ23" s="58" t="s">
        <v>106</v>
      </c>
      <c r="BA23" s="58" t="s">
        <v>106</v>
      </c>
      <c r="BB23" s="58" t="s">
        <v>106</v>
      </c>
      <c r="BC23" s="58" t="s">
        <v>106</v>
      </c>
      <c r="BD23" s="58">
        <f t="shared" si="1"/>
        <v>0</v>
      </c>
      <c r="BE23" s="58" t="str">
        <f t="shared" si="2"/>
        <v>Débil</v>
      </c>
      <c r="BF23" s="57"/>
      <c r="BG23" s="59" t="s">
        <v>106</v>
      </c>
      <c r="BH23" s="58" t="str">
        <f t="shared" si="3"/>
        <v>Casilla formulada</v>
      </c>
      <c r="BI23" s="57"/>
      <c r="BJ23" s="58" t="str">
        <f t="shared" si="4"/>
        <v/>
      </c>
      <c r="BK23" s="58" t="str">
        <f t="shared" si="5"/>
        <v/>
      </c>
      <c r="BL23" s="58" t="str">
        <f t="shared" si="6"/>
        <v>SI</v>
      </c>
      <c r="BM23" s="220"/>
      <c r="BN23" s="223"/>
      <c r="BO23" s="471"/>
      <c r="BP23" s="229"/>
      <c r="BQ23" s="211"/>
      <c r="BR23" s="211"/>
      <c r="BS23" s="214"/>
    </row>
    <row r="24" spans="2:71" s="53" customFormat="1" ht="96" customHeight="1" x14ac:dyDescent="0.25">
      <c r="B24" s="249"/>
      <c r="C24" s="252"/>
      <c r="D24" s="241"/>
      <c r="E24" s="241"/>
      <c r="F24" s="241"/>
      <c r="G24" s="241"/>
      <c r="H24" s="241"/>
      <c r="I24" s="241"/>
      <c r="J24" s="241"/>
      <c r="K24" s="60">
        <v>3</v>
      </c>
      <c r="L24" s="61" t="s">
        <v>107</v>
      </c>
      <c r="M24" s="243"/>
      <c r="N24" s="465"/>
      <c r="O24" s="236"/>
      <c r="P24" s="229"/>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7"/>
      <c r="AN24" s="62">
        <v>3</v>
      </c>
      <c r="AO24" s="63" t="s">
        <v>109</v>
      </c>
      <c r="AP24" s="63"/>
      <c r="AQ24" s="63" t="s">
        <v>106</v>
      </c>
      <c r="AR24" s="63"/>
      <c r="AS24" s="63"/>
      <c r="AT24" s="63"/>
      <c r="AU24" s="63"/>
      <c r="AV24" s="63" t="s">
        <v>106</v>
      </c>
      <c r="AW24" s="64" t="s">
        <v>106</v>
      </c>
      <c r="AX24" s="64" t="s">
        <v>106</v>
      </c>
      <c r="AY24" s="64" t="s">
        <v>106</v>
      </c>
      <c r="AZ24" s="64" t="s">
        <v>106</v>
      </c>
      <c r="BA24" s="64" t="s">
        <v>106</v>
      </c>
      <c r="BB24" s="64" t="s">
        <v>106</v>
      </c>
      <c r="BC24" s="64" t="s">
        <v>106</v>
      </c>
      <c r="BD24" s="64">
        <f t="shared" si="1"/>
        <v>0</v>
      </c>
      <c r="BE24" s="64" t="str">
        <f t="shared" si="2"/>
        <v>Débil</v>
      </c>
      <c r="BF24" s="63"/>
      <c r="BG24" s="65" t="s">
        <v>106</v>
      </c>
      <c r="BH24" s="64" t="str">
        <f t="shared" si="3"/>
        <v>Casilla formulada</v>
      </c>
      <c r="BI24" s="63"/>
      <c r="BJ24" s="64" t="str">
        <f t="shared" si="4"/>
        <v/>
      </c>
      <c r="BK24" s="64" t="str">
        <f t="shared" si="5"/>
        <v/>
      </c>
      <c r="BL24" s="64" t="str">
        <f t="shared" si="6"/>
        <v>SI</v>
      </c>
      <c r="BM24" s="220"/>
      <c r="BN24" s="223"/>
      <c r="BO24" s="471"/>
      <c r="BP24" s="229"/>
      <c r="BQ24" s="211"/>
      <c r="BR24" s="211"/>
      <c r="BS24" s="214"/>
    </row>
    <row r="25" spans="2:71" s="53" customFormat="1" ht="96" customHeight="1" x14ac:dyDescent="0.25">
      <c r="B25" s="249"/>
      <c r="C25" s="252"/>
      <c r="D25" s="241"/>
      <c r="E25" s="241"/>
      <c r="F25" s="241"/>
      <c r="G25" s="241"/>
      <c r="H25" s="241"/>
      <c r="I25" s="241"/>
      <c r="J25" s="241"/>
      <c r="K25" s="54">
        <v>4</v>
      </c>
      <c r="L25" s="55" t="s">
        <v>107</v>
      </c>
      <c r="M25" s="243"/>
      <c r="N25" s="465"/>
      <c r="O25" s="236"/>
      <c r="P25" s="229"/>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1"/>
        <v>0</v>
      </c>
      <c r="BE25" s="58" t="str">
        <f t="shared" si="2"/>
        <v>Débil</v>
      </c>
      <c r="BF25" s="57"/>
      <c r="BG25" s="59" t="s">
        <v>106</v>
      </c>
      <c r="BH25" s="58" t="str">
        <f t="shared" si="3"/>
        <v>Casilla formulada</v>
      </c>
      <c r="BI25" s="57"/>
      <c r="BJ25" s="58" t="str">
        <f t="shared" si="4"/>
        <v/>
      </c>
      <c r="BK25" s="58" t="str">
        <f t="shared" si="5"/>
        <v/>
      </c>
      <c r="BL25" s="58" t="str">
        <f t="shared" si="6"/>
        <v>SI</v>
      </c>
      <c r="BM25" s="220"/>
      <c r="BN25" s="223"/>
      <c r="BO25" s="471"/>
      <c r="BP25" s="229"/>
      <c r="BQ25" s="211"/>
      <c r="BR25" s="211"/>
      <c r="BS25" s="214"/>
    </row>
    <row r="26" spans="2:71" s="53" customFormat="1" ht="96" customHeight="1" x14ac:dyDescent="0.25">
      <c r="B26" s="249"/>
      <c r="C26" s="252"/>
      <c r="D26" s="241"/>
      <c r="E26" s="241"/>
      <c r="F26" s="241"/>
      <c r="G26" s="241"/>
      <c r="H26" s="241"/>
      <c r="I26" s="241"/>
      <c r="J26" s="241"/>
      <c r="K26" s="60">
        <v>5</v>
      </c>
      <c r="L26" s="61" t="s">
        <v>107</v>
      </c>
      <c r="M26" s="243"/>
      <c r="N26" s="465"/>
      <c r="O26" s="236"/>
      <c r="P26" s="229"/>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7"/>
      <c r="AN26" s="62">
        <v>5</v>
      </c>
      <c r="AO26" s="63" t="s">
        <v>109</v>
      </c>
      <c r="AP26" s="63"/>
      <c r="AQ26" s="63" t="s">
        <v>106</v>
      </c>
      <c r="AR26" s="63"/>
      <c r="AS26" s="63"/>
      <c r="AT26" s="63"/>
      <c r="AU26" s="63"/>
      <c r="AV26" s="63" t="s">
        <v>106</v>
      </c>
      <c r="AW26" s="64" t="s">
        <v>106</v>
      </c>
      <c r="AX26" s="64" t="s">
        <v>106</v>
      </c>
      <c r="AY26" s="64" t="s">
        <v>106</v>
      </c>
      <c r="AZ26" s="64" t="s">
        <v>106</v>
      </c>
      <c r="BA26" s="64" t="s">
        <v>106</v>
      </c>
      <c r="BB26" s="64" t="s">
        <v>106</v>
      </c>
      <c r="BC26" s="64" t="s">
        <v>106</v>
      </c>
      <c r="BD26" s="64">
        <f t="shared" si="1"/>
        <v>0</v>
      </c>
      <c r="BE26" s="64" t="str">
        <f t="shared" si="2"/>
        <v>Débil</v>
      </c>
      <c r="BF26" s="63"/>
      <c r="BG26" s="65" t="s">
        <v>106</v>
      </c>
      <c r="BH26" s="64" t="str">
        <f t="shared" si="3"/>
        <v>Casilla formulada</v>
      </c>
      <c r="BI26" s="63"/>
      <c r="BJ26" s="64" t="str">
        <f t="shared" si="4"/>
        <v/>
      </c>
      <c r="BK26" s="64" t="str">
        <f t="shared" si="5"/>
        <v/>
      </c>
      <c r="BL26" s="64" t="str">
        <f t="shared" si="6"/>
        <v>SI</v>
      </c>
      <c r="BM26" s="220"/>
      <c r="BN26" s="223"/>
      <c r="BO26" s="471"/>
      <c r="BP26" s="229"/>
      <c r="BQ26" s="211"/>
      <c r="BR26" s="211"/>
      <c r="BS26" s="214"/>
    </row>
    <row r="27" spans="2:71" s="53" customFormat="1" ht="96" customHeight="1" x14ac:dyDescent="0.25">
      <c r="B27" s="249"/>
      <c r="C27" s="252"/>
      <c r="D27" s="241"/>
      <c r="E27" s="241"/>
      <c r="F27" s="241"/>
      <c r="G27" s="241"/>
      <c r="H27" s="241"/>
      <c r="I27" s="241"/>
      <c r="J27" s="241"/>
      <c r="K27" s="54">
        <v>6</v>
      </c>
      <c r="L27" s="55" t="s">
        <v>107</v>
      </c>
      <c r="M27" s="243"/>
      <c r="N27" s="465"/>
      <c r="O27" s="236"/>
      <c r="P27" s="229"/>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1"/>
        <v>0</v>
      </c>
      <c r="BE27" s="58" t="str">
        <f t="shared" si="2"/>
        <v>Débil</v>
      </c>
      <c r="BF27" s="57"/>
      <c r="BG27" s="59" t="s">
        <v>106</v>
      </c>
      <c r="BH27" s="58" t="str">
        <f t="shared" si="3"/>
        <v>Casilla formulada</v>
      </c>
      <c r="BI27" s="57"/>
      <c r="BJ27" s="58" t="str">
        <f t="shared" si="4"/>
        <v/>
      </c>
      <c r="BK27" s="58" t="str">
        <f t="shared" si="5"/>
        <v/>
      </c>
      <c r="BL27" s="58" t="str">
        <f t="shared" si="6"/>
        <v>SI</v>
      </c>
      <c r="BM27" s="220"/>
      <c r="BN27" s="223"/>
      <c r="BO27" s="471"/>
      <c r="BP27" s="229"/>
      <c r="BQ27" s="211"/>
      <c r="BR27" s="211"/>
      <c r="BS27" s="214"/>
    </row>
    <row r="28" spans="2:71" s="53" customFormat="1" ht="96" customHeight="1" x14ac:dyDescent="0.25">
      <c r="B28" s="249"/>
      <c r="C28" s="252"/>
      <c r="D28" s="241"/>
      <c r="E28" s="241"/>
      <c r="F28" s="241"/>
      <c r="G28" s="241"/>
      <c r="H28" s="241"/>
      <c r="I28" s="241"/>
      <c r="J28" s="241"/>
      <c r="K28" s="60">
        <v>7</v>
      </c>
      <c r="L28" s="61" t="s">
        <v>107</v>
      </c>
      <c r="M28" s="243"/>
      <c r="N28" s="465"/>
      <c r="O28" s="236"/>
      <c r="P28" s="229"/>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7"/>
      <c r="AN28" s="62">
        <v>7</v>
      </c>
      <c r="AO28" s="63" t="s">
        <v>109</v>
      </c>
      <c r="AP28" s="63"/>
      <c r="AQ28" s="63" t="s">
        <v>106</v>
      </c>
      <c r="AR28" s="63"/>
      <c r="AS28" s="63"/>
      <c r="AT28" s="63"/>
      <c r="AU28" s="63"/>
      <c r="AV28" s="63" t="s">
        <v>106</v>
      </c>
      <c r="AW28" s="64" t="s">
        <v>106</v>
      </c>
      <c r="AX28" s="64" t="s">
        <v>106</v>
      </c>
      <c r="AY28" s="64" t="s">
        <v>106</v>
      </c>
      <c r="AZ28" s="64" t="s">
        <v>106</v>
      </c>
      <c r="BA28" s="64" t="s">
        <v>106</v>
      </c>
      <c r="BB28" s="64" t="s">
        <v>106</v>
      </c>
      <c r="BC28" s="64" t="s">
        <v>106</v>
      </c>
      <c r="BD28" s="64">
        <f t="shared" si="1"/>
        <v>0</v>
      </c>
      <c r="BE28" s="64" t="str">
        <f t="shared" si="2"/>
        <v>Débil</v>
      </c>
      <c r="BF28" s="63"/>
      <c r="BG28" s="65" t="s">
        <v>106</v>
      </c>
      <c r="BH28" s="64" t="str">
        <f t="shared" si="3"/>
        <v>Casilla formulada</v>
      </c>
      <c r="BI28" s="63"/>
      <c r="BJ28" s="64" t="str">
        <f t="shared" si="4"/>
        <v/>
      </c>
      <c r="BK28" s="64" t="str">
        <f t="shared" si="5"/>
        <v/>
      </c>
      <c r="BL28" s="64" t="str">
        <f t="shared" si="6"/>
        <v>SI</v>
      </c>
      <c r="BM28" s="220"/>
      <c r="BN28" s="223"/>
      <c r="BO28" s="471"/>
      <c r="BP28" s="229"/>
      <c r="BQ28" s="211"/>
      <c r="BR28" s="211"/>
      <c r="BS28" s="214"/>
    </row>
    <row r="29" spans="2:71" s="53" customFormat="1" ht="96" customHeight="1" x14ac:dyDescent="0.25">
      <c r="B29" s="249"/>
      <c r="C29" s="252"/>
      <c r="D29" s="241"/>
      <c r="E29" s="241"/>
      <c r="F29" s="241"/>
      <c r="G29" s="241"/>
      <c r="H29" s="241"/>
      <c r="I29" s="241"/>
      <c r="J29" s="241"/>
      <c r="K29" s="54">
        <v>8</v>
      </c>
      <c r="L29" s="55" t="s">
        <v>107</v>
      </c>
      <c r="M29" s="243"/>
      <c r="N29" s="465"/>
      <c r="O29" s="236"/>
      <c r="P29" s="229"/>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1"/>
        <v>0</v>
      </c>
      <c r="BE29" s="58" t="str">
        <f t="shared" si="2"/>
        <v>Débil</v>
      </c>
      <c r="BF29" s="57"/>
      <c r="BG29" s="59" t="s">
        <v>106</v>
      </c>
      <c r="BH29" s="58" t="str">
        <f t="shared" si="3"/>
        <v>Casilla formulada</v>
      </c>
      <c r="BI29" s="57"/>
      <c r="BJ29" s="58" t="str">
        <f t="shared" si="4"/>
        <v/>
      </c>
      <c r="BK29" s="58" t="str">
        <f t="shared" si="5"/>
        <v/>
      </c>
      <c r="BL29" s="58" t="str">
        <f t="shared" si="6"/>
        <v>SI</v>
      </c>
      <c r="BM29" s="220"/>
      <c r="BN29" s="223"/>
      <c r="BO29" s="471"/>
      <c r="BP29" s="229"/>
      <c r="BQ29" s="211"/>
      <c r="BR29" s="211"/>
      <c r="BS29" s="214"/>
    </row>
    <row r="30" spans="2:71" s="53" customFormat="1" ht="96" customHeight="1" x14ac:dyDescent="0.25">
      <c r="B30" s="249"/>
      <c r="C30" s="252"/>
      <c r="D30" s="241"/>
      <c r="E30" s="241"/>
      <c r="F30" s="241"/>
      <c r="G30" s="241"/>
      <c r="H30" s="241"/>
      <c r="I30" s="241"/>
      <c r="J30" s="241"/>
      <c r="K30" s="60">
        <v>9</v>
      </c>
      <c r="L30" s="66" t="s">
        <v>107</v>
      </c>
      <c r="M30" s="243"/>
      <c r="N30" s="465"/>
      <c r="O30" s="236"/>
      <c r="P30" s="229"/>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7"/>
      <c r="AN30" s="62">
        <v>9</v>
      </c>
      <c r="AO30" s="63" t="s">
        <v>109</v>
      </c>
      <c r="AP30" s="63"/>
      <c r="AQ30" s="63" t="s">
        <v>106</v>
      </c>
      <c r="AR30" s="63"/>
      <c r="AS30" s="63"/>
      <c r="AT30" s="63"/>
      <c r="AU30" s="63"/>
      <c r="AV30" s="63" t="s">
        <v>106</v>
      </c>
      <c r="AW30" s="64" t="s">
        <v>106</v>
      </c>
      <c r="AX30" s="64" t="s">
        <v>106</v>
      </c>
      <c r="AY30" s="64" t="s">
        <v>106</v>
      </c>
      <c r="AZ30" s="64" t="s">
        <v>106</v>
      </c>
      <c r="BA30" s="64" t="s">
        <v>106</v>
      </c>
      <c r="BB30" s="64" t="s">
        <v>106</v>
      </c>
      <c r="BC30" s="64" t="s">
        <v>106</v>
      </c>
      <c r="BD30" s="64">
        <f t="shared" si="1"/>
        <v>0</v>
      </c>
      <c r="BE30" s="64" t="str">
        <f t="shared" si="2"/>
        <v>Débil</v>
      </c>
      <c r="BF30" s="63"/>
      <c r="BG30" s="65" t="s">
        <v>106</v>
      </c>
      <c r="BH30" s="64" t="str">
        <f t="shared" si="3"/>
        <v>Casilla formulada</v>
      </c>
      <c r="BI30" s="63"/>
      <c r="BJ30" s="64" t="str">
        <f t="shared" si="4"/>
        <v/>
      </c>
      <c r="BK30" s="64" t="str">
        <f t="shared" si="5"/>
        <v/>
      </c>
      <c r="BL30" s="64" t="str">
        <f t="shared" si="6"/>
        <v>SI</v>
      </c>
      <c r="BM30" s="220"/>
      <c r="BN30" s="223"/>
      <c r="BO30" s="471"/>
      <c r="BP30" s="229"/>
      <c r="BQ30" s="211"/>
      <c r="BR30" s="211"/>
      <c r="BS30" s="214"/>
    </row>
    <row r="31" spans="2:71" s="53" customFormat="1" ht="96" customHeight="1" thickBot="1" x14ac:dyDescent="0.3">
      <c r="B31" s="250"/>
      <c r="C31" s="253"/>
      <c r="D31" s="242"/>
      <c r="E31" s="242"/>
      <c r="F31" s="242"/>
      <c r="G31" s="242"/>
      <c r="H31" s="242"/>
      <c r="I31" s="242"/>
      <c r="J31" s="242"/>
      <c r="K31" s="67">
        <v>10</v>
      </c>
      <c r="L31" s="68" t="s">
        <v>107</v>
      </c>
      <c r="M31" s="244"/>
      <c r="N31" s="466"/>
      <c r="O31" s="237"/>
      <c r="P31" s="230"/>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1"/>
        <v>0</v>
      </c>
      <c r="BE31" s="71" t="str">
        <f t="shared" si="2"/>
        <v>Débil</v>
      </c>
      <c r="BF31" s="70"/>
      <c r="BG31" s="72" t="s">
        <v>106</v>
      </c>
      <c r="BH31" s="71" t="str">
        <f t="shared" si="3"/>
        <v>Casilla formulada</v>
      </c>
      <c r="BI31" s="70"/>
      <c r="BJ31" s="71" t="str">
        <f t="shared" si="4"/>
        <v/>
      </c>
      <c r="BK31" s="71" t="str">
        <f t="shared" si="5"/>
        <v/>
      </c>
      <c r="BL31" s="71" t="str">
        <f t="shared" si="6"/>
        <v>SI</v>
      </c>
      <c r="BM31" s="221"/>
      <c r="BN31" s="224"/>
      <c r="BO31" s="472"/>
      <c r="BP31" s="230"/>
      <c r="BQ31" s="212"/>
      <c r="BR31" s="212"/>
      <c r="BS31" s="215"/>
    </row>
    <row r="32" spans="2:71" s="53" customFormat="1" ht="96"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166</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51" t="s">
        <v>106</v>
      </c>
      <c r="AX32" s="51" t="s">
        <v>106</v>
      </c>
      <c r="AY32" s="51" t="s">
        <v>106</v>
      </c>
      <c r="AZ32" s="51" t="s">
        <v>106</v>
      </c>
      <c r="BA32" s="51" t="s">
        <v>106</v>
      </c>
      <c r="BB32" s="51" t="s">
        <v>106</v>
      </c>
      <c r="BC32" s="51" t="s">
        <v>106</v>
      </c>
      <c r="BD32" s="51">
        <f t="shared" si="1"/>
        <v>0</v>
      </c>
      <c r="BE32" s="51" t="str">
        <f t="shared" si="2"/>
        <v>Débil</v>
      </c>
      <c r="BF32" s="50"/>
      <c r="BG32" s="52" t="s">
        <v>106</v>
      </c>
      <c r="BH32" s="51" t="str">
        <f t="shared" si="3"/>
        <v>Casilla formulada</v>
      </c>
      <c r="BI32" s="50"/>
      <c r="BJ32" s="51" t="str">
        <f t="shared" si="4"/>
        <v/>
      </c>
      <c r="BK32" s="51" t="str">
        <f t="shared" si="5"/>
        <v/>
      </c>
      <c r="BL32" s="51" t="str">
        <f t="shared" si="6"/>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1"/>
        <v>0</v>
      </c>
      <c r="BE33" s="58" t="str">
        <f t="shared" si="2"/>
        <v>Débil</v>
      </c>
      <c r="BF33" s="57"/>
      <c r="BG33" s="59" t="s">
        <v>106</v>
      </c>
      <c r="BH33" s="58" t="str">
        <f t="shared" si="3"/>
        <v>Casilla formulada</v>
      </c>
      <c r="BI33" s="57"/>
      <c r="BJ33" s="58" t="str">
        <f t="shared" si="4"/>
        <v/>
      </c>
      <c r="BK33" s="58" t="str">
        <f t="shared" si="5"/>
        <v/>
      </c>
      <c r="BL33" s="58" t="str">
        <f t="shared" si="6"/>
        <v>SI</v>
      </c>
      <c r="BM33" s="220"/>
      <c r="BN33" s="223"/>
      <c r="BO33" s="226"/>
      <c r="BP33" s="229"/>
      <c r="BQ33" s="211"/>
      <c r="BR33" s="211"/>
      <c r="BS33" s="214"/>
    </row>
    <row r="34" spans="2:71" s="53" customFormat="1" ht="96"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64" t="s">
        <v>106</v>
      </c>
      <c r="AX34" s="64" t="s">
        <v>106</v>
      </c>
      <c r="AY34" s="64" t="s">
        <v>106</v>
      </c>
      <c r="AZ34" s="64" t="s">
        <v>106</v>
      </c>
      <c r="BA34" s="64" t="s">
        <v>106</v>
      </c>
      <c r="BB34" s="64" t="s">
        <v>106</v>
      </c>
      <c r="BC34" s="64" t="s">
        <v>106</v>
      </c>
      <c r="BD34" s="64">
        <f t="shared" si="1"/>
        <v>0</v>
      </c>
      <c r="BE34" s="64" t="str">
        <f t="shared" si="2"/>
        <v>Débil</v>
      </c>
      <c r="BF34" s="63"/>
      <c r="BG34" s="65" t="s">
        <v>106</v>
      </c>
      <c r="BH34" s="64" t="str">
        <f t="shared" si="3"/>
        <v>Casilla formulada</v>
      </c>
      <c r="BI34" s="63"/>
      <c r="BJ34" s="64" t="str">
        <f t="shared" si="4"/>
        <v/>
      </c>
      <c r="BK34" s="64" t="str">
        <f t="shared" si="5"/>
        <v/>
      </c>
      <c r="BL34" s="64" t="str">
        <f t="shared" si="6"/>
        <v>SI</v>
      </c>
      <c r="BM34" s="220"/>
      <c r="BN34" s="223"/>
      <c r="BO34" s="226"/>
      <c r="BP34" s="229"/>
      <c r="BQ34" s="211"/>
      <c r="BR34" s="211"/>
      <c r="BS34" s="214"/>
    </row>
    <row r="35" spans="2:71" s="53" customFormat="1" ht="96"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1"/>
        <v>0</v>
      </c>
      <c r="BE35" s="58" t="str">
        <f t="shared" si="2"/>
        <v>Débil</v>
      </c>
      <c r="BF35" s="57"/>
      <c r="BG35" s="59" t="s">
        <v>106</v>
      </c>
      <c r="BH35" s="58" t="str">
        <f t="shared" si="3"/>
        <v>Casilla formulada</v>
      </c>
      <c r="BI35" s="57"/>
      <c r="BJ35" s="58" t="str">
        <f t="shared" si="4"/>
        <v/>
      </c>
      <c r="BK35" s="58" t="str">
        <f t="shared" si="5"/>
        <v/>
      </c>
      <c r="BL35" s="58" t="str">
        <f t="shared" si="6"/>
        <v>SI</v>
      </c>
      <c r="BM35" s="220"/>
      <c r="BN35" s="223"/>
      <c r="BO35" s="226"/>
      <c r="BP35" s="229"/>
      <c r="BQ35" s="211"/>
      <c r="BR35" s="211"/>
      <c r="BS35" s="214"/>
    </row>
    <row r="36" spans="2:71" s="53" customFormat="1" ht="96"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64" t="s">
        <v>106</v>
      </c>
      <c r="AX36" s="64" t="s">
        <v>106</v>
      </c>
      <c r="AY36" s="64" t="s">
        <v>106</v>
      </c>
      <c r="AZ36" s="64" t="s">
        <v>106</v>
      </c>
      <c r="BA36" s="64" t="s">
        <v>106</v>
      </c>
      <c r="BB36" s="64" t="s">
        <v>106</v>
      </c>
      <c r="BC36" s="64" t="s">
        <v>106</v>
      </c>
      <c r="BD36" s="64">
        <f t="shared" si="1"/>
        <v>0</v>
      </c>
      <c r="BE36" s="64" t="str">
        <f t="shared" si="2"/>
        <v>Débil</v>
      </c>
      <c r="BF36" s="63"/>
      <c r="BG36" s="65" t="s">
        <v>106</v>
      </c>
      <c r="BH36" s="64" t="str">
        <f t="shared" si="3"/>
        <v>Casilla formulada</v>
      </c>
      <c r="BI36" s="63"/>
      <c r="BJ36" s="64" t="str">
        <f t="shared" si="4"/>
        <v/>
      </c>
      <c r="BK36" s="64" t="str">
        <f t="shared" si="5"/>
        <v/>
      </c>
      <c r="BL36" s="64" t="str">
        <f t="shared" si="6"/>
        <v>SI</v>
      </c>
      <c r="BM36" s="220"/>
      <c r="BN36" s="223"/>
      <c r="BO36" s="226"/>
      <c r="BP36" s="229"/>
      <c r="BQ36" s="211"/>
      <c r="BR36" s="211"/>
      <c r="BS36" s="214"/>
    </row>
    <row r="37" spans="2:71" s="53" customFormat="1" ht="96"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1"/>
        <v>0</v>
      </c>
      <c r="BE37" s="58" t="str">
        <f t="shared" si="2"/>
        <v>Débil</v>
      </c>
      <c r="BF37" s="57"/>
      <c r="BG37" s="59" t="s">
        <v>106</v>
      </c>
      <c r="BH37" s="58" t="str">
        <f t="shared" si="3"/>
        <v>Casilla formulada</v>
      </c>
      <c r="BI37" s="57"/>
      <c r="BJ37" s="58" t="str">
        <f t="shared" si="4"/>
        <v/>
      </c>
      <c r="BK37" s="58" t="str">
        <f t="shared" si="5"/>
        <v/>
      </c>
      <c r="BL37" s="58" t="str">
        <f t="shared" si="6"/>
        <v>SI</v>
      </c>
      <c r="BM37" s="220"/>
      <c r="BN37" s="223"/>
      <c r="BO37" s="226"/>
      <c r="BP37" s="229"/>
      <c r="BQ37" s="211"/>
      <c r="BR37" s="211"/>
      <c r="BS37" s="214"/>
    </row>
    <row r="38" spans="2:71" s="53" customFormat="1" ht="96"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64" t="s">
        <v>106</v>
      </c>
      <c r="AX38" s="64" t="s">
        <v>106</v>
      </c>
      <c r="AY38" s="64" t="s">
        <v>106</v>
      </c>
      <c r="AZ38" s="64" t="s">
        <v>106</v>
      </c>
      <c r="BA38" s="64" t="s">
        <v>106</v>
      </c>
      <c r="BB38" s="64" t="s">
        <v>106</v>
      </c>
      <c r="BC38" s="64" t="s">
        <v>106</v>
      </c>
      <c r="BD38" s="64">
        <f t="shared" si="1"/>
        <v>0</v>
      </c>
      <c r="BE38" s="64" t="str">
        <f t="shared" si="2"/>
        <v>Débil</v>
      </c>
      <c r="BF38" s="63"/>
      <c r="BG38" s="65" t="s">
        <v>106</v>
      </c>
      <c r="BH38" s="64" t="str">
        <f t="shared" si="3"/>
        <v>Casilla formulada</v>
      </c>
      <c r="BI38" s="63"/>
      <c r="BJ38" s="64" t="str">
        <f t="shared" si="4"/>
        <v/>
      </c>
      <c r="BK38" s="64" t="str">
        <f t="shared" si="5"/>
        <v/>
      </c>
      <c r="BL38" s="64" t="str">
        <f t="shared" si="6"/>
        <v>SI</v>
      </c>
      <c r="BM38" s="220"/>
      <c r="BN38" s="223"/>
      <c r="BO38" s="226"/>
      <c r="BP38" s="229"/>
      <c r="BQ38" s="211"/>
      <c r="BR38" s="211"/>
      <c r="BS38" s="214"/>
    </row>
    <row r="39" spans="2:71" s="53" customFormat="1" ht="96"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1"/>
        <v>0</v>
      </c>
      <c r="BE39" s="58" t="str">
        <f t="shared" si="2"/>
        <v>Débil</v>
      </c>
      <c r="BF39" s="57"/>
      <c r="BG39" s="59" t="s">
        <v>106</v>
      </c>
      <c r="BH39" s="58" t="str">
        <f t="shared" si="3"/>
        <v>Casilla formulada</v>
      </c>
      <c r="BI39" s="57"/>
      <c r="BJ39" s="58" t="str">
        <f t="shared" si="4"/>
        <v/>
      </c>
      <c r="BK39" s="58" t="str">
        <f t="shared" si="5"/>
        <v/>
      </c>
      <c r="BL39" s="58" t="str">
        <f t="shared" si="6"/>
        <v>SI</v>
      </c>
      <c r="BM39" s="220"/>
      <c r="BN39" s="223"/>
      <c r="BO39" s="226"/>
      <c r="BP39" s="229"/>
      <c r="BQ39" s="211"/>
      <c r="BR39" s="211"/>
      <c r="BS39" s="214"/>
    </row>
    <row r="40" spans="2:71" s="53" customFormat="1" ht="96"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64" t="s">
        <v>106</v>
      </c>
      <c r="AX40" s="64" t="s">
        <v>106</v>
      </c>
      <c r="AY40" s="64" t="s">
        <v>106</v>
      </c>
      <c r="AZ40" s="64" t="s">
        <v>106</v>
      </c>
      <c r="BA40" s="64" t="s">
        <v>106</v>
      </c>
      <c r="BB40" s="64" t="s">
        <v>106</v>
      </c>
      <c r="BC40" s="64" t="s">
        <v>106</v>
      </c>
      <c r="BD40" s="64">
        <f t="shared" si="1"/>
        <v>0</v>
      </c>
      <c r="BE40" s="64" t="str">
        <f t="shared" si="2"/>
        <v>Débil</v>
      </c>
      <c r="BF40" s="63"/>
      <c r="BG40" s="65" t="s">
        <v>106</v>
      </c>
      <c r="BH40" s="64" t="str">
        <f t="shared" si="3"/>
        <v>Casilla formulada</v>
      </c>
      <c r="BI40" s="63"/>
      <c r="BJ40" s="64" t="str">
        <f t="shared" si="4"/>
        <v/>
      </c>
      <c r="BK40" s="64" t="str">
        <f t="shared" si="5"/>
        <v/>
      </c>
      <c r="BL40" s="64" t="str">
        <f t="shared" si="6"/>
        <v>SI</v>
      </c>
      <c r="BM40" s="220"/>
      <c r="BN40" s="223"/>
      <c r="BO40" s="226"/>
      <c r="BP40" s="229"/>
      <c r="BQ40" s="211"/>
      <c r="BR40" s="211"/>
      <c r="BS40" s="214"/>
    </row>
    <row r="41" spans="2:71" s="53" customFormat="1" ht="96"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1"/>
        <v>0</v>
      </c>
      <c r="BE41" s="71" t="str">
        <f t="shared" si="2"/>
        <v>Débil</v>
      </c>
      <c r="BF41" s="70"/>
      <c r="BG41" s="72" t="s">
        <v>106</v>
      </c>
      <c r="BH41" s="71" t="str">
        <f t="shared" si="3"/>
        <v>Casilla formulada</v>
      </c>
      <c r="BI41" s="70"/>
      <c r="BJ41" s="71" t="str">
        <f t="shared" si="4"/>
        <v/>
      </c>
      <c r="BK41" s="71" t="str">
        <f t="shared" si="5"/>
        <v/>
      </c>
      <c r="BL41" s="71" t="str">
        <f t="shared" si="6"/>
        <v>SI</v>
      </c>
      <c r="BM41" s="221"/>
      <c r="BN41" s="224"/>
      <c r="BO41" s="227"/>
      <c r="BP41" s="230"/>
      <c r="BQ41" s="212"/>
      <c r="BR41" s="212"/>
      <c r="BS41" s="215"/>
    </row>
    <row r="42" spans="2:71" s="53" customFormat="1" ht="96"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166</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51" t="s">
        <v>106</v>
      </c>
      <c r="AX42" s="51" t="s">
        <v>106</v>
      </c>
      <c r="AY42" s="51" t="s">
        <v>106</v>
      </c>
      <c r="AZ42" s="51" t="s">
        <v>106</v>
      </c>
      <c r="BA42" s="51" t="s">
        <v>106</v>
      </c>
      <c r="BB42" s="51" t="s">
        <v>106</v>
      </c>
      <c r="BC42" s="51" t="s">
        <v>106</v>
      </c>
      <c r="BD42" s="51">
        <f t="shared" si="1"/>
        <v>0</v>
      </c>
      <c r="BE42" s="51" t="str">
        <f t="shared" si="2"/>
        <v>Débil</v>
      </c>
      <c r="BF42" s="50"/>
      <c r="BG42" s="52" t="s">
        <v>106</v>
      </c>
      <c r="BH42" s="51" t="str">
        <f t="shared" si="3"/>
        <v>Casilla formulada</v>
      </c>
      <c r="BI42" s="50"/>
      <c r="BJ42" s="51" t="str">
        <f t="shared" si="4"/>
        <v/>
      </c>
      <c r="BK42" s="51" t="str">
        <f t="shared" si="5"/>
        <v/>
      </c>
      <c r="BL42" s="51" t="str">
        <f t="shared" si="6"/>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1"/>
        <v>0</v>
      </c>
      <c r="BE43" s="58" t="str">
        <f t="shared" si="2"/>
        <v>Débil</v>
      </c>
      <c r="BF43" s="57"/>
      <c r="BG43" s="59" t="s">
        <v>106</v>
      </c>
      <c r="BH43" s="58" t="str">
        <f t="shared" si="3"/>
        <v>Casilla formulada</v>
      </c>
      <c r="BI43" s="57"/>
      <c r="BJ43" s="58" t="str">
        <f t="shared" si="4"/>
        <v/>
      </c>
      <c r="BK43" s="58" t="str">
        <f t="shared" si="5"/>
        <v/>
      </c>
      <c r="BL43" s="58" t="str">
        <f t="shared" si="6"/>
        <v>SI</v>
      </c>
      <c r="BM43" s="220"/>
      <c r="BN43" s="223"/>
      <c r="BO43" s="226"/>
      <c r="BP43" s="229"/>
      <c r="BQ43" s="211"/>
      <c r="BR43" s="211"/>
      <c r="BS43" s="214"/>
    </row>
    <row r="44" spans="2:71" s="53" customFormat="1" ht="96"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64" t="s">
        <v>106</v>
      </c>
      <c r="AX44" s="64" t="s">
        <v>106</v>
      </c>
      <c r="AY44" s="64" t="s">
        <v>106</v>
      </c>
      <c r="AZ44" s="64" t="s">
        <v>106</v>
      </c>
      <c r="BA44" s="64" t="s">
        <v>106</v>
      </c>
      <c r="BB44" s="64" t="s">
        <v>106</v>
      </c>
      <c r="BC44" s="64" t="s">
        <v>106</v>
      </c>
      <c r="BD44" s="64">
        <f t="shared" si="1"/>
        <v>0</v>
      </c>
      <c r="BE44" s="64" t="str">
        <f t="shared" si="2"/>
        <v>Débil</v>
      </c>
      <c r="BF44" s="63"/>
      <c r="BG44" s="65" t="s">
        <v>106</v>
      </c>
      <c r="BH44" s="64" t="str">
        <f t="shared" si="3"/>
        <v>Casilla formulada</v>
      </c>
      <c r="BI44" s="63"/>
      <c r="BJ44" s="64" t="str">
        <f t="shared" si="4"/>
        <v/>
      </c>
      <c r="BK44" s="64" t="str">
        <f t="shared" si="5"/>
        <v/>
      </c>
      <c r="BL44" s="64" t="str">
        <f t="shared" si="6"/>
        <v>SI</v>
      </c>
      <c r="BM44" s="220"/>
      <c r="BN44" s="223"/>
      <c r="BO44" s="226"/>
      <c r="BP44" s="229"/>
      <c r="BQ44" s="211"/>
      <c r="BR44" s="211"/>
      <c r="BS44" s="214"/>
    </row>
    <row r="45" spans="2:71" s="53" customFormat="1" ht="96"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1"/>
        <v>0</v>
      </c>
      <c r="BE45" s="58" t="str">
        <f t="shared" si="2"/>
        <v>Débil</v>
      </c>
      <c r="BF45" s="57"/>
      <c r="BG45" s="59" t="s">
        <v>106</v>
      </c>
      <c r="BH45" s="58" t="str">
        <f t="shared" si="3"/>
        <v>Casilla formulada</v>
      </c>
      <c r="BI45" s="57"/>
      <c r="BJ45" s="58" t="str">
        <f t="shared" si="4"/>
        <v/>
      </c>
      <c r="BK45" s="58" t="str">
        <f t="shared" si="5"/>
        <v/>
      </c>
      <c r="BL45" s="58" t="str">
        <f t="shared" si="6"/>
        <v>SI</v>
      </c>
      <c r="BM45" s="220"/>
      <c r="BN45" s="223"/>
      <c r="BO45" s="226"/>
      <c r="BP45" s="229"/>
      <c r="BQ45" s="211"/>
      <c r="BR45" s="211"/>
      <c r="BS45" s="214"/>
    </row>
    <row r="46" spans="2:71" s="53" customFormat="1" ht="96"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64" t="s">
        <v>106</v>
      </c>
      <c r="AX46" s="64" t="s">
        <v>106</v>
      </c>
      <c r="AY46" s="64" t="s">
        <v>106</v>
      </c>
      <c r="AZ46" s="64" t="s">
        <v>106</v>
      </c>
      <c r="BA46" s="64" t="s">
        <v>106</v>
      </c>
      <c r="BB46" s="64" t="s">
        <v>106</v>
      </c>
      <c r="BC46" s="64" t="s">
        <v>106</v>
      </c>
      <c r="BD46" s="64">
        <f t="shared" si="1"/>
        <v>0</v>
      </c>
      <c r="BE46" s="64" t="str">
        <f t="shared" si="2"/>
        <v>Débil</v>
      </c>
      <c r="BF46" s="63"/>
      <c r="BG46" s="65" t="s">
        <v>106</v>
      </c>
      <c r="BH46" s="64" t="str">
        <f t="shared" si="3"/>
        <v>Casilla formulada</v>
      </c>
      <c r="BI46" s="63"/>
      <c r="BJ46" s="64" t="str">
        <f t="shared" si="4"/>
        <v/>
      </c>
      <c r="BK46" s="64" t="str">
        <f t="shared" si="5"/>
        <v/>
      </c>
      <c r="BL46" s="64" t="str">
        <f t="shared" si="6"/>
        <v>SI</v>
      </c>
      <c r="BM46" s="220"/>
      <c r="BN46" s="223"/>
      <c r="BO46" s="226"/>
      <c r="BP46" s="229"/>
      <c r="BQ46" s="211"/>
      <c r="BR46" s="211"/>
      <c r="BS46" s="214"/>
    </row>
    <row r="47" spans="2:71" s="53" customFormat="1" ht="96"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1"/>
        <v>0</v>
      </c>
      <c r="BE47" s="58" t="str">
        <f t="shared" si="2"/>
        <v>Débil</v>
      </c>
      <c r="BF47" s="57"/>
      <c r="BG47" s="59" t="s">
        <v>106</v>
      </c>
      <c r="BH47" s="58" t="str">
        <f t="shared" si="3"/>
        <v>Casilla formulada</v>
      </c>
      <c r="BI47" s="57"/>
      <c r="BJ47" s="58" t="str">
        <f t="shared" si="4"/>
        <v/>
      </c>
      <c r="BK47" s="58" t="str">
        <f t="shared" si="5"/>
        <v/>
      </c>
      <c r="BL47" s="58" t="str">
        <f t="shared" si="6"/>
        <v>SI</v>
      </c>
      <c r="BM47" s="220"/>
      <c r="BN47" s="223"/>
      <c r="BO47" s="226"/>
      <c r="BP47" s="229"/>
      <c r="BQ47" s="211"/>
      <c r="BR47" s="211"/>
      <c r="BS47" s="214"/>
    </row>
    <row r="48" spans="2:71" s="53" customFormat="1" ht="96"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64" t="s">
        <v>106</v>
      </c>
      <c r="AX48" s="64" t="s">
        <v>106</v>
      </c>
      <c r="AY48" s="64" t="s">
        <v>106</v>
      </c>
      <c r="AZ48" s="64" t="s">
        <v>106</v>
      </c>
      <c r="BA48" s="64" t="s">
        <v>106</v>
      </c>
      <c r="BB48" s="64" t="s">
        <v>106</v>
      </c>
      <c r="BC48" s="64" t="s">
        <v>106</v>
      </c>
      <c r="BD48" s="64">
        <f t="shared" si="1"/>
        <v>0</v>
      </c>
      <c r="BE48" s="64" t="str">
        <f t="shared" si="2"/>
        <v>Débil</v>
      </c>
      <c r="BF48" s="63"/>
      <c r="BG48" s="65" t="s">
        <v>106</v>
      </c>
      <c r="BH48" s="64" t="str">
        <f t="shared" si="3"/>
        <v>Casilla formulada</v>
      </c>
      <c r="BI48" s="63"/>
      <c r="BJ48" s="64" t="str">
        <f t="shared" si="4"/>
        <v/>
      </c>
      <c r="BK48" s="64" t="str">
        <f t="shared" si="5"/>
        <v/>
      </c>
      <c r="BL48" s="64" t="str">
        <f t="shared" si="6"/>
        <v>SI</v>
      </c>
      <c r="BM48" s="220"/>
      <c r="BN48" s="223"/>
      <c r="BO48" s="226"/>
      <c r="BP48" s="229"/>
      <c r="BQ48" s="211"/>
      <c r="BR48" s="211"/>
      <c r="BS48" s="214"/>
    </row>
    <row r="49" spans="2:71" s="53" customFormat="1" ht="96"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1"/>
        <v>0</v>
      </c>
      <c r="BE49" s="58" t="str">
        <f t="shared" si="2"/>
        <v>Débil</v>
      </c>
      <c r="BF49" s="57"/>
      <c r="BG49" s="59" t="s">
        <v>106</v>
      </c>
      <c r="BH49" s="58" t="str">
        <f t="shared" si="3"/>
        <v>Casilla formulada</v>
      </c>
      <c r="BI49" s="57"/>
      <c r="BJ49" s="58" t="str">
        <f t="shared" si="4"/>
        <v/>
      </c>
      <c r="BK49" s="58" t="str">
        <f t="shared" si="5"/>
        <v/>
      </c>
      <c r="BL49" s="58" t="str">
        <f t="shared" si="6"/>
        <v>SI</v>
      </c>
      <c r="BM49" s="220"/>
      <c r="BN49" s="223"/>
      <c r="BO49" s="226"/>
      <c r="BP49" s="229"/>
      <c r="BQ49" s="211"/>
      <c r="BR49" s="211"/>
      <c r="BS49" s="214"/>
    </row>
    <row r="50" spans="2:71" s="53" customFormat="1" ht="96"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64" t="s">
        <v>106</v>
      </c>
      <c r="AX50" s="64" t="s">
        <v>106</v>
      </c>
      <c r="AY50" s="64" t="s">
        <v>106</v>
      </c>
      <c r="AZ50" s="64" t="s">
        <v>106</v>
      </c>
      <c r="BA50" s="64" t="s">
        <v>106</v>
      </c>
      <c r="BB50" s="64" t="s">
        <v>106</v>
      </c>
      <c r="BC50" s="64" t="s">
        <v>106</v>
      </c>
      <c r="BD50" s="64">
        <f t="shared" si="1"/>
        <v>0</v>
      </c>
      <c r="BE50" s="64" t="str">
        <f t="shared" si="2"/>
        <v>Débil</v>
      </c>
      <c r="BF50" s="63"/>
      <c r="BG50" s="65" t="s">
        <v>106</v>
      </c>
      <c r="BH50" s="64" t="str">
        <f t="shared" si="3"/>
        <v>Casilla formulada</v>
      </c>
      <c r="BI50" s="63"/>
      <c r="BJ50" s="64" t="str">
        <f t="shared" si="4"/>
        <v/>
      </c>
      <c r="BK50" s="64" t="str">
        <f t="shared" si="5"/>
        <v/>
      </c>
      <c r="BL50" s="64" t="str">
        <f t="shared" si="6"/>
        <v>SI</v>
      </c>
      <c r="BM50" s="220"/>
      <c r="BN50" s="223"/>
      <c r="BO50" s="226"/>
      <c r="BP50" s="229"/>
      <c r="BQ50" s="211"/>
      <c r="BR50" s="211"/>
      <c r="BS50" s="214"/>
    </row>
    <row r="51" spans="2:71" s="53" customFormat="1" ht="96"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1"/>
        <v>0</v>
      </c>
      <c r="BE51" s="71" t="str">
        <f t="shared" si="2"/>
        <v>Débil</v>
      </c>
      <c r="BF51" s="70"/>
      <c r="BG51" s="72" t="s">
        <v>106</v>
      </c>
      <c r="BH51" s="71" t="str">
        <f t="shared" si="3"/>
        <v>Casilla formulada</v>
      </c>
      <c r="BI51" s="70"/>
      <c r="BJ51" s="71" t="str">
        <f t="shared" si="4"/>
        <v/>
      </c>
      <c r="BK51" s="71" t="str">
        <f t="shared" si="5"/>
        <v/>
      </c>
      <c r="BL51" s="71" t="str">
        <f t="shared" si="6"/>
        <v>SI</v>
      </c>
      <c r="BM51" s="221"/>
      <c r="BN51" s="224"/>
      <c r="BO51" s="227"/>
      <c r="BP51" s="230"/>
      <c r="BQ51" s="212"/>
      <c r="BR51" s="212"/>
      <c r="BS51" s="215"/>
    </row>
    <row r="52" spans="2:71" s="53" customFormat="1" ht="96"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166</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51" t="s">
        <v>106</v>
      </c>
      <c r="AX52" s="51" t="s">
        <v>106</v>
      </c>
      <c r="AY52" s="51" t="s">
        <v>106</v>
      </c>
      <c r="AZ52" s="51" t="s">
        <v>106</v>
      </c>
      <c r="BA52" s="51" t="s">
        <v>106</v>
      </c>
      <c r="BB52" s="51" t="s">
        <v>106</v>
      </c>
      <c r="BC52" s="51" t="s">
        <v>106</v>
      </c>
      <c r="BD52" s="51">
        <f t="shared" si="1"/>
        <v>0</v>
      </c>
      <c r="BE52" s="51" t="str">
        <f t="shared" si="2"/>
        <v>Débil</v>
      </c>
      <c r="BF52" s="50"/>
      <c r="BG52" s="52" t="s">
        <v>106</v>
      </c>
      <c r="BH52" s="51" t="str">
        <f t="shared" si="3"/>
        <v>Casilla formulada</v>
      </c>
      <c r="BI52" s="50"/>
      <c r="BJ52" s="51" t="str">
        <f t="shared" si="4"/>
        <v/>
      </c>
      <c r="BK52" s="51" t="str">
        <f t="shared" si="5"/>
        <v/>
      </c>
      <c r="BL52" s="51" t="str">
        <f t="shared" si="6"/>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1"/>
        <v>0</v>
      </c>
      <c r="BE53" s="58" t="str">
        <f t="shared" si="2"/>
        <v>Débil</v>
      </c>
      <c r="BF53" s="57"/>
      <c r="BG53" s="59" t="s">
        <v>106</v>
      </c>
      <c r="BH53" s="58" t="str">
        <f t="shared" si="3"/>
        <v>Casilla formulada</v>
      </c>
      <c r="BI53" s="57"/>
      <c r="BJ53" s="58" t="str">
        <f t="shared" si="4"/>
        <v/>
      </c>
      <c r="BK53" s="58" t="str">
        <f t="shared" si="5"/>
        <v/>
      </c>
      <c r="BL53" s="58" t="str">
        <f t="shared" si="6"/>
        <v>SI</v>
      </c>
      <c r="BM53" s="220"/>
      <c r="BN53" s="223"/>
      <c r="BO53" s="226"/>
      <c r="BP53" s="229"/>
      <c r="BQ53" s="211"/>
      <c r="BR53" s="211"/>
      <c r="BS53" s="214"/>
    </row>
    <row r="54" spans="2:71" s="53" customFormat="1" ht="96"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64" t="s">
        <v>106</v>
      </c>
      <c r="AX54" s="64" t="s">
        <v>106</v>
      </c>
      <c r="AY54" s="64" t="s">
        <v>106</v>
      </c>
      <c r="AZ54" s="64" t="s">
        <v>106</v>
      </c>
      <c r="BA54" s="64" t="s">
        <v>106</v>
      </c>
      <c r="BB54" s="64" t="s">
        <v>106</v>
      </c>
      <c r="BC54" s="64" t="s">
        <v>106</v>
      </c>
      <c r="BD54" s="64">
        <f t="shared" si="1"/>
        <v>0</v>
      </c>
      <c r="BE54" s="64" t="str">
        <f t="shared" si="2"/>
        <v>Débil</v>
      </c>
      <c r="BF54" s="63"/>
      <c r="BG54" s="65" t="s">
        <v>106</v>
      </c>
      <c r="BH54" s="64" t="str">
        <f t="shared" si="3"/>
        <v>Casilla formulada</v>
      </c>
      <c r="BI54" s="63"/>
      <c r="BJ54" s="64" t="str">
        <f t="shared" si="4"/>
        <v/>
      </c>
      <c r="BK54" s="64" t="str">
        <f t="shared" si="5"/>
        <v/>
      </c>
      <c r="BL54" s="64" t="str">
        <f t="shared" si="6"/>
        <v>SI</v>
      </c>
      <c r="BM54" s="220"/>
      <c r="BN54" s="223"/>
      <c r="BO54" s="226"/>
      <c r="BP54" s="229"/>
      <c r="BQ54" s="211"/>
      <c r="BR54" s="211"/>
      <c r="BS54" s="214"/>
    </row>
    <row r="55" spans="2:71" s="53" customFormat="1" ht="96"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1"/>
        <v>0</v>
      </c>
      <c r="BE55" s="58" t="str">
        <f t="shared" si="2"/>
        <v>Débil</v>
      </c>
      <c r="BF55" s="57"/>
      <c r="BG55" s="59" t="s">
        <v>106</v>
      </c>
      <c r="BH55" s="58" t="str">
        <f t="shared" si="3"/>
        <v>Casilla formulada</v>
      </c>
      <c r="BI55" s="57"/>
      <c r="BJ55" s="58" t="str">
        <f t="shared" si="4"/>
        <v/>
      </c>
      <c r="BK55" s="58" t="str">
        <f t="shared" si="5"/>
        <v/>
      </c>
      <c r="BL55" s="58" t="str">
        <f t="shared" si="6"/>
        <v>SI</v>
      </c>
      <c r="BM55" s="220"/>
      <c r="BN55" s="223"/>
      <c r="BO55" s="226"/>
      <c r="BP55" s="229"/>
      <c r="BQ55" s="211"/>
      <c r="BR55" s="211"/>
      <c r="BS55" s="214"/>
    </row>
    <row r="56" spans="2:71" s="53" customFormat="1" ht="96"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64" t="s">
        <v>106</v>
      </c>
      <c r="AX56" s="64" t="s">
        <v>106</v>
      </c>
      <c r="AY56" s="64" t="s">
        <v>106</v>
      </c>
      <c r="AZ56" s="64" t="s">
        <v>106</v>
      </c>
      <c r="BA56" s="64" t="s">
        <v>106</v>
      </c>
      <c r="BB56" s="64" t="s">
        <v>106</v>
      </c>
      <c r="BC56" s="64" t="s">
        <v>106</v>
      </c>
      <c r="BD56" s="64">
        <f t="shared" si="1"/>
        <v>0</v>
      </c>
      <c r="BE56" s="64" t="str">
        <f t="shared" si="2"/>
        <v>Débil</v>
      </c>
      <c r="BF56" s="63"/>
      <c r="BG56" s="65" t="s">
        <v>106</v>
      </c>
      <c r="BH56" s="64" t="str">
        <f t="shared" si="3"/>
        <v>Casilla formulada</v>
      </c>
      <c r="BI56" s="63"/>
      <c r="BJ56" s="64" t="str">
        <f t="shared" si="4"/>
        <v/>
      </c>
      <c r="BK56" s="64" t="str">
        <f t="shared" si="5"/>
        <v/>
      </c>
      <c r="BL56" s="64" t="str">
        <f t="shared" si="6"/>
        <v>SI</v>
      </c>
      <c r="BM56" s="220"/>
      <c r="BN56" s="223"/>
      <c r="BO56" s="226"/>
      <c r="BP56" s="229"/>
      <c r="BQ56" s="211"/>
      <c r="BR56" s="211"/>
      <c r="BS56" s="214"/>
    </row>
    <row r="57" spans="2:71" s="53" customFormat="1" ht="96"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1"/>
        <v>0</v>
      </c>
      <c r="BE57" s="58" t="str">
        <f t="shared" si="2"/>
        <v>Débil</v>
      </c>
      <c r="BF57" s="57"/>
      <c r="BG57" s="59" t="s">
        <v>106</v>
      </c>
      <c r="BH57" s="58" t="str">
        <f t="shared" si="3"/>
        <v>Casilla formulada</v>
      </c>
      <c r="BI57" s="57"/>
      <c r="BJ57" s="58" t="str">
        <f t="shared" si="4"/>
        <v/>
      </c>
      <c r="BK57" s="58" t="str">
        <f t="shared" si="5"/>
        <v/>
      </c>
      <c r="BL57" s="58" t="str">
        <f t="shared" si="6"/>
        <v>SI</v>
      </c>
      <c r="BM57" s="220"/>
      <c r="BN57" s="223"/>
      <c r="BO57" s="226"/>
      <c r="BP57" s="229"/>
      <c r="BQ57" s="211"/>
      <c r="BR57" s="211"/>
      <c r="BS57" s="214"/>
    </row>
    <row r="58" spans="2:71" s="53" customFormat="1" ht="96"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64" t="s">
        <v>106</v>
      </c>
      <c r="AX58" s="64" t="s">
        <v>106</v>
      </c>
      <c r="AY58" s="64" t="s">
        <v>106</v>
      </c>
      <c r="AZ58" s="64" t="s">
        <v>106</v>
      </c>
      <c r="BA58" s="64" t="s">
        <v>106</v>
      </c>
      <c r="BB58" s="64" t="s">
        <v>106</v>
      </c>
      <c r="BC58" s="64" t="s">
        <v>106</v>
      </c>
      <c r="BD58" s="64">
        <f t="shared" si="1"/>
        <v>0</v>
      </c>
      <c r="BE58" s="64" t="str">
        <f t="shared" si="2"/>
        <v>Débil</v>
      </c>
      <c r="BF58" s="63"/>
      <c r="BG58" s="65" t="s">
        <v>106</v>
      </c>
      <c r="BH58" s="64" t="str">
        <f t="shared" si="3"/>
        <v>Casilla formulada</v>
      </c>
      <c r="BI58" s="63"/>
      <c r="BJ58" s="64" t="str">
        <f t="shared" si="4"/>
        <v/>
      </c>
      <c r="BK58" s="64" t="str">
        <f t="shared" si="5"/>
        <v/>
      </c>
      <c r="BL58" s="64" t="str">
        <f t="shared" si="6"/>
        <v>SI</v>
      </c>
      <c r="BM58" s="220"/>
      <c r="BN58" s="223"/>
      <c r="BO58" s="226"/>
      <c r="BP58" s="229"/>
      <c r="BQ58" s="211"/>
      <c r="BR58" s="211"/>
      <c r="BS58" s="214"/>
    </row>
    <row r="59" spans="2:71" s="53" customFormat="1" ht="96"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1"/>
        <v>0</v>
      </c>
      <c r="BE59" s="58" t="str">
        <f t="shared" si="2"/>
        <v>Débil</v>
      </c>
      <c r="BF59" s="57"/>
      <c r="BG59" s="59" t="s">
        <v>106</v>
      </c>
      <c r="BH59" s="58" t="str">
        <f t="shared" si="3"/>
        <v>Casilla formulada</v>
      </c>
      <c r="BI59" s="57"/>
      <c r="BJ59" s="58" t="str">
        <f t="shared" si="4"/>
        <v/>
      </c>
      <c r="BK59" s="58" t="str">
        <f t="shared" si="5"/>
        <v/>
      </c>
      <c r="BL59" s="58" t="str">
        <f t="shared" si="6"/>
        <v>SI</v>
      </c>
      <c r="BM59" s="220"/>
      <c r="BN59" s="223"/>
      <c r="BO59" s="226"/>
      <c r="BP59" s="229"/>
      <c r="BQ59" s="211"/>
      <c r="BR59" s="211"/>
      <c r="BS59" s="214"/>
    </row>
    <row r="60" spans="2:71" s="53" customFormat="1" ht="96"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64" t="s">
        <v>106</v>
      </c>
      <c r="AX60" s="64" t="s">
        <v>106</v>
      </c>
      <c r="AY60" s="64" t="s">
        <v>106</v>
      </c>
      <c r="AZ60" s="64" t="s">
        <v>106</v>
      </c>
      <c r="BA60" s="64" t="s">
        <v>106</v>
      </c>
      <c r="BB60" s="64" t="s">
        <v>106</v>
      </c>
      <c r="BC60" s="64" t="s">
        <v>106</v>
      </c>
      <c r="BD60" s="64">
        <f t="shared" si="1"/>
        <v>0</v>
      </c>
      <c r="BE60" s="64" t="str">
        <f t="shared" si="2"/>
        <v>Débil</v>
      </c>
      <c r="BF60" s="63"/>
      <c r="BG60" s="65" t="s">
        <v>106</v>
      </c>
      <c r="BH60" s="64" t="str">
        <f t="shared" si="3"/>
        <v>Casilla formulada</v>
      </c>
      <c r="BI60" s="63"/>
      <c r="BJ60" s="64" t="str">
        <f t="shared" si="4"/>
        <v/>
      </c>
      <c r="BK60" s="64" t="str">
        <f t="shared" si="5"/>
        <v/>
      </c>
      <c r="BL60" s="64" t="str">
        <f t="shared" si="6"/>
        <v>SI</v>
      </c>
      <c r="BM60" s="220"/>
      <c r="BN60" s="223"/>
      <c r="BO60" s="226"/>
      <c r="BP60" s="229"/>
      <c r="BQ60" s="211"/>
      <c r="BR60" s="211"/>
      <c r="BS60" s="214"/>
    </row>
    <row r="61" spans="2:71" s="53" customFormat="1" ht="96"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1"/>
        <v>0</v>
      </c>
      <c r="BE61" s="71" t="str">
        <f t="shared" si="2"/>
        <v>Débil</v>
      </c>
      <c r="BF61" s="70"/>
      <c r="BG61" s="72" t="s">
        <v>106</v>
      </c>
      <c r="BH61" s="71" t="str">
        <f t="shared" si="3"/>
        <v>Casilla formulada</v>
      </c>
      <c r="BI61" s="70"/>
      <c r="BJ61" s="71" t="str">
        <f t="shared" si="4"/>
        <v/>
      </c>
      <c r="BK61" s="71" t="str">
        <f t="shared" si="5"/>
        <v/>
      </c>
      <c r="BL61" s="71" t="str">
        <f t="shared" si="6"/>
        <v>SI</v>
      </c>
      <c r="BM61" s="221"/>
      <c r="BN61" s="224"/>
      <c r="BO61" s="227"/>
      <c r="BP61" s="230"/>
      <c r="BQ61" s="212"/>
      <c r="BR61" s="212"/>
      <c r="BS61" s="215"/>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5" priority="23" operator="containsText" text="Si es Riesgo de Corrupción">
      <formula>NOT(ISERROR(SEARCH("Si es Riesgo de Corrupción",J12)))</formula>
    </cfRule>
    <cfRule type="containsText" dxfId="34" priority="24" operator="containsText" text="No es Riesgo de Corrupción">
      <formula>NOT(ISERROR(SEARCH("No es Riesgo de Corrupción",J12)))</formula>
    </cfRule>
  </conditionalFormatting>
  <conditionalFormatting sqref="L12:M21">
    <cfRule type="containsText" dxfId="33" priority="22" operator="containsText" text="Espacio para describir ">
      <formula>NOT(ISERROR(SEARCH("Espacio para describir ",L12)))</formula>
    </cfRule>
  </conditionalFormatting>
  <conditionalFormatting sqref="Q12:AI61 AQ12:AQ61 AV12:BC61 BG12:BG61 BO12:BO61 N12:N61">
    <cfRule type="containsText" dxfId="32" priority="21" operator="containsText" text="Escoger un dato de la lista desplegable">
      <formula>NOT(ISERROR(SEARCH("Escoger un dato de la lista desplegable",N12)))</formula>
    </cfRule>
  </conditionalFormatting>
  <conditionalFormatting sqref="AO12:AO61">
    <cfRule type="containsText" dxfId="31" priority="20" operator="containsText" text="REDACTAR CONTROL">
      <formula>NOT(ISERROR(SEARCH("REDACTAR CONTROL",AO12)))</formula>
    </cfRule>
  </conditionalFormatting>
  <conditionalFormatting sqref="AL12 BR12">
    <cfRule type="containsText" dxfId="30" priority="17" operator="containsText" text="Extremo">
      <formula>NOT(ISERROR(SEARCH("Extremo",AL12)))</formula>
    </cfRule>
    <cfRule type="containsText" dxfId="29" priority="18" operator="containsText" text="Alto">
      <formula>NOT(ISERROR(SEARCH("Alto",AL12)))</formula>
    </cfRule>
    <cfRule type="containsText" dxfId="28" priority="19" operator="containsText" text="Moderado">
      <formula>NOT(ISERROR(SEARCH("Moderado",AL12)))</formula>
    </cfRule>
  </conditionalFormatting>
  <conditionalFormatting sqref="L22:M31">
    <cfRule type="containsText" dxfId="27" priority="16" operator="containsText" text="Espacio para describir ">
      <formula>NOT(ISERROR(SEARCH("Espacio para describir ",L22)))</formula>
    </cfRule>
  </conditionalFormatting>
  <conditionalFormatting sqref="AL22 BR22">
    <cfRule type="containsText" dxfId="26" priority="13" operator="containsText" text="Extremo">
      <formula>NOT(ISERROR(SEARCH("Extremo",AL22)))</formula>
    </cfRule>
    <cfRule type="containsText" dxfId="25" priority="14" operator="containsText" text="Alto">
      <formula>NOT(ISERROR(SEARCH("Alto",AL22)))</formula>
    </cfRule>
    <cfRule type="containsText" dxfId="24" priority="15" operator="containsText" text="Moderado">
      <formula>NOT(ISERROR(SEARCH("Moderado",AL22)))</formula>
    </cfRule>
  </conditionalFormatting>
  <conditionalFormatting sqref="L32:M41">
    <cfRule type="containsText" dxfId="23" priority="12" operator="containsText" text="Espacio para describir ">
      <formula>NOT(ISERROR(SEARCH("Espacio para describir ",L32)))</formula>
    </cfRule>
  </conditionalFormatting>
  <conditionalFormatting sqref="AL32 BR32">
    <cfRule type="containsText" dxfId="22" priority="9" operator="containsText" text="Extremo">
      <formula>NOT(ISERROR(SEARCH("Extremo",AL32)))</formula>
    </cfRule>
    <cfRule type="containsText" dxfId="21" priority="10" operator="containsText" text="Alto">
      <formula>NOT(ISERROR(SEARCH("Alto",AL32)))</formula>
    </cfRule>
    <cfRule type="containsText" dxfId="20" priority="11" operator="containsText" text="Moderado">
      <formula>NOT(ISERROR(SEARCH("Moderado",AL32)))</formula>
    </cfRule>
  </conditionalFormatting>
  <conditionalFormatting sqref="L42:M51">
    <cfRule type="containsText" dxfId="19" priority="8" operator="containsText" text="Espacio para describir ">
      <formula>NOT(ISERROR(SEARCH("Espacio para describir ",L42)))</formula>
    </cfRule>
  </conditionalFormatting>
  <conditionalFormatting sqref="AL42 BR42">
    <cfRule type="containsText" dxfId="18" priority="5" operator="containsText" text="Extremo">
      <formula>NOT(ISERROR(SEARCH("Extremo",AL42)))</formula>
    </cfRule>
    <cfRule type="containsText" dxfId="17" priority="6" operator="containsText" text="Alto">
      <formula>NOT(ISERROR(SEARCH("Alto",AL42)))</formula>
    </cfRule>
    <cfRule type="containsText" dxfId="16" priority="7" operator="containsText" text="Moderado">
      <formula>NOT(ISERROR(SEARCH("Moderado",AL42)))</formula>
    </cfRule>
  </conditionalFormatting>
  <conditionalFormatting sqref="L52:M61">
    <cfRule type="containsText" dxfId="15" priority="4" operator="containsText" text="Espacio para describir ">
      <formula>NOT(ISERROR(SEARCH("Espacio para describir ",L52)))</formula>
    </cfRule>
  </conditionalFormatting>
  <conditionalFormatting sqref="AL52 BR52">
    <cfRule type="containsText" dxfId="14" priority="1" operator="containsText" text="Extremo">
      <formula>NOT(ISERROR(SEARCH("Extremo",AL52)))</formula>
    </cfRule>
    <cfRule type="containsText" dxfId="13" priority="2" operator="containsText" text="Alto">
      <formula>NOT(ISERROR(SEARCH("Alto",AL52)))</formula>
    </cfRule>
    <cfRule type="containsText" dxfId="12" priority="3" operator="containsText" text="Moderado">
      <formula>NOT(ISERROR(SEARCH("Moderado",AL52)))</formula>
    </cfRule>
  </conditionalFormatting>
  <dataValidations count="60">
    <dataValidation type="list" allowBlank="1" showInputMessage="1" showErrorMessage="1" sqref="N12:N61" xr:uid="{09153896-672E-4EFF-BB31-FA2BDCC01C6E}">
      <formula1>"Escoger un dato de la lista desplegable,5,4,3,2,1"</formula1>
    </dataValidation>
    <dataValidation type="list" allowBlank="1" showInputMessage="1" showErrorMessage="1" sqref="F12:I61" xr:uid="{7F87EF35-4B21-4AF4-9367-805BE09738CB}">
      <formula1>"SI,NO,Escoger un dato de la lista desplegable"</formula1>
    </dataValidation>
    <dataValidation type="list" allowBlank="1" showInputMessage="1" showErrorMessage="1" sqref="AQ12:AQ61" xr:uid="{A1B5EDEC-E971-46A0-855F-2A3BA8F59B31}">
      <formula1>"Escoger un dato de la lista desplegable,Por Tramite, Diario, Semanal, Quincenal, Mensual, Bimestral, Trimestral, Semestral,Anual"</formula1>
    </dataValidation>
    <dataValidation type="list" allowBlank="1" showInputMessage="1" showErrorMessage="1" sqref="AV12:AV61" xr:uid="{959AD3AF-7D43-4F13-8193-50F3F6B056E2}">
      <formula1>"Escoger un dato de la lista desplegable,Preventivo,Detectivo"</formula1>
    </dataValidation>
    <dataValidation type="list" allowBlank="1" showInputMessage="1" showErrorMessage="1" prompt="¿Existen un responsable asignado a la ejecución del control?" sqref="AW12:AW61" xr:uid="{BBFB7123-9181-4214-A042-CEEA9A2BAB6D}">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E198C4AC-1FA6-4324-88AB-785A99EBEA55}">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74059C2D-CC2A-49FE-9943-9CADDEA76927}">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01D506E-CDAF-4840-830C-9F6595BDF60E}">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FFA701FB-A598-4905-9B7F-726F759C5EEE}">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165D33C5-0BD0-493E-81D0-C0DFD37067BF}">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FBE31FFE-498B-4AC2-88CF-713D0D899DD1}">
      <formula1>"Escoger un dato de la lista desplegable,Completa,Incompleta,No existe"</formula1>
    </dataValidation>
    <dataValidation type="list" allowBlank="1" showInputMessage="1" showErrorMessage="1" sqref="BG12:BG61" xr:uid="{C3ECF51D-542D-435A-81AB-DD0C9389D898}">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5B39B377-1BD5-48C7-B20E-9AAF20650D71}"/>
    <dataValidation allowBlank="1" showInputMessage="1" showErrorMessage="1" prompt="¿Afectar al grupo de funcionarios del proceso?" sqref="Q11" xr:uid="{3099D52D-93DA-4F8E-B9B7-46048443D305}"/>
    <dataValidation type="list" allowBlank="1" showInputMessage="1" showErrorMessage="1" prompt="¿Afectar al grupo de funcionarios del proceso?" sqref="Q12:Q61" xr:uid="{6991E97F-7689-4654-9E52-D772E21038FE}">
      <formula1>"SI,NO,Escoger un dato de la lista desplegable"</formula1>
    </dataValidation>
    <dataValidation allowBlank="1" showInputMessage="1" showErrorMessage="1" prompt="¿Afectar el cumplimiento de metas y objetivos de la dependencia?" sqref="R11" xr:uid="{251C3325-3C50-4AC1-B844-C7CB44429435}"/>
    <dataValidation type="list" allowBlank="1" showInputMessage="1" showErrorMessage="1" prompt="¿Afectar el cumplimiento de metas y objetivos de la dependencia?" sqref="R12:R61" xr:uid="{843259A2-0400-4B19-AC0C-90835EF3B0E3}">
      <formula1>"SI,NO,Escoger un dato de la lista desplegable"</formula1>
    </dataValidation>
    <dataValidation allowBlank="1" showInputMessage="1" showErrorMessage="1" prompt="¿Afectar el cumplimiento de misión de la Entidad?" sqref="S11" xr:uid="{013DE09D-512D-4D63-A7E4-3343718ACC4C}"/>
    <dataValidation type="list" allowBlank="1" showInputMessage="1" showErrorMessage="1" prompt="¿Afectar el cumplimiento de misión de la Entidad?" sqref="S12:S61" xr:uid="{3FEFC72B-0BEF-4FD1-ABA3-76C4484FB23E}">
      <formula1>"SI,NO,Escoger un dato de la lista desplegable"</formula1>
    </dataValidation>
    <dataValidation allowBlank="1" showInputMessage="1" showErrorMessage="1" prompt="¿Afectar el cumplimiento de la misión del sector al que pertenece la Entidad?" sqref="T11" xr:uid="{85929A89-009D-4039-ADEE-2A9CBF6A7A27}"/>
    <dataValidation type="list" allowBlank="1" showInputMessage="1" showErrorMessage="1" prompt="¿Afectar el cumplimiento de la misión del sector al que pertenece la Entidad?" sqref="T12:T61" xr:uid="{65845574-C424-47C8-B0F2-F2995B200057}">
      <formula1>"SI,NO,Escoger un dato de la lista desplegable"</formula1>
    </dataValidation>
    <dataValidation allowBlank="1" showInputMessage="1" showErrorMessage="1" prompt="¿Generar pérdida de confianza de la Entidad, afectando su reputación?" sqref="U11" xr:uid="{4ACB0C63-B6A8-4833-AFF1-63BA0791AA8A}"/>
    <dataValidation type="list" allowBlank="1" showInputMessage="1" showErrorMessage="1" prompt="¿Generar pérdida de confianza de la Entidad, afectando su reputación?" sqref="U12:U61" xr:uid="{0042B3EF-FF04-4D4A-A2F2-E0609E8B1871}">
      <formula1>"SI,NO,Escoger un dato de la lista desplegable"</formula1>
    </dataValidation>
    <dataValidation allowBlank="1" showInputMessage="1" showErrorMessage="1" prompt="¿Generar pérdida de recursos económicos?" sqref="V11" xr:uid="{86E89EEE-013F-47D7-97BD-1C354F215437}"/>
    <dataValidation type="list" allowBlank="1" showInputMessage="1" showErrorMessage="1" prompt="¿Generar pérdida de recursos económicos?" sqref="V12:V61" xr:uid="{17A15C69-FA48-49CB-A65D-2358EE251400}">
      <formula1>"SI,NO,Escoger un dato de la lista desplegable"</formula1>
    </dataValidation>
    <dataValidation allowBlank="1" showInputMessage="1" showErrorMessage="1" prompt="¿Afectar la generación de los productos o la prestación de servicios?" sqref="W11" xr:uid="{7D6D0D8D-FD3E-4082-8871-E2B6F6B1A29E}"/>
    <dataValidation type="list" allowBlank="1" showInputMessage="1" showErrorMessage="1" prompt="¿Afectar la generación de los productos o la prestación de servicios?" sqref="W12:W61" xr:uid="{5758DA38-0EE6-4524-BE78-88A5887E09E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7DCCCBE-BF30-46F7-8F88-F11CD5B0041D}"/>
    <dataValidation type="list" allowBlank="1" showInputMessage="1" showErrorMessage="1" prompt="¿Dar lugar al detrimento de calidad de vida de la comunidad por la pérdida del bien o servicios o los recursos públicos?" sqref="X12:X61" xr:uid="{B45BA4C2-12A4-4893-A52E-4721357B3C30}">
      <formula1>"SI,NO,Escoger un dato de la lista desplegable"</formula1>
    </dataValidation>
    <dataValidation allowBlank="1" showInputMessage="1" showErrorMessage="1" prompt="¿Generar pérdida de información de la Entidad?" sqref="Y11" xr:uid="{5A2A39AA-1DF0-4541-8510-BDAA246E56EC}"/>
    <dataValidation type="list" allowBlank="1" showInputMessage="1" showErrorMessage="1" prompt="¿Generar pérdida de información de la Entidad?" sqref="Y12:Y61" xr:uid="{9CB716CC-31A2-4DD1-ADD0-FD6F42328025}">
      <formula1>"SI,NO,Escoger un dato de la lista desplegable"</formula1>
    </dataValidation>
    <dataValidation allowBlank="1" showInputMessage="1" showErrorMessage="1" prompt="¿Generar intervención de los órganos de control, de la Fiscalía, u otro ente?" sqref="Z11" xr:uid="{99001AAF-DF17-4194-9099-396EC0353C21}"/>
    <dataValidation type="list" allowBlank="1" showInputMessage="1" showErrorMessage="1" prompt="¿Generar intervención de los órganos de control, de la Fiscalía, u otro ente?" sqref="Z12:Z61" xr:uid="{4D6A49B1-62C3-4189-9EF6-A7A9C43B120D}">
      <formula1>"SI,NO,Escoger un dato de la lista desplegable"</formula1>
    </dataValidation>
    <dataValidation allowBlank="1" showInputMessage="1" showErrorMessage="1" prompt="¿Dar lugar a procesos sancionatorios?" sqref="AA11" xr:uid="{B0A86D6F-AB8E-41A1-9548-13459268F461}"/>
    <dataValidation type="list" allowBlank="1" showInputMessage="1" showErrorMessage="1" prompt="¿Dar lugar a procesos sancionatorios?" sqref="AA12:AA61" xr:uid="{CCE0D4E9-3BB0-437D-8EB4-351291731EA3}">
      <formula1>"SI,NO,Escoger un dato de la lista desplegable"</formula1>
    </dataValidation>
    <dataValidation allowBlank="1" showInputMessage="1" showErrorMessage="1" prompt="¿Dar lugar a procesos disciplinarios?" sqref="AB11" xr:uid="{97A220F0-0181-499E-A943-46C5EBDE85FA}"/>
    <dataValidation type="list" allowBlank="1" showInputMessage="1" showErrorMessage="1" prompt="¿Dar lugar a procesos disciplinarios?" sqref="AB12:AB61" xr:uid="{D9F39799-336F-4879-A7BE-1A0D080F0C05}">
      <formula1>"SI,NO,Escoger un dato de la lista desplegable"</formula1>
    </dataValidation>
    <dataValidation allowBlank="1" showInputMessage="1" showErrorMessage="1" prompt="¿Dar lugar a procesos fiscales?" sqref="AC11" xr:uid="{B51C5FD1-C8DA-439F-8B1A-B17EA143A522}"/>
    <dataValidation type="list" allowBlank="1" showInputMessage="1" showErrorMessage="1" prompt="¿Dar lugar a procesos fiscales?" sqref="AC12:AC61" xr:uid="{E409CD65-BF11-445D-A9B5-971376885D18}">
      <formula1>"SI,NO,Escoger un dato de la lista desplegable"</formula1>
    </dataValidation>
    <dataValidation allowBlank="1" showInputMessage="1" showErrorMessage="1" prompt="¿Dar lugar a procesos penales?" sqref="AD11" xr:uid="{CAB89445-1008-4306-8893-9931B07BAD6F}"/>
    <dataValidation type="list" allowBlank="1" showInputMessage="1" showErrorMessage="1" prompt="¿Dar lugar a procesos penales?" sqref="AD12:AD61" xr:uid="{D1B0150F-3D88-4625-A1F3-1E5E8A208B11}">
      <formula1>"SI,NO,Escoger un dato de la lista desplegable"</formula1>
    </dataValidation>
    <dataValidation allowBlank="1" showInputMessage="1" showErrorMessage="1" prompt="¿Generar pérdida de credibilidad del sector?" sqref="AE11" xr:uid="{126A52AB-6162-4B4B-B60E-CF4708E5A92E}"/>
    <dataValidation type="list" allowBlank="1" showInputMessage="1" showErrorMessage="1" prompt="¿Generar pérdida de credibilidad del sector?" sqref="AE12:AE61" xr:uid="{A6C54A5E-B9D2-49BD-8292-9EDEEC75C1AD}">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09E4039-BF6E-4A57-BDA3-AB24C6974781}"/>
    <dataValidation type="list" allowBlank="1" showInputMessage="1" showErrorMessage="1" prompt="¿Ocasionar lesiones físicas o pérdida de vidas humanas?_x000a_NOTA: si esta respuesta es afirmativa, el impacto sera considerado como catastrófico." sqref="AF12:AF61" xr:uid="{166588EF-5A5E-4D43-A755-5D8EE6CEB212}">
      <formula1>"SI,NO,Escoger un dato de la lista desplegable"</formula1>
    </dataValidation>
    <dataValidation allowBlank="1" showInputMessage="1" showErrorMessage="1" prompt="¿Afectar la imagen regional?" sqref="AG11" xr:uid="{AC81F055-5AE7-43AE-97B8-E0B7A92834DD}"/>
    <dataValidation type="list" allowBlank="1" showInputMessage="1" showErrorMessage="1" prompt="¿Afectar la imagen regional?" sqref="AG12:AG61" xr:uid="{B6F67D1B-EE85-4C3C-89AF-D2295D9E61D1}">
      <formula1>"SI,NO,Escoger un dato de la lista desplegable"</formula1>
    </dataValidation>
    <dataValidation allowBlank="1" showInputMessage="1" showErrorMessage="1" prompt="¿Afectar la imagen nacional?" sqref="AH11" xr:uid="{613AD82D-1295-4954-A5EC-97254C0EDA02}"/>
    <dataValidation type="list" allowBlank="1" showInputMessage="1" showErrorMessage="1" prompt="¿Afectar la imagen nacional?" sqref="AH12:AH61" xr:uid="{4655F02D-6312-4939-96BF-81BCEE64B848}">
      <formula1>"SI,NO,Escoger un dato de la lista desplegable"</formula1>
    </dataValidation>
    <dataValidation allowBlank="1" showInputMessage="1" showErrorMessage="1" prompt="¿Genera Impacto ambiental?" sqref="AI11" xr:uid="{D85BEC02-CA78-447A-8D61-616A83220944}"/>
    <dataValidation type="list" allowBlank="1" showInputMessage="1" showErrorMessage="1" prompt="¿Genera Impacto ambiental?" sqref="AI12:AI61" xr:uid="{06E20E06-CFD9-4EA2-AD72-779D8BDCCBC3}">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2C18F86C-C507-44E3-A6FE-FA0958400954}"/>
    <dataValidation allowBlank="1" showInputMessage="1" showErrorMessage="1" prompt="¿Existen un responsable asignado a la ejecución del control?" sqref="AW11" xr:uid="{1B1C0630-DEDC-48FE-A2AF-76F996A48F00}"/>
    <dataValidation allowBlank="1" showInputMessage="1" showErrorMessage="1" prompt="El responsable tiene autoridad y adecuada segregación de funciones en la ejecución del control?" sqref="AX11" xr:uid="{55A4305F-3EA6-4C41-B7BB-F18CD0D286E0}"/>
    <dataValidation allowBlank="1" showInputMessage="1" showErrorMessage="1" prompt="¿La oportunidad en que se ejecuta el control ayuda a prevenir la mitigación del riesgo o a detectar la materialización del riesgo de manera oportuna?" sqref="AY11" xr:uid="{F159D59D-7797-40C0-9524-8574DCAB65A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B9CC0AB-8C88-45F8-8B83-06736EA42EDE}"/>
    <dataValidation allowBlank="1" showInputMessage="1" showErrorMessage="1" prompt="¿La fuente de información que se utiliza en el desarrollo del control es información confiable que permita mitigar el riesgo?." sqref="BA11" xr:uid="{A68C2257-FF50-4DBD-B437-C335C7E3E569}"/>
    <dataValidation allowBlank="1" showInputMessage="1" showErrorMessage="1" prompt="¿Las observaciones, desviaciones o diferencias identificadas como resultados de la ejecución del control son investigadas y resueltas de manera oportuna?" sqref="BB11" xr:uid="{4F240056-4BAC-463C-9DB0-F05BB206517B}"/>
    <dataValidation allowBlank="1" showInputMessage="1" showErrorMessage="1" prompt="¿Se deja evidencia o rastro de la ejecución del control, que permita a cualquier tercero con la evidencia, llegar a la misma conclusión?." sqref="BC11" xr:uid="{DB18C26B-66C1-4A50-9085-95F1C82D3556}"/>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FC1F680-FB79-4496-BE66-B0D464F0E963}"/>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671F818-1BB0-4649-A6E8-B0875C86B18C}">
          <x14:formula1>
            <xm:f>DATOS!$J$15:$J$19</xm:f>
          </x14:formula1>
          <xm:sqref>AM12:AM61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12CE5-1BF6-4557-BA68-5B2DA8D4CE3B}">
  <sheetPr>
    <tabColor rgb="FF94456C"/>
    <pageSetUpPr fitToPage="1"/>
  </sheetPr>
  <dimension ref="B2:BS62"/>
  <sheetViews>
    <sheetView topLeftCell="D1" zoomScale="55" zoomScaleNormal="55" workbookViewId="0">
      <selection activeCell="M12" sqref="M12:M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38">
        <v>45322</v>
      </c>
      <c r="F6" s="439"/>
      <c r="G6" s="439"/>
      <c r="H6" s="439"/>
      <c r="I6" s="439"/>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384"/>
      <c r="AK11" s="384"/>
      <c r="AL11" s="384"/>
      <c r="AM11" s="397"/>
      <c r="AN11" s="447"/>
      <c r="AO11" s="371"/>
      <c r="AP11" s="371"/>
      <c r="AQ11" s="371"/>
      <c r="AR11" s="371"/>
      <c r="AS11" s="371"/>
      <c r="AT11" s="371"/>
      <c r="AU11" s="371"/>
      <c r="AV11" s="371"/>
      <c r="AW11" s="154" t="s">
        <v>101</v>
      </c>
      <c r="AX11" s="154" t="s">
        <v>102</v>
      </c>
      <c r="AY11" s="154">
        <v>2</v>
      </c>
      <c r="AZ11" s="154">
        <v>3</v>
      </c>
      <c r="BA11" s="154">
        <v>4</v>
      </c>
      <c r="BB11" s="154">
        <v>5</v>
      </c>
      <c r="BC11" s="154">
        <v>6</v>
      </c>
      <c r="BD11" s="380"/>
      <c r="BE11" s="381"/>
      <c r="BF11" s="406"/>
      <c r="BG11" s="380"/>
      <c r="BH11" s="381"/>
      <c r="BI11" s="406"/>
      <c r="BJ11" s="380"/>
      <c r="BK11" s="381"/>
      <c r="BL11" s="408"/>
      <c r="BM11" s="409"/>
      <c r="BN11" s="411"/>
      <c r="BO11" s="398" t="s">
        <v>96</v>
      </c>
      <c r="BP11" s="399"/>
      <c r="BQ11" s="153" t="s">
        <v>98</v>
      </c>
      <c r="BR11" s="153" t="s">
        <v>103</v>
      </c>
      <c r="BS11" s="391"/>
    </row>
    <row r="12" spans="2:71" s="89" customFormat="1" ht="180" customHeight="1" x14ac:dyDescent="0.25">
      <c r="B12" s="364">
        <v>1</v>
      </c>
      <c r="C12" s="367" t="s">
        <v>20</v>
      </c>
      <c r="D12" s="357" t="s">
        <v>884</v>
      </c>
      <c r="E12" s="357" t="s">
        <v>885</v>
      </c>
      <c r="F12" s="357" t="s">
        <v>153</v>
      </c>
      <c r="G12" s="357" t="s">
        <v>153</v>
      </c>
      <c r="H12" s="357" t="s">
        <v>153</v>
      </c>
      <c r="I12" s="357" t="s">
        <v>153</v>
      </c>
      <c r="J12" s="357" t="str">
        <f>IF(AND((F12="SI"),(G12="SI"),(H12="SI"),(I12="SI")),"Si es Riesgo de Corrupción","No es Riesgo de Corrupción")</f>
        <v>Si es Riesgo de Corrupción</v>
      </c>
      <c r="K12" s="97">
        <v>1</v>
      </c>
      <c r="L12" s="98" t="s">
        <v>886</v>
      </c>
      <c r="M12" s="359" t="s">
        <v>887</v>
      </c>
      <c r="N12" s="361">
        <v>1</v>
      </c>
      <c r="O12" s="351" t="str">
        <f>IF(N12=1,"Rara vez",IF(N12=2,"Improbable",IF(N12=3,"Posible",IF(N12=4,"Probable",IF(N12=5,"Casi seguro","Definir el nivel de probabilidad")))))</f>
        <v>Rara vez</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350" t="s">
        <v>153</v>
      </c>
      <c r="R12" s="350" t="s">
        <v>155</v>
      </c>
      <c r="S12" s="350" t="s">
        <v>155</v>
      </c>
      <c r="T12" s="350" t="s">
        <v>155</v>
      </c>
      <c r="U12" s="350" t="s">
        <v>153</v>
      </c>
      <c r="V12" s="350" t="s">
        <v>155</v>
      </c>
      <c r="W12" s="350" t="s">
        <v>153</v>
      </c>
      <c r="X12" s="350" t="s">
        <v>155</v>
      </c>
      <c r="Y12" s="350" t="s">
        <v>153</v>
      </c>
      <c r="Z12" s="350" t="s">
        <v>153</v>
      </c>
      <c r="AA12" s="350" t="s">
        <v>153</v>
      </c>
      <c r="AB12" s="350" t="s">
        <v>153</v>
      </c>
      <c r="AC12" s="350" t="s">
        <v>153</v>
      </c>
      <c r="AD12" s="350" t="s">
        <v>153</v>
      </c>
      <c r="AE12" s="350" t="s">
        <v>155</v>
      </c>
      <c r="AF12" s="350" t="s">
        <v>155</v>
      </c>
      <c r="AG12" s="350" t="s">
        <v>153</v>
      </c>
      <c r="AH12" s="350" t="s">
        <v>155</v>
      </c>
      <c r="AI12" s="350" t="s">
        <v>155</v>
      </c>
      <c r="AJ12" s="350">
        <f>IF(AF12="SI","Impacto Catastrófico por lesoines o perdida de vidas humanas",(COUNTIF(Q12:AE21,"SI")+COUNTIF(AG12:AI21,"SI")))</f>
        <v>10</v>
      </c>
      <c r="AK12" s="350" t="str">
        <f>IF(AJ12=0,"",IF(AND(AJ12&gt;0,AJ12&lt;=5),"Moderado",IF(AND(AJ12&gt;5,AJ12&lt;=11),"Mayor","Catastrófico")))</f>
        <v>Mayor</v>
      </c>
      <c r="AL12" s="350" t="str">
        <f>IF(AND(O12="Rara Vez",AK12="Moderado"),"Moderado",IF(AND(O12="Rara Vez",AK12="Mayor"),"Alto",IF(AND(O12="Improbable",AK12="Moderado"),"Moderado",IF(AND(O12="Improbable",AK12="Mayor"),"Alto",IF(AND(O12="Posible",AK12="Moderado"),"Alto",IF(AND(O12="Probable",AK12="Moderado"),"Alto","Extremo"))))))</f>
        <v>Alto</v>
      </c>
      <c r="AM12" s="335" t="s">
        <v>151</v>
      </c>
      <c r="AN12" s="90">
        <v>1</v>
      </c>
      <c r="AO12" s="94" t="s">
        <v>888</v>
      </c>
      <c r="AP12" s="94" t="s">
        <v>889</v>
      </c>
      <c r="AQ12" s="94" t="s">
        <v>168</v>
      </c>
      <c r="AR12" s="94" t="s">
        <v>890</v>
      </c>
      <c r="AS12" s="94" t="s">
        <v>891</v>
      </c>
      <c r="AT12" s="94" t="s">
        <v>892</v>
      </c>
      <c r="AU12" s="94" t="s">
        <v>893</v>
      </c>
      <c r="AV12" s="94" t="s">
        <v>157</v>
      </c>
      <c r="AW12" s="160" t="s">
        <v>158</v>
      </c>
      <c r="AX12" s="160" t="s">
        <v>159</v>
      </c>
      <c r="AY12" s="160" t="s">
        <v>160</v>
      </c>
      <c r="AZ12" s="160" t="s">
        <v>161</v>
      </c>
      <c r="BA12" s="160" t="s">
        <v>162</v>
      </c>
      <c r="BB12" s="160" t="s">
        <v>163</v>
      </c>
      <c r="BC12" s="160" t="s">
        <v>169</v>
      </c>
      <c r="BD12" s="160">
        <f t="shared" ref="BD12:BD61" si="0">IF(AW12="Asignado",15,0)+IF(AX12="Adecuado",15,0)+IF(AY12="Oportuna",15,0)+IF(AZ12="Prevenir",15,IF(AZ12="Detectar",10,0))+IF(BA12="Confiable",15,0)+IF(BB12="Se investigan y resuelven oportunamente",15,0)+IF(BC12="Completa",10,IF(BC12="Incompleta",5,0))</f>
        <v>100</v>
      </c>
      <c r="BE12" s="160" t="str">
        <f t="shared" ref="BE12:BE61" si="1">IF(BD12&lt;=85,"Débil",IF(AND(BD12&gt;=86,BD12&lt;=94),"Moderado","Fuerte"))</f>
        <v>Fuerte</v>
      </c>
      <c r="BF12" s="94"/>
      <c r="BG12" s="99" t="s">
        <v>165</v>
      </c>
      <c r="BH12" s="160" t="str">
        <f t="shared" ref="BH12:BH61" si="2">IF(BG12="Débil","No se ejecuta",IF(BG12="Moderado","Algunas veces se ejecuta",IF(BG12="FUERTE","Siempre se ejecuta","Casilla formulada")))</f>
        <v>Siempre se ejecuta</v>
      </c>
      <c r="BI12" s="94"/>
      <c r="BJ12" s="160"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0">
        <f t="shared" ref="BK12:BK61" si="4">IF(BJ12="DÉBIL",0,IF(BJ12="MODERADO",50,IF(BJ12="FUERTE",100,"")))</f>
        <v>100</v>
      </c>
      <c r="BL12" s="160" t="str">
        <f t="shared" ref="BL12:BL61" si="5">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Mayor</v>
      </c>
      <c r="BR12" s="329" t="str">
        <f>IF(AND(BP12="Rara Vez",BQ12="Moderado"),"Moderado",IF(AND(BP12="Rara Vez",BQ12="Mayor"),"Alto",IF(AND(BP12="Improbable",BQ12="Moderado"),"Moderado",IF(AND(BP12="Improbable",BQ12="Mayor"),"Alto",IF(AND(BP12="Posible",BQ12="Moderado"),"Alto",IF(AND(BP12="Probable",BQ12="Moderado"),"Alto","Extremo"))))))</f>
        <v>Alto</v>
      </c>
      <c r="BS12" s="332" t="s">
        <v>894</v>
      </c>
    </row>
    <row r="13" spans="2:71" s="89" customFormat="1" ht="180" customHeight="1" x14ac:dyDescent="0.25">
      <c r="B13" s="365"/>
      <c r="C13" s="368"/>
      <c r="D13" s="357"/>
      <c r="E13" s="357"/>
      <c r="F13" s="357"/>
      <c r="G13" s="357"/>
      <c r="H13" s="357"/>
      <c r="I13" s="357"/>
      <c r="J13" s="357"/>
      <c r="K13" s="100">
        <v>2</v>
      </c>
      <c r="L13" s="101" t="s">
        <v>895</v>
      </c>
      <c r="M13" s="359"/>
      <c r="N13" s="362"/>
      <c r="O13" s="352"/>
      <c r="P13" s="348"/>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6"/>
      <c r="AN13" s="102">
        <v>2</v>
      </c>
      <c r="AO13" s="103" t="s">
        <v>896</v>
      </c>
      <c r="AP13" s="103" t="s">
        <v>897</v>
      </c>
      <c r="AQ13" s="103" t="s">
        <v>168</v>
      </c>
      <c r="AR13" s="103" t="s">
        <v>898</v>
      </c>
      <c r="AS13" s="103" t="s">
        <v>899</v>
      </c>
      <c r="AT13" s="103" t="s">
        <v>170</v>
      </c>
      <c r="AU13" s="103" t="s">
        <v>900</v>
      </c>
      <c r="AV13" s="103" t="s">
        <v>157</v>
      </c>
      <c r="AW13" s="104" t="s">
        <v>158</v>
      </c>
      <c r="AX13" s="104" t="s">
        <v>159</v>
      </c>
      <c r="AY13" s="104" t="s">
        <v>160</v>
      </c>
      <c r="AZ13" s="104" t="s">
        <v>161</v>
      </c>
      <c r="BA13" s="104" t="s">
        <v>162</v>
      </c>
      <c r="BB13" s="104" t="s">
        <v>163</v>
      </c>
      <c r="BC13" s="104" t="s">
        <v>169</v>
      </c>
      <c r="BD13" s="104">
        <f t="shared" si="0"/>
        <v>100</v>
      </c>
      <c r="BE13" s="104" t="str">
        <f t="shared" si="1"/>
        <v>Fuerte</v>
      </c>
      <c r="BF13" s="103"/>
      <c r="BG13" s="105" t="s">
        <v>165</v>
      </c>
      <c r="BH13" s="104" t="str">
        <f t="shared" si="2"/>
        <v>Siempre se ejecuta</v>
      </c>
      <c r="BI13" s="103"/>
      <c r="BJ13" s="104" t="str">
        <f t="shared" si="3"/>
        <v>FUERTE</v>
      </c>
      <c r="BK13" s="104">
        <f t="shared" si="4"/>
        <v>100</v>
      </c>
      <c r="BL13" s="104" t="str">
        <f t="shared" si="5"/>
        <v>NO</v>
      </c>
      <c r="BM13" s="339"/>
      <c r="BN13" s="342"/>
      <c r="BO13" s="345"/>
      <c r="BP13" s="348"/>
      <c r="BQ13" s="330"/>
      <c r="BR13" s="330"/>
      <c r="BS13" s="333"/>
    </row>
    <row r="14" spans="2:71" s="89" customFormat="1" ht="6" customHeight="1" x14ac:dyDescent="0.25">
      <c r="B14" s="365"/>
      <c r="C14" s="368"/>
      <c r="D14" s="357"/>
      <c r="E14" s="357"/>
      <c r="F14" s="357"/>
      <c r="G14" s="357"/>
      <c r="H14" s="357"/>
      <c r="I14" s="357"/>
      <c r="J14" s="357"/>
      <c r="K14" s="106">
        <v>3</v>
      </c>
      <c r="L14" s="107" t="s">
        <v>107</v>
      </c>
      <c r="M14" s="359"/>
      <c r="N14" s="362"/>
      <c r="O14" s="352"/>
      <c r="P14" s="348"/>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6"/>
      <c r="AN14" s="108">
        <v>3</v>
      </c>
      <c r="AO14" s="109" t="s">
        <v>109</v>
      </c>
      <c r="AP14" s="109"/>
      <c r="AQ14" s="109" t="s">
        <v>106</v>
      </c>
      <c r="AR14" s="109"/>
      <c r="AS14" s="109"/>
      <c r="AT14" s="109"/>
      <c r="AU14" s="109"/>
      <c r="AV14" s="109" t="s">
        <v>106</v>
      </c>
      <c r="AW14" s="161" t="s">
        <v>106</v>
      </c>
      <c r="AX14" s="161" t="s">
        <v>106</v>
      </c>
      <c r="AY14" s="161" t="s">
        <v>106</v>
      </c>
      <c r="AZ14" s="161" t="s">
        <v>106</v>
      </c>
      <c r="BA14" s="161" t="s">
        <v>106</v>
      </c>
      <c r="BB14" s="161" t="s">
        <v>106</v>
      </c>
      <c r="BC14" s="161" t="s">
        <v>106</v>
      </c>
      <c r="BD14" s="161">
        <f t="shared" si="0"/>
        <v>0</v>
      </c>
      <c r="BE14" s="161" t="str">
        <f t="shared" si="1"/>
        <v>Débil</v>
      </c>
      <c r="BF14" s="109"/>
      <c r="BG14" s="111" t="s">
        <v>106</v>
      </c>
      <c r="BH14" s="161" t="str">
        <f t="shared" si="2"/>
        <v>Casilla formulada</v>
      </c>
      <c r="BI14" s="109"/>
      <c r="BJ14" s="161" t="str">
        <f t="shared" si="3"/>
        <v/>
      </c>
      <c r="BK14" s="161" t="str">
        <f t="shared" si="4"/>
        <v/>
      </c>
      <c r="BL14" s="161" t="str">
        <f t="shared" si="5"/>
        <v>SI</v>
      </c>
      <c r="BM14" s="339"/>
      <c r="BN14" s="342"/>
      <c r="BO14" s="345"/>
      <c r="BP14" s="348"/>
      <c r="BQ14" s="330"/>
      <c r="BR14" s="330"/>
      <c r="BS14" s="333"/>
    </row>
    <row r="15" spans="2:71" s="89" customFormat="1" ht="6" customHeight="1" x14ac:dyDescent="0.25">
      <c r="B15" s="365"/>
      <c r="C15" s="368"/>
      <c r="D15" s="357"/>
      <c r="E15" s="357"/>
      <c r="F15" s="357"/>
      <c r="G15" s="357"/>
      <c r="H15" s="357"/>
      <c r="I15" s="357"/>
      <c r="J15" s="357"/>
      <c r="K15" s="100">
        <v>4</v>
      </c>
      <c r="L15" s="101" t="s">
        <v>107</v>
      </c>
      <c r="M15" s="359"/>
      <c r="N15" s="362"/>
      <c r="O15" s="352"/>
      <c r="P15" s="348"/>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6"/>
      <c r="AN15" s="102">
        <v>4</v>
      </c>
      <c r="AO15" s="103" t="s">
        <v>109</v>
      </c>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0"/>
        <v>0</v>
      </c>
      <c r="BE15" s="104" t="str">
        <f t="shared" si="1"/>
        <v>Débil</v>
      </c>
      <c r="BF15" s="103"/>
      <c r="BG15" s="105" t="s">
        <v>106</v>
      </c>
      <c r="BH15" s="104" t="str">
        <f t="shared" si="2"/>
        <v>Casilla formulada</v>
      </c>
      <c r="BI15" s="103"/>
      <c r="BJ15" s="104" t="str">
        <f t="shared" si="3"/>
        <v/>
      </c>
      <c r="BK15" s="104" t="str">
        <f t="shared" si="4"/>
        <v/>
      </c>
      <c r="BL15" s="104" t="str">
        <f t="shared" si="5"/>
        <v>SI</v>
      </c>
      <c r="BM15" s="339"/>
      <c r="BN15" s="342"/>
      <c r="BO15" s="345"/>
      <c r="BP15" s="348"/>
      <c r="BQ15" s="330"/>
      <c r="BR15" s="330"/>
      <c r="BS15" s="333"/>
    </row>
    <row r="16" spans="2:71" s="89" customFormat="1" ht="6" customHeight="1" x14ac:dyDescent="0.25">
      <c r="B16" s="365"/>
      <c r="C16" s="368"/>
      <c r="D16" s="357"/>
      <c r="E16" s="357"/>
      <c r="F16" s="357"/>
      <c r="G16" s="357"/>
      <c r="H16" s="357"/>
      <c r="I16" s="357"/>
      <c r="J16" s="357"/>
      <c r="K16" s="106">
        <v>5</v>
      </c>
      <c r="L16" s="107" t="s">
        <v>107</v>
      </c>
      <c r="M16" s="359"/>
      <c r="N16" s="362"/>
      <c r="O16" s="352"/>
      <c r="P16" s="348"/>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6"/>
      <c r="AN16" s="108">
        <v>5</v>
      </c>
      <c r="AO16" s="109" t="s">
        <v>109</v>
      </c>
      <c r="AP16" s="109"/>
      <c r="AQ16" s="109" t="s">
        <v>106</v>
      </c>
      <c r="AR16" s="109"/>
      <c r="AS16" s="109"/>
      <c r="AT16" s="109"/>
      <c r="AU16" s="109"/>
      <c r="AV16" s="109" t="s">
        <v>106</v>
      </c>
      <c r="AW16" s="161" t="s">
        <v>106</v>
      </c>
      <c r="AX16" s="161" t="s">
        <v>106</v>
      </c>
      <c r="AY16" s="161" t="s">
        <v>106</v>
      </c>
      <c r="AZ16" s="161" t="s">
        <v>106</v>
      </c>
      <c r="BA16" s="161" t="s">
        <v>106</v>
      </c>
      <c r="BB16" s="161" t="s">
        <v>106</v>
      </c>
      <c r="BC16" s="161" t="s">
        <v>106</v>
      </c>
      <c r="BD16" s="161">
        <f t="shared" si="0"/>
        <v>0</v>
      </c>
      <c r="BE16" s="161" t="str">
        <f t="shared" si="1"/>
        <v>Débil</v>
      </c>
      <c r="BF16" s="109"/>
      <c r="BG16" s="111" t="s">
        <v>106</v>
      </c>
      <c r="BH16" s="161" t="str">
        <f t="shared" si="2"/>
        <v>Casilla formulada</v>
      </c>
      <c r="BI16" s="109"/>
      <c r="BJ16" s="161" t="str">
        <f t="shared" si="3"/>
        <v/>
      </c>
      <c r="BK16" s="161" t="str">
        <f t="shared" si="4"/>
        <v/>
      </c>
      <c r="BL16" s="161" t="str">
        <f t="shared" si="5"/>
        <v>SI</v>
      </c>
      <c r="BM16" s="339"/>
      <c r="BN16" s="342"/>
      <c r="BO16" s="345"/>
      <c r="BP16" s="348"/>
      <c r="BQ16" s="330"/>
      <c r="BR16" s="330"/>
      <c r="BS16" s="333"/>
    </row>
    <row r="17" spans="2:71" s="89" customFormat="1" ht="6" customHeight="1" x14ac:dyDescent="0.25">
      <c r="B17" s="365"/>
      <c r="C17" s="368"/>
      <c r="D17" s="357"/>
      <c r="E17" s="357"/>
      <c r="F17" s="357"/>
      <c r="G17" s="357"/>
      <c r="H17" s="357"/>
      <c r="I17" s="357"/>
      <c r="J17" s="357"/>
      <c r="K17" s="100">
        <v>6</v>
      </c>
      <c r="L17" s="101" t="s">
        <v>107</v>
      </c>
      <c r="M17" s="359"/>
      <c r="N17" s="362"/>
      <c r="O17" s="352"/>
      <c r="P17" s="348"/>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0"/>
        <v>0</v>
      </c>
      <c r="BE17" s="104" t="str">
        <f t="shared" si="1"/>
        <v>Débil</v>
      </c>
      <c r="BF17" s="103"/>
      <c r="BG17" s="105" t="s">
        <v>106</v>
      </c>
      <c r="BH17" s="104" t="str">
        <f t="shared" si="2"/>
        <v>Casilla formulada</v>
      </c>
      <c r="BI17" s="103"/>
      <c r="BJ17" s="104" t="str">
        <f t="shared" si="3"/>
        <v/>
      </c>
      <c r="BK17" s="104" t="str">
        <f t="shared" si="4"/>
        <v/>
      </c>
      <c r="BL17" s="104" t="str">
        <f t="shared" si="5"/>
        <v>SI</v>
      </c>
      <c r="BM17" s="339"/>
      <c r="BN17" s="342"/>
      <c r="BO17" s="345"/>
      <c r="BP17" s="348"/>
      <c r="BQ17" s="330"/>
      <c r="BR17" s="330"/>
      <c r="BS17" s="333"/>
    </row>
    <row r="18" spans="2:71" s="89" customFormat="1" ht="6" customHeight="1" x14ac:dyDescent="0.25">
      <c r="B18" s="365"/>
      <c r="C18" s="368"/>
      <c r="D18" s="357"/>
      <c r="E18" s="357"/>
      <c r="F18" s="357"/>
      <c r="G18" s="357"/>
      <c r="H18" s="357"/>
      <c r="I18" s="357"/>
      <c r="J18" s="357"/>
      <c r="K18" s="106">
        <v>7</v>
      </c>
      <c r="L18" s="107" t="s">
        <v>107</v>
      </c>
      <c r="M18" s="359"/>
      <c r="N18" s="362"/>
      <c r="O18" s="352"/>
      <c r="P18" s="348"/>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6"/>
      <c r="AN18" s="108">
        <v>7</v>
      </c>
      <c r="AO18" s="109" t="s">
        <v>109</v>
      </c>
      <c r="AP18" s="109"/>
      <c r="AQ18" s="109" t="s">
        <v>106</v>
      </c>
      <c r="AR18" s="109"/>
      <c r="AS18" s="109"/>
      <c r="AT18" s="109"/>
      <c r="AU18" s="109"/>
      <c r="AV18" s="109" t="s">
        <v>106</v>
      </c>
      <c r="AW18" s="161" t="s">
        <v>106</v>
      </c>
      <c r="AX18" s="161" t="s">
        <v>106</v>
      </c>
      <c r="AY18" s="161" t="s">
        <v>106</v>
      </c>
      <c r="AZ18" s="161" t="s">
        <v>106</v>
      </c>
      <c r="BA18" s="161" t="s">
        <v>106</v>
      </c>
      <c r="BB18" s="161" t="s">
        <v>106</v>
      </c>
      <c r="BC18" s="161" t="s">
        <v>106</v>
      </c>
      <c r="BD18" s="161">
        <f t="shared" si="0"/>
        <v>0</v>
      </c>
      <c r="BE18" s="161" t="str">
        <f t="shared" si="1"/>
        <v>Débil</v>
      </c>
      <c r="BF18" s="109"/>
      <c r="BG18" s="111" t="s">
        <v>106</v>
      </c>
      <c r="BH18" s="161" t="str">
        <f t="shared" si="2"/>
        <v>Casilla formulada</v>
      </c>
      <c r="BI18" s="109"/>
      <c r="BJ18" s="161" t="str">
        <f t="shared" si="3"/>
        <v/>
      </c>
      <c r="BK18" s="161" t="str">
        <f t="shared" si="4"/>
        <v/>
      </c>
      <c r="BL18" s="161" t="str">
        <f t="shared" si="5"/>
        <v>SI</v>
      </c>
      <c r="BM18" s="339"/>
      <c r="BN18" s="342"/>
      <c r="BO18" s="345"/>
      <c r="BP18" s="348"/>
      <c r="BQ18" s="330"/>
      <c r="BR18" s="330"/>
      <c r="BS18" s="333"/>
    </row>
    <row r="19" spans="2:71" s="89" customFormat="1" ht="6" customHeight="1" x14ac:dyDescent="0.25">
      <c r="B19" s="365"/>
      <c r="C19" s="368"/>
      <c r="D19" s="357"/>
      <c r="E19" s="357"/>
      <c r="F19" s="357"/>
      <c r="G19" s="357"/>
      <c r="H19" s="357"/>
      <c r="I19" s="357"/>
      <c r="J19" s="357"/>
      <c r="K19" s="100">
        <v>8</v>
      </c>
      <c r="L19" s="101" t="s">
        <v>107</v>
      </c>
      <c r="M19" s="359"/>
      <c r="N19" s="362"/>
      <c r="O19" s="352"/>
      <c r="P19" s="348"/>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0"/>
        <v>0</v>
      </c>
      <c r="BE19" s="104" t="str">
        <f t="shared" si="1"/>
        <v>Débil</v>
      </c>
      <c r="BF19" s="103"/>
      <c r="BG19" s="105" t="s">
        <v>106</v>
      </c>
      <c r="BH19" s="104" t="str">
        <f t="shared" si="2"/>
        <v>Casilla formulada</v>
      </c>
      <c r="BI19" s="103"/>
      <c r="BJ19" s="104" t="str">
        <f t="shared" si="3"/>
        <v/>
      </c>
      <c r="BK19" s="104" t="str">
        <f t="shared" si="4"/>
        <v/>
      </c>
      <c r="BL19" s="104" t="str">
        <f t="shared" si="5"/>
        <v>SI</v>
      </c>
      <c r="BM19" s="339"/>
      <c r="BN19" s="342"/>
      <c r="BO19" s="345"/>
      <c r="BP19" s="348"/>
      <c r="BQ19" s="330"/>
      <c r="BR19" s="330"/>
      <c r="BS19" s="333"/>
    </row>
    <row r="20" spans="2:71" s="89" customFormat="1" ht="6" customHeight="1" x14ac:dyDescent="0.25">
      <c r="B20" s="365"/>
      <c r="C20" s="368"/>
      <c r="D20" s="357"/>
      <c r="E20" s="357"/>
      <c r="F20" s="357"/>
      <c r="G20" s="357"/>
      <c r="H20" s="357"/>
      <c r="I20" s="357"/>
      <c r="J20" s="357"/>
      <c r="K20" s="106">
        <v>9</v>
      </c>
      <c r="L20" s="112" t="s">
        <v>107</v>
      </c>
      <c r="M20" s="359"/>
      <c r="N20" s="362"/>
      <c r="O20" s="352"/>
      <c r="P20" s="348"/>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6"/>
      <c r="AN20" s="108">
        <v>9</v>
      </c>
      <c r="AO20" s="109" t="s">
        <v>109</v>
      </c>
      <c r="AP20" s="109"/>
      <c r="AQ20" s="109" t="s">
        <v>106</v>
      </c>
      <c r="AR20" s="109"/>
      <c r="AS20" s="109"/>
      <c r="AT20" s="109"/>
      <c r="AU20" s="109"/>
      <c r="AV20" s="109" t="s">
        <v>106</v>
      </c>
      <c r="AW20" s="161" t="s">
        <v>106</v>
      </c>
      <c r="AX20" s="161" t="s">
        <v>106</v>
      </c>
      <c r="AY20" s="161" t="s">
        <v>106</v>
      </c>
      <c r="AZ20" s="161" t="s">
        <v>106</v>
      </c>
      <c r="BA20" s="161" t="s">
        <v>106</v>
      </c>
      <c r="BB20" s="161" t="s">
        <v>106</v>
      </c>
      <c r="BC20" s="161" t="s">
        <v>106</v>
      </c>
      <c r="BD20" s="161">
        <f t="shared" si="0"/>
        <v>0</v>
      </c>
      <c r="BE20" s="161" t="str">
        <f t="shared" si="1"/>
        <v>Débil</v>
      </c>
      <c r="BF20" s="109"/>
      <c r="BG20" s="111" t="s">
        <v>106</v>
      </c>
      <c r="BH20" s="161" t="str">
        <f t="shared" si="2"/>
        <v>Casilla formulada</v>
      </c>
      <c r="BI20" s="109"/>
      <c r="BJ20" s="161" t="str">
        <f t="shared" si="3"/>
        <v/>
      </c>
      <c r="BK20" s="161" t="str">
        <f t="shared" si="4"/>
        <v/>
      </c>
      <c r="BL20" s="161" t="str">
        <f t="shared" si="5"/>
        <v>SI</v>
      </c>
      <c r="BM20" s="339"/>
      <c r="BN20" s="342"/>
      <c r="BO20" s="345"/>
      <c r="BP20" s="348"/>
      <c r="BQ20" s="330"/>
      <c r="BR20" s="330"/>
      <c r="BS20" s="333"/>
    </row>
    <row r="21" spans="2:71" s="89" customFormat="1" ht="6" customHeight="1" thickBot="1" x14ac:dyDescent="0.3">
      <c r="B21" s="366"/>
      <c r="C21" s="369"/>
      <c r="D21" s="358"/>
      <c r="E21" s="358"/>
      <c r="F21" s="358"/>
      <c r="G21" s="358"/>
      <c r="H21" s="358"/>
      <c r="I21" s="358"/>
      <c r="J21" s="358"/>
      <c r="K21" s="113">
        <v>10</v>
      </c>
      <c r="L21" s="114" t="s">
        <v>107</v>
      </c>
      <c r="M21" s="360"/>
      <c r="N21" s="363"/>
      <c r="O21" s="353"/>
      <c r="P21" s="349"/>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0"/>
        <v>0</v>
      </c>
      <c r="BE21" s="117" t="str">
        <f t="shared" si="1"/>
        <v>Débil</v>
      </c>
      <c r="BF21" s="116"/>
      <c r="BG21" s="118" t="s">
        <v>106</v>
      </c>
      <c r="BH21" s="117" t="str">
        <f t="shared" si="2"/>
        <v>Casilla formulada</v>
      </c>
      <c r="BI21" s="116"/>
      <c r="BJ21" s="117" t="str">
        <f t="shared" si="3"/>
        <v/>
      </c>
      <c r="BK21" s="117" t="str">
        <f t="shared" si="4"/>
        <v/>
      </c>
      <c r="BL21" s="117" t="str">
        <f t="shared" si="5"/>
        <v>SI</v>
      </c>
      <c r="BM21" s="340"/>
      <c r="BN21" s="343"/>
      <c r="BO21" s="346"/>
      <c r="BP21" s="349"/>
      <c r="BQ21" s="331"/>
      <c r="BR21" s="331"/>
      <c r="BS21" s="334"/>
    </row>
    <row r="22" spans="2:71" s="89" customFormat="1" ht="96" hidden="1" customHeight="1" x14ac:dyDescent="0.25">
      <c r="B22" s="364">
        <v>2</v>
      </c>
      <c r="C22" s="367" t="s">
        <v>104</v>
      </c>
      <c r="D22" s="357" t="s">
        <v>105</v>
      </c>
      <c r="E22" s="357"/>
      <c r="F22" s="355" t="s">
        <v>106</v>
      </c>
      <c r="G22" s="355" t="s">
        <v>106</v>
      </c>
      <c r="H22" s="355" t="s">
        <v>106</v>
      </c>
      <c r="I22" s="355" t="s">
        <v>106</v>
      </c>
      <c r="J22" s="357" t="str">
        <f>IF(AND((F22="SI"),(G22="SI"),(H22="SI"),(I22="SI")),"Si es Riesgo de Corrupción","No es Riesgo de Corrupción")</f>
        <v>No es Riesgo de Corrupción</v>
      </c>
      <c r="K22" s="97">
        <v>1</v>
      </c>
      <c r="L22" s="98" t="s">
        <v>107</v>
      </c>
      <c r="M22" s="359" t="s">
        <v>166</v>
      </c>
      <c r="N22" s="454"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451" t="s">
        <v>106</v>
      </c>
      <c r="R22" s="451" t="s">
        <v>106</v>
      </c>
      <c r="S22" s="451" t="s">
        <v>106</v>
      </c>
      <c r="T22" s="451" t="s">
        <v>106</v>
      </c>
      <c r="U22" s="451" t="s">
        <v>106</v>
      </c>
      <c r="V22" s="451" t="s">
        <v>106</v>
      </c>
      <c r="W22" s="451" t="s">
        <v>106</v>
      </c>
      <c r="X22" s="451" t="s">
        <v>106</v>
      </c>
      <c r="Y22" s="451" t="s">
        <v>106</v>
      </c>
      <c r="Z22" s="451" t="s">
        <v>106</v>
      </c>
      <c r="AA22" s="451" t="s">
        <v>106</v>
      </c>
      <c r="AB22" s="451" t="s">
        <v>106</v>
      </c>
      <c r="AC22" s="451" t="s">
        <v>106</v>
      </c>
      <c r="AD22" s="451" t="s">
        <v>106</v>
      </c>
      <c r="AE22" s="451" t="s">
        <v>106</v>
      </c>
      <c r="AF22" s="451" t="s">
        <v>106</v>
      </c>
      <c r="AG22" s="451" t="s">
        <v>106</v>
      </c>
      <c r="AH22" s="451" t="s">
        <v>106</v>
      </c>
      <c r="AI22" s="451" t="s">
        <v>106</v>
      </c>
      <c r="AJ22" s="350">
        <f>IF(AF22="SI","Impacto Catastrófico por lesoines o perdida de vidas humanas",(COUNTIF(Q22:AE31,"SI")+COUNTIF(AG22:AI31,"SI")))</f>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335" t="s">
        <v>108</v>
      </c>
      <c r="AN22" s="90">
        <v>1</v>
      </c>
      <c r="AO22" s="94" t="s">
        <v>109</v>
      </c>
      <c r="AP22" s="94"/>
      <c r="AQ22" s="94" t="s">
        <v>106</v>
      </c>
      <c r="AR22" s="94"/>
      <c r="AS22" s="94"/>
      <c r="AT22" s="94"/>
      <c r="AU22" s="94"/>
      <c r="AV22" s="94" t="s">
        <v>106</v>
      </c>
      <c r="AW22" s="160" t="s">
        <v>106</v>
      </c>
      <c r="AX22" s="160" t="s">
        <v>106</v>
      </c>
      <c r="AY22" s="160" t="s">
        <v>106</v>
      </c>
      <c r="AZ22" s="160" t="s">
        <v>106</v>
      </c>
      <c r="BA22" s="160" t="s">
        <v>106</v>
      </c>
      <c r="BB22" s="160" t="s">
        <v>106</v>
      </c>
      <c r="BC22" s="160" t="s">
        <v>106</v>
      </c>
      <c r="BD22" s="160">
        <f t="shared" si="0"/>
        <v>0</v>
      </c>
      <c r="BE22" s="160" t="str">
        <f t="shared" si="1"/>
        <v>Débil</v>
      </c>
      <c r="BF22" s="94"/>
      <c r="BG22" s="99" t="s">
        <v>106</v>
      </c>
      <c r="BH22" s="160" t="str">
        <f t="shared" si="2"/>
        <v>Casilla formulada</v>
      </c>
      <c r="BI22" s="94"/>
      <c r="BJ22" s="160" t="str">
        <f t="shared" si="3"/>
        <v/>
      </c>
      <c r="BK22" s="160" t="str">
        <f t="shared" si="4"/>
        <v/>
      </c>
      <c r="BL22" s="160" t="str">
        <f t="shared" si="5"/>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448"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332"/>
    </row>
    <row r="23" spans="2:71" s="89" customFormat="1" ht="96" hidden="1" customHeight="1" x14ac:dyDescent="0.25">
      <c r="B23" s="365"/>
      <c r="C23" s="368"/>
      <c r="D23" s="357"/>
      <c r="E23" s="357"/>
      <c r="F23" s="355"/>
      <c r="G23" s="355"/>
      <c r="H23" s="355"/>
      <c r="I23" s="355"/>
      <c r="J23" s="357"/>
      <c r="K23" s="100">
        <v>2</v>
      </c>
      <c r="L23" s="101" t="s">
        <v>107</v>
      </c>
      <c r="M23" s="359"/>
      <c r="N23" s="455"/>
      <c r="O23" s="352"/>
      <c r="P23" s="348"/>
      <c r="Q23" s="452"/>
      <c r="R23" s="452"/>
      <c r="S23" s="452"/>
      <c r="T23" s="452"/>
      <c r="U23" s="452"/>
      <c r="V23" s="452"/>
      <c r="W23" s="452"/>
      <c r="X23" s="452"/>
      <c r="Y23" s="452"/>
      <c r="Z23" s="452"/>
      <c r="AA23" s="452"/>
      <c r="AB23" s="452"/>
      <c r="AC23" s="452"/>
      <c r="AD23" s="452"/>
      <c r="AE23" s="452"/>
      <c r="AF23" s="452"/>
      <c r="AG23" s="452"/>
      <c r="AH23" s="452"/>
      <c r="AI23" s="452"/>
      <c r="AJ23" s="330"/>
      <c r="AK23" s="330"/>
      <c r="AL23" s="330"/>
      <c r="AM23" s="336"/>
      <c r="AN23" s="102">
        <v>2</v>
      </c>
      <c r="AO23" s="103" t="s">
        <v>109</v>
      </c>
      <c r="AP23" s="103"/>
      <c r="AQ23" s="103" t="s">
        <v>106</v>
      </c>
      <c r="AR23" s="103"/>
      <c r="AS23" s="103"/>
      <c r="AT23" s="103"/>
      <c r="AU23" s="103"/>
      <c r="AV23" s="103" t="s">
        <v>106</v>
      </c>
      <c r="AW23" s="104" t="s">
        <v>106</v>
      </c>
      <c r="AX23" s="104" t="s">
        <v>106</v>
      </c>
      <c r="AY23" s="104" t="s">
        <v>106</v>
      </c>
      <c r="AZ23" s="104" t="s">
        <v>106</v>
      </c>
      <c r="BA23" s="104" t="s">
        <v>106</v>
      </c>
      <c r="BB23" s="104" t="s">
        <v>106</v>
      </c>
      <c r="BC23" s="104" t="s">
        <v>106</v>
      </c>
      <c r="BD23" s="104">
        <f t="shared" si="0"/>
        <v>0</v>
      </c>
      <c r="BE23" s="104" t="str">
        <f t="shared" si="1"/>
        <v>Débil</v>
      </c>
      <c r="BF23" s="103"/>
      <c r="BG23" s="105" t="s">
        <v>106</v>
      </c>
      <c r="BH23" s="104" t="str">
        <f t="shared" si="2"/>
        <v>Casilla formulada</v>
      </c>
      <c r="BI23" s="103"/>
      <c r="BJ23" s="104" t="str">
        <f t="shared" si="3"/>
        <v/>
      </c>
      <c r="BK23" s="104" t="str">
        <f t="shared" si="4"/>
        <v/>
      </c>
      <c r="BL23" s="104" t="str">
        <f t="shared" si="5"/>
        <v>SI</v>
      </c>
      <c r="BM23" s="339"/>
      <c r="BN23" s="342"/>
      <c r="BO23" s="449"/>
      <c r="BP23" s="348"/>
      <c r="BQ23" s="330"/>
      <c r="BR23" s="330"/>
      <c r="BS23" s="333"/>
    </row>
    <row r="24" spans="2:71" s="89" customFormat="1" ht="96" hidden="1" customHeight="1" x14ac:dyDescent="0.25">
      <c r="B24" s="365"/>
      <c r="C24" s="368"/>
      <c r="D24" s="357"/>
      <c r="E24" s="357"/>
      <c r="F24" s="355"/>
      <c r="G24" s="355"/>
      <c r="H24" s="355"/>
      <c r="I24" s="355"/>
      <c r="J24" s="357"/>
      <c r="K24" s="106">
        <v>3</v>
      </c>
      <c r="L24" s="107" t="s">
        <v>107</v>
      </c>
      <c r="M24" s="359"/>
      <c r="N24" s="455"/>
      <c r="O24" s="352"/>
      <c r="P24" s="348"/>
      <c r="Q24" s="452"/>
      <c r="R24" s="452"/>
      <c r="S24" s="452"/>
      <c r="T24" s="452"/>
      <c r="U24" s="452"/>
      <c r="V24" s="452"/>
      <c r="W24" s="452"/>
      <c r="X24" s="452"/>
      <c r="Y24" s="452"/>
      <c r="Z24" s="452"/>
      <c r="AA24" s="452"/>
      <c r="AB24" s="452"/>
      <c r="AC24" s="452"/>
      <c r="AD24" s="452"/>
      <c r="AE24" s="452"/>
      <c r="AF24" s="452"/>
      <c r="AG24" s="452"/>
      <c r="AH24" s="452"/>
      <c r="AI24" s="452"/>
      <c r="AJ24" s="330"/>
      <c r="AK24" s="330"/>
      <c r="AL24" s="330"/>
      <c r="AM24" s="336"/>
      <c r="AN24" s="108">
        <v>3</v>
      </c>
      <c r="AO24" s="109" t="s">
        <v>109</v>
      </c>
      <c r="AP24" s="109"/>
      <c r="AQ24" s="109" t="s">
        <v>106</v>
      </c>
      <c r="AR24" s="109"/>
      <c r="AS24" s="109"/>
      <c r="AT24" s="109"/>
      <c r="AU24" s="109"/>
      <c r="AV24" s="109" t="s">
        <v>106</v>
      </c>
      <c r="AW24" s="161" t="s">
        <v>106</v>
      </c>
      <c r="AX24" s="161" t="s">
        <v>106</v>
      </c>
      <c r="AY24" s="161" t="s">
        <v>106</v>
      </c>
      <c r="AZ24" s="161" t="s">
        <v>106</v>
      </c>
      <c r="BA24" s="161" t="s">
        <v>106</v>
      </c>
      <c r="BB24" s="161" t="s">
        <v>106</v>
      </c>
      <c r="BC24" s="161" t="s">
        <v>106</v>
      </c>
      <c r="BD24" s="161">
        <f t="shared" si="0"/>
        <v>0</v>
      </c>
      <c r="BE24" s="161" t="str">
        <f t="shared" si="1"/>
        <v>Débil</v>
      </c>
      <c r="BF24" s="109"/>
      <c r="BG24" s="111" t="s">
        <v>106</v>
      </c>
      <c r="BH24" s="161" t="str">
        <f t="shared" si="2"/>
        <v>Casilla formulada</v>
      </c>
      <c r="BI24" s="109"/>
      <c r="BJ24" s="161" t="str">
        <f t="shared" si="3"/>
        <v/>
      </c>
      <c r="BK24" s="161" t="str">
        <f t="shared" si="4"/>
        <v/>
      </c>
      <c r="BL24" s="161" t="str">
        <f t="shared" si="5"/>
        <v>SI</v>
      </c>
      <c r="BM24" s="339"/>
      <c r="BN24" s="342"/>
      <c r="BO24" s="449"/>
      <c r="BP24" s="348"/>
      <c r="BQ24" s="330"/>
      <c r="BR24" s="330"/>
      <c r="BS24" s="333"/>
    </row>
    <row r="25" spans="2:71" s="89" customFormat="1" ht="96" hidden="1" customHeight="1" x14ac:dyDescent="0.25">
      <c r="B25" s="365"/>
      <c r="C25" s="368"/>
      <c r="D25" s="357"/>
      <c r="E25" s="357"/>
      <c r="F25" s="355"/>
      <c r="G25" s="355"/>
      <c r="H25" s="355"/>
      <c r="I25" s="355"/>
      <c r="J25" s="357"/>
      <c r="K25" s="100">
        <v>4</v>
      </c>
      <c r="L25" s="101" t="s">
        <v>107</v>
      </c>
      <c r="M25" s="359"/>
      <c r="N25" s="455"/>
      <c r="O25" s="352"/>
      <c r="P25" s="348"/>
      <c r="Q25" s="452"/>
      <c r="R25" s="452"/>
      <c r="S25" s="452"/>
      <c r="T25" s="452"/>
      <c r="U25" s="452"/>
      <c r="V25" s="452"/>
      <c r="W25" s="452"/>
      <c r="X25" s="452"/>
      <c r="Y25" s="452"/>
      <c r="Z25" s="452"/>
      <c r="AA25" s="452"/>
      <c r="AB25" s="452"/>
      <c r="AC25" s="452"/>
      <c r="AD25" s="452"/>
      <c r="AE25" s="452"/>
      <c r="AF25" s="452"/>
      <c r="AG25" s="452"/>
      <c r="AH25" s="452"/>
      <c r="AI25" s="452"/>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0"/>
        <v>0</v>
      </c>
      <c r="BE25" s="104" t="str">
        <f t="shared" si="1"/>
        <v>Débil</v>
      </c>
      <c r="BF25" s="103"/>
      <c r="BG25" s="105" t="s">
        <v>106</v>
      </c>
      <c r="BH25" s="104" t="str">
        <f t="shared" si="2"/>
        <v>Casilla formulada</v>
      </c>
      <c r="BI25" s="103"/>
      <c r="BJ25" s="104" t="str">
        <f t="shared" si="3"/>
        <v/>
      </c>
      <c r="BK25" s="104" t="str">
        <f t="shared" si="4"/>
        <v/>
      </c>
      <c r="BL25" s="104" t="str">
        <f t="shared" si="5"/>
        <v>SI</v>
      </c>
      <c r="BM25" s="339"/>
      <c r="BN25" s="342"/>
      <c r="BO25" s="449"/>
      <c r="BP25" s="348"/>
      <c r="BQ25" s="330"/>
      <c r="BR25" s="330"/>
      <c r="BS25" s="333"/>
    </row>
    <row r="26" spans="2:71" s="89" customFormat="1" ht="96" hidden="1" customHeight="1" x14ac:dyDescent="0.25">
      <c r="B26" s="365"/>
      <c r="C26" s="368"/>
      <c r="D26" s="357"/>
      <c r="E26" s="357"/>
      <c r="F26" s="355"/>
      <c r="G26" s="355"/>
      <c r="H26" s="355"/>
      <c r="I26" s="355"/>
      <c r="J26" s="357"/>
      <c r="K26" s="106">
        <v>5</v>
      </c>
      <c r="L26" s="107" t="s">
        <v>107</v>
      </c>
      <c r="M26" s="359"/>
      <c r="N26" s="455"/>
      <c r="O26" s="352"/>
      <c r="P26" s="348"/>
      <c r="Q26" s="452"/>
      <c r="R26" s="452"/>
      <c r="S26" s="452"/>
      <c r="T26" s="452"/>
      <c r="U26" s="452"/>
      <c r="V26" s="452"/>
      <c r="W26" s="452"/>
      <c r="X26" s="452"/>
      <c r="Y26" s="452"/>
      <c r="Z26" s="452"/>
      <c r="AA26" s="452"/>
      <c r="AB26" s="452"/>
      <c r="AC26" s="452"/>
      <c r="AD26" s="452"/>
      <c r="AE26" s="452"/>
      <c r="AF26" s="452"/>
      <c r="AG26" s="452"/>
      <c r="AH26" s="452"/>
      <c r="AI26" s="452"/>
      <c r="AJ26" s="330"/>
      <c r="AK26" s="330"/>
      <c r="AL26" s="330"/>
      <c r="AM26" s="336"/>
      <c r="AN26" s="108">
        <v>5</v>
      </c>
      <c r="AO26" s="109" t="s">
        <v>109</v>
      </c>
      <c r="AP26" s="109"/>
      <c r="AQ26" s="109" t="s">
        <v>106</v>
      </c>
      <c r="AR26" s="109"/>
      <c r="AS26" s="109"/>
      <c r="AT26" s="109"/>
      <c r="AU26" s="109"/>
      <c r="AV26" s="109" t="s">
        <v>106</v>
      </c>
      <c r="AW26" s="161" t="s">
        <v>106</v>
      </c>
      <c r="AX26" s="161" t="s">
        <v>106</v>
      </c>
      <c r="AY26" s="161" t="s">
        <v>106</v>
      </c>
      <c r="AZ26" s="161" t="s">
        <v>106</v>
      </c>
      <c r="BA26" s="161" t="s">
        <v>106</v>
      </c>
      <c r="BB26" s="161" t="s">
        <v>106</v>
      </c>
      <c r="BC26" s="161" t="s">
        <v>106</v>
      </c>
      <c r="BD26" s="161">
        <f t="shared" si="0"/>
        <v>0</v>
      </c>
      <c r="BE26" s="161" t="str">
        <f t="shared" si="1"/>
        <v>Débil</v>
      </c>
      <c r="BF26" s="109"/>
      <c r="BG26" s="111" t="s">
        <v>106</v>
      </c>
      <c r="BH26" s="161" t="str">
        <f t="shared" si="2"/>
        <v>Casilla formulada</v>
      </c>
      <c r="BI26" s="109"/>
      <c r="BJ26" s="161" t="str">
        <f t="shared" si="3"/>
        <v/>
      </c>
      <c r="BK26" s="161" t="str">
        <f t="shared" si="4"/>
        <v/>
      </c>
      <c r="BL26" s="161" t="str">
        <f t="shared" si="5"/>
        <v>SI</v>
      </c>
      <c r="BM26" s="339"/>
      <c r="BN26" s="342"/>
      <c r="BO26" s="449"/>
      <c r="BP26" s="348"/>
      <c r="BQ26" s="330"/>
      <c r="BR26" s="330"/>
      <c r="BS26" s="333"/>
    </row>
    <row r="27" spans="2:71" s="89" customFormat="1" ht="96" hidden="1" customHeight="1" x14ac:dyDescent="0.25">
      <c r="B27" s="365"/>
      <c r="C27" s="368"/>
      <c r="D27" s="357"/>
      <c r="E27" s="357"/>
      <c r="F27" s="355"/>
      <c r="G27" s="355"/>
      <c r="H27" s="355"/>
      <c r="I27" s="355"/>
      <c r="J27" s="357"/>
      <c r="K27" s="100">
        <v>6</v>
      </c>
      <c r="L27" s="101" t="s">
        <v>107</v>
      </c>
      <c r="M27" s="359"/>
      <c r="N27" s="455"/>
      <c r="O27" s="352"/>
      <c r="P27" s="348"/>
      <c r="Q27" s="452"/>
      <c r="R27" s="452"/>
      <c r="S27" s="452"/>
      <c r="T27" s="452"/>
      <c r="U27" s="452"/>
      <c r="V27" s="452"/>
      <c r="W27" s="452"/>
      <c r="X27" s="452"/>
      <c r="Y27" s="452"/>
      <c r="Z27" s="452"/>
      <c r="AA27" s="452"/>
      <c r="AB27" s="452"/>
      <c r="AC27" s="452"/>
      <c r="AD27" s="452"/>
      <c r="AE27" s="452"/>
      <c r="AF27" s="452"/>
      <c r="AG27" s="452"/>
      <c r="AH27" s="452"/>
      <c r="AI27" s="452"/>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0"/>
        <v>0</v>
      </c>
      <c r="BE27" s="104" t="str">
        <f t="shared" si="1"/>
        <v>Débil</v>
      </c>
      <c r="BF27" s="103"/>
      <c r="BG27" s="105" t="s">
        <v>106</v>
      </c>
      <c r="BH27" s="104" t="str">
        <f t="shared" si="2"/>
        <v>Casilla formulada</v>
      </c>
      <c r="BI27" s="103"/>
      <c r="BJ27" s="104" t="str">
        <f t="shared" si="3"/>
        <v/>
      </c>
      <c r="BK27" s="104" t="str">
        <f t="shared" si="4"/>
        <v/>
      </c>
      <c r="BL27" s="104" t="str">
        <f t="shared" si="5"/>
        <v>SI</v>
      </c>
      <c r="BM27" s="339"/>
      <c r="BN27" s="342"/>
      <c r="BO27" s="449"/>
      <c r="BP27" s="348"/>
      <c r="BQ27" s="330"/>
      <c r="BR27" s="330"/>
      <c r="BS27" s="333"/>
    </row>
    <row r="28" spans="2:71" s="89" customFormat="1" ht="96" hidden="1" customHeight="1" x14ac:dyDescent="0.25">
      <c r="B28" s="365"/>
      <c r="C28" s="368"/>
      <c r="D28" s="357"/>
      <c r="E28" s="357"/>
      <c r="F28" s="355"/>
      <c r="G28" s="355"/>
      <c r="H28" s="355"/>
      <c r="I28" s="355"/>
      <c r="J28" s="357"/>
      <c r="K28" s="106">
        <v>7</v>
      </c>
      <c r="L28" s="107" t="s">
        <v>107</v>
      </c>
      <c r="M28" s="359"/>
      <c r="N28" s="455"/>
      <c r="O28" s="352"/>
      <c r="P28" s="348"/>
      <c r="Q28" s="452"/>
      <c r="R28" s="452"/>
      <c r="S28" s="452"/>
      <c r="T28" s="452"/>
      <c r="U28" s="452"/>
      <c r="V28" s="452"/>
      <c r="W28" s="452"/>
      <c r="X28" s="452"/>
      <c r="Y28" s="452"/>
      <c r="Z28" s="452"/>
      <c r="AA28" s="452"/>
      <c r="AB28" s="452"/>
      <c r="AC28" s="452"/>
      <c r="AD28" s="452"/>
      <c r="AE28" s="452"/>
      <c r="AF28" s="452"/>
      <c r="AG28" s="452"/>
      <c r="AH28" s="452"/>
      <c r="AI28" s="452"/>
      <c r="AJ28" s="330"/>
      <c r="AK28" s="330"/>
      <c r="AL28" s="330"/>
      <c r="AM28" s="336"/>
      <c r="AN28" s="108">
        <v>7</v>
      </c>
      <c r="AO28" s="109" t="s">
        <v>109</v>
      </c>
      <c r="AP28" s="109"/>
      <c r="AQ28" s="109" t="s">
        <v>106</v>
      </c>
      <c r="AR28" s="109"/>
      <c r="AS28" s="109"/>
      <c r="AT28" s="109"/>
      <c r="AU28" s="109"/>
      <c r="AV28" s="109" t="s">
        <v>106</v>
      </c>
      <c r="AW28" s="161" t="s">
        <v>106</v>
      </c>
      <c r="AX28" s="161" t="s">
        <v>106</v>
      </c>
      <c r="AY28" s="161" t="s">
        <v>106</v>
      </c>
      <c r="AZ28" s="161" t="s">
        <v>106</v>
      </c>
      <c r="BA28" s="161" t="s">
        <v>106</v>
      </c>
      <c r="BB28" s="161" t="s">
        <v>106</v>
      </c>
      <c r="BC28" s="161" t="s">
        <v>106</v>
      </c>
      <c r="BD28" s="161">
        <f t="shared" si="0"/>
        <v>0</v>
      </c>
      <c r="BE28" s="161" t="str">
        <f t="shared" si="1"/>
        <v>Débil</v>
      </c>
      <c r="BF28" s="109"/>
      <c r="BG28" s="111" t="s">
        <v>106</v>
      </c>
      <c r="BH28" s="161" t="str">
        <f t="shared" si="2"/>
        <v>Casilla formulada</v>
      </c>
      <c r="BI28" s="109"/>
      <c r="BJ28" s="161" t="str">
        <f t="shared" si="3"/>
        <v/>
      </c>
      <c r="BK28" s="161" t="str">
        <f t="shared" si="4"/>
        <v/>
      </c>
      <c r="BL28" s="161" t="str">
        <f t="shared" si="5"/>
        <v>SI</v>
      </c>
      <c r="BM28" s="339"/>
      <c r="BN28" s="342"/>
      <c r="BO28" s="449"/>
      <c r="BP28" s="348"/>
      <c r="BQ28" s="330"/>
      <c r="BR28" s="330"/>
      <c r="BS28" s="333"/>
    </row>
    <row r="29" spans="2:71" s="89" customFormat="1" ht="96" hidden="1" customHeight="1" x14ac:dyDescent="0.25">
      <c r="B29" s="365"/>
      <c r="C29" s="368"/>
      <c r="D29" s="357"/>
      <c r="E29" s="357"/>
      <c r="F29" s="355"/>
      <c r="G29" s="355"/>
      <c r="H29" s="355"/>
      <c r="I29" s="355"/>
      <c r="J29" s="357"/>
      <c r="K29" s="100">
        <v>8</v>
      </c>
      <c r="L29" s="101" t="s">
        <v>107</v>
      </c>
      <c r="M29" s="359"/>
      <c r="N29" s="455"/>
      <c r="O29" s="352"/>
      <c r="P29" s="348"/>
      <c r="Q29" s="452"/>
      <c r="R29" s="452"/>
      <c r="S29" s="452"/>
      <c r="T29" s="452"/>
      <c r="U29" s="452"/>
      <c r="V29" s="452"/>
      <c r="W29" s="452"/>
      <c r="X29" s="452"/>
      <c r="Y29" s="452"/>
      <c r="Z29" s="452"/>
      <c r="AA29" s="452"/>
      <c r="AB29" s="452"/>
      <c r="AC29" s="452"/>
      <c r="AD29" s="452"/>
      <c r="AE29" s="452"/>
      <c r="AF29" s="452"/>
      <c r="AG29" s="452"/>
      <c r="AH29" s="452"/>
      <c r="AI29" s="452"/>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0"/>
        <v>0</v>
      </c>
      <c r="BE29" s="104" t="str">
        <f t="shared" si="1"/>
        <v>Débil</v>
      </c>
      <c r="BF29" s="103"/>
      <c r="BG29" s="105" t="s">
        <v>106</v>
      </c>
      <c r="BH29" s="104" t="str">
        <f t="shared" si="2"/>
        <v>Casilla formulada</v>
      </c>
      <c r="BI29" s="103"/>
      <c r="BJ29" s="104" t="str">
        <f t="shared" si="3"/>
        <v/>
      </c>
      <c r="BK29" s="104" t="str">
        <f t="shared" si="4"/>
        <v/>
      </c>
      <c r="BL29" s="104" t="str">
        <f t="shared" si="5"/>
        <v>SI</v>
      </c>
      <c r="BM29" s="339"/>
      <c r="BN29" s="342"/>
      <c r="BO29" s="449"/>
      <c r="BP29" s="348"/>
      <c r="BQ29" s="330"/>
      <c r="BR29" s="330"/>
      <c r="BS29" s="333"/>
    </row>
    <row r="30" spans="2:71" s="89" customFormat="1" ht="96" hidden="1" customHeight="1" x14ac:dyDescent="0.25">
      <c r="B30" s="365"/>
      <c r="C30" s="368"/>
      <c r="D30" s="357"/>
      <c r="E30" s="357"/>
      <c r="F30" s="355"/>
      <c r="G30" s="355"/>
      <c r="H30" s="355"/>
      <c r="I30" s="355"/>
      <c r="J30" s="357"/>
      <c r="K30" s="106">
        <v>9</v>
      </c>
      <c r="L30" s="112" t="s">
        <v>107</v>
      </c>
      <c r="M30" s="359"/>
      <c r="N30" s="455"/>
      <c r="O30" s="352"/>
      <c r="P30" s="348"/>
      <c r="Q30" s="452"/>
      <c r="R30" s="452"/>
      <c r="S30" s="452"/>
      <c r="T30" s="452"/>
      <c r="U30" s="452"/>
      <c r="V30" s="452"/>
      <c r="W30" s="452"/>
      <c r="X30" s="452"/>
      <c r="Y30" s="452"/>
      <c r="Z30" s="452"/>
      <c r="AA30" s="452"/>
      <c r="AB30" s="452"/>
      <c r="AC30" s="452"/>
      <c r="AD30" s="452"/>
      <c r="AE30" s="452"/>
      <c r="AF30" s="452"/>
      <c r="AG30" s="452"/>
      <c r="AH30" s="452"/>
      <c r="AI30" s="452"/>
      <c r="AJ30" s="330"/>
      <c r="AK30" s="330"/>
      <c r="AL30" s="330"/>
      <c r="AM30" s="336"/>
      <c r="AN30" s="108">
        <v>9</v>
      </c>
      <c r="AO30" s="109" t="s">
        <v>109</v>
      </c>
      <c r="AP30" s="109"/>
      <c r="AQ30" s="109" t="s">
        <v>106</v>
      </c>
      <c r="AR30" s="109"/>
      <c r="AS30" s="109"/>
      <c r="AT30" s="109"/>
      <c r="AU30" s="109"/>
      <c r="AV30" s="109" t="s">
        <v>106</v>
      </c>
      <c r="AW30" s="161" t="s">
        <v>106</v>
      </c>
      <c r="AX30" s="161" t="s">
        <v>106</v>
      </c>
      <c r="AY30" s="161" t="s">
        <v>106</v>
      </c>
      <c r="AZ30" s="161" t="s">
        <v>106</v>
      </c>
      <c r="BA30" s="161" t="s">
        <v>106</v>
      </c>
      <c r="BB30" s="161" t="s">
        <v>106</v>
      </c>
      <c r="BC30" s="161" t="s">
        <v>106</v>
      </c>
      <c r="BD30" s="161">
        <f t="shared" si="0"/>
        <v>0</v>
      </c>
      <c r="BE30" s="161" t="str">
        <f t="shared" si="1"/>
        <v>Débil</v>
      </c>
      <c r="BF30" s="109"/>
      <c r="BG30" s="111" t="s">
        <v>106</v>
      </c>
      <c r="BH30" s="161" t="str">
        <f t="shared" si="2"/>
        <v>Casilla formulada</v>
      </c>
      <c r="BI30" s="109"/>
      <c r="BJ30" s="161" t="str">
        <f t="shared" si="3"/>
        <v/>
      </c>
      <c r="BK30" s="161" t="str">
        <f t="shared" si="4"/>
        <v/>
      </c>
      <c r="BL30" s="161" t="str">
        <f t="shared" si="5"/>
        <v>SI</v>
      </c>
      <c r="BM30" s="339"/>
      <c r="BN30" s="342"/>
      <c r="BO30" s="449"/>
      <c r="BP30" s="348"/>
      <c r="BQ30" s="330"/>
      <c r="BR30" s="330"/>
      <c r="BS30" s="333"/>
    </row>
    <row r="31" spans="2:71" s="89" customFormat="1" ht="96" hidden="1" customHeight="1" thickBot="1" x14ac:dyDescent="0.3">
      <c r="B31" s="366"/>
      <c r="C31" s="369"/>
      <c r="D31" s="358"/>
      <c r="E31" s="358"/>
      <c r="F31" s="356"/>
      <c r="G31" s="356"/>
      <c r="H31" s="356"/>
      <c r="I31" s="356"/>
      <c r="J31" s="358"/>
      <c r="K31" s="113">
        <v>10</v>
      </c>
      <c r="L31" s="114" t="s">
        <v>107</v>
      </c>
      <c r="M31" s="360"/>
      <c r="N31" s="456"/>
      <c r="O31" s="353"/>
      <c r="P31" s="349"/>
      <c r="Q31" s="453"/>
      <c r="R31" s="453"/>
      <c r="S31" s="453"/>
      <c r="T31" s="453"/>
      <c r="U31" s="453"/>
      <c r="V31" s="453"/>
      <c r="W31" s="453"/>
      <c r="X31" s="453"/>
      <c r="Y31" s="453"/>
      <c r="Z31" s="453"/>
      <c r="AA31" s="453"/>
      <c r="AB31" s="453"/>
      <c r="AC31" s="453"/>
      <c r="AD31" s="453"/>
      <c r="AE31" s="453"/>
      <c r="AF31" s="453"/>
      <c r="AG31" s="453"/>
      <c r="AH31" s="453"/>
      <c r="AI31" s="453"/>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0"/>
        <v>0</v>
      </c>
      <c r="BE31" s="117" t="str">
        <f t="shared" si="1"/>
        <v>Débil</v>
      </c>
      <c r="BF31" s="116"/>
      <c r="BG31" s="118" t="s">
        <v>106</v>
      </c>
      <c r="BH31" s="117" t="str">
        <f t="shared" si="2"/>
        <v>Casilla formulada</v>
      </c>
      <c r="BI31" s="116"/>
      <c r="BJ31" s="117" t="str">
        <f t="shared" si="3"/>
        <v/>
      </c>
      <c r="BK31" s="117" t="str">
        <f t="shared" si="4"/>
        <v/>
      </c>
      <c r="BL31" s="117" t="str">
        <f t="shared" si="5"/>
        <v>SI</v>
      </c>
      <c r="BM31" s="340"/>
      <c r="BN31" s="343"/>
      <c r="BO31" s="450"/>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160" t="s">
        <v>106</v>
      </c>
      <c r="AX32" s="160" t="s">
        <v>106</v>
      </c>
      <c r="AY32" s="160" t="s">
        <v>106</v>
      </c>
      <c r="AZ32" s="160" t="s">
        <v>106</v>
      </c>
      <c r="BA32" s="160" t="s">
        <v>106</v>
      </c>
      <c r="BB32" s="160" t="s">
        <v>106</v>
      </c>
      <c r="BC32" s="160" t="s">
        <v>106</v>
      </c>
      <c r="BD32" s="160">
        <f t="shared" si="0"/>
        <v>0</v>
      </c>
      <c r="BE32" s="160" t="str">
        <f t="shared" si="1"/>
        <v>Débil</v>
      </c>
      <c r="BF32" s="94"/>
      <c r="BG32" s="99" t="s">
        <v>106</v>
      </c>
      <c r="BH32" s="160" t="str">
        <f t="shared" si="2"/>
        <v>Casilla formulada</v>
      </c>
      <c r="BI32" s="94"/>
      <c r="BJ32" s="160" t="str">
        <f t="shared" si="3"/>
        <v/>
      </c>
      <c r="BK32" s="160" t="str">
        <f t="shared" si="4"/>
        <v/>
      </c>
      <c r="BL32" s="160" t="str">
        <f t="shared" si="5"/>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0"/>
        <v>0</v>
      </c>
      <c r="BE33" s="104" t="str">
        <f t="shared" si="1"/>
        <v>Débil</v>
      </c>
      <c r="BF33" s="103"/>
      <c r="BG33" s="105" t="s">
        <v>106</v>
      </c>
      <c r="BH33" s="104" t="str">
        <f t="shared" si="2"/>
        <v>Casilla formulada</v>
      </c>
      <c r="BI33" s="103"/>
      <c r="BJ33" s="104" t="str">
        <f t="shared" si="3"/>
        <v/>
      </c>
      <c r="BK33" s="104" t="str">
        <f t="shared" si="4"/>
        <v/>
      </c>
      <c r="BL33" s="104" t="str">
        <f t="shared" si="5"/>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61" t="s">
        <v>106</v>
      </c>
      <c r="AX34" s="161" t="s">
        <v>106</v>
      </c>
      <c r="AY34" s="161" t="s">
        <v>106</v>
      </c>
      <c r="AZ34" s="161" t="s">
        <v>106</v>
      </c>
      <c r="BA34" s="161" t="s">
        <v>106</v>
      </c>
      <c r="BB34" s="161" t="s">
        <v>106</v>
      </c>
      <c r="BC34" s="161" t="s">
        <v>106</v>
      </c>
      <c r="BD34" s="161">
        <f t="shared" si="0"/>
        <v>0</v>
      </c>
      <c r="BE34" s="161" t="str">
        <f t="shared" si="1"/>
        <v>Débil</v>
      </c>
      <c r="BF34" s="109"/>
      <c r="BG34" s="111" t="s">
        <v>106</v>
      </c>
      <c r="BH34" s="161" t="str">
        <f t="shared" si="2"/>
        <v>Casilla formulada</v>
      </c>
      <c r="BI34" s="109"/>
      <c r="BJ34" s="161" t="str">
        <f t="shared" si="3"/>
        <v/>
      </c>
      <c r="BK34" s="161" t="str">
        <f t="shared" si="4"/>
        <v/>
      </c>
      <c r="BL34" s="161" t="str">
        <f t="shared" si="5"/>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0"/>
        <v>0</v>
      </c>
      <c r="BE35" s="104" t="str">
        <f t="shared" si="1"/>
        <v>Débil</v>
      </c>
      <c r="BF35" s="103"/>
      <c r="BG35" s="105" t="s">
        <v>106</v>
      </c>
      <c r="BH35" s="104" t="str">
        <f t="shared" si="2"/>
        <v>Casilla formulada</v>
      </c>
      <c r="BI35" s="103"/>
      <c r="BJ35" s="104" t="str">
        <f t="shared" si="3"/>
        <v/>
      </c>
      <c r="BK35" s="104" t="str">
        <f t="shared" si="4"/>
        <v/>
      </c>
      <c r="BL35" s="104" t="str">
        <f t="shared" si="5"/>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61" t="s">
        <v>106</v>
      </c>
      <c r="AX36" s="161" t="s">
        <v>106</v>
      </c>
      <c r="AY36" s="161" t="s">
        <v>106</v>
      </c>
      <c r="AZ36" s="161" t="s">
        <v>106</v>
      </c>
      <c r="BA36" s="161" t="s">
        <v>106</v>
      </c>
      <c r="BB36" s="161" t="s">
        <v>106</v>
      </c>
      <c r="BC36" s="161" t="s">
        <v>106</v>
      </c>
      <c r="BD36" s="161">
        <f t="shared" si="0"/>
        <v>0</v>
      </c>
      <c r="BE36" s="161" t="str">
        <f t="shared" si="1"/>
        <v>Débil</v>
      </c>
      <c r="BF36" s="109"/>
      <c r="BG36" s="111" t="s">
        <v>106</v>
      </c>
      <c r="BH36" s="161" t="str">
        <f t="shared" si="2"/>
        <v>Casilla formulada</v>
      </c>
      <c r="BI36" s="109"/>
      <c r="BJ36" s="161" t="str">
        <f t="shared" si="3"/>
        <v/>
      </c>
      <c r="BK36" s="161" t="str">
        <f t="shared" si="4"/>
        <v/>
      </c>
      <c r="BL36" s="161" t="str">
        <f t="shared" si="5"/>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0"/>
        <v>0</v>
      </c>
      <c r="BE37" s="104" t="str">
        <f t="shared" si="1"/>
        <v>Débil</v>
      </c>
      <c r="BF37" s="103"/>
      <c r="BG37" s="105" t="s">
        <v>106</v>
      </c>
      <c r="BH37" s="104" t="str">
        <f t="shared" si="2"/>
        <v>Casilla formulada</v>
      </c>
      <c r="BI37" s="103"/>
      <c r="BJ37" s="104" t="str">
        <f t="shared" si="3"/>
        <v/>
      </c>
      <c r="BK37" s="104" t="str">
        <f t="shared" si="4"/>
        <v/>
      </c>
      <c r="BL37" s="104" t="str">
        <f t="shared" si="5"/>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61" t="s">
        <v>106</v>
      </c>
      <c r="AX38" s="161" t="s">
        <v>106</v>
      </c>
      <c r="AY38" s="161" t="s">
        <v>106</v>
      </c>
      <c r="AZ38" s="161" t="s">
        <v>106</v>
      </c>
      <c r="BA38" s="161" t="s">
        <v>106</v>
      </c>
      <c r="BB38" s="161" t="s">
        <v>106</v>
      </c>
      <c r="BC38" s="161" t="s">
        <v>106</v>
      </c>
      <c r="BD38" s="161">
        <f t="shared" si="0"/>
        <v>0</v>
      </c>
      <c r="BE38" s="161" t="str">
        <f t="shared" si="1"/>
        <v>Débil</v>
      </c>
      <c r="BF38" s="109"/>
      <c r="BG38" s="111" t="s">
        <v>106</v>
      </c>
      <c r="BH38" s="161" t="str">
        <f t="shared" si="2"/>
        <v>Casilla formulada</v>
      </c>
      <c r="BI38" s="109"/>
      <c r="BJ38" s="161" t="str">
        <f t="shared" si="3"/>
        <v/>
      </c>
      <c r="BK38" s="161" t="str">
        <f t="shared" si="4"/>
        <v/>
      </c>
      <c r="BL38" s="161" t="str">
        <f t="shared" si="5"/>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0"/>
        <v>0</v>
      </c>
      <c r="BE39" s="104" t="str">
        <f t="shared" si="1"/>
        <v>Débil</v>
      </c>
      <c r="BF39" s="103"/>
      <c r="BG39" s="105" t="s">
        <v>106</v>
      </c>
      <c r="BH39" s="104" t="str">
        <f t="shared" si="2"/>
        <v>Casilla formulada</v>
      </c>
      <c r="BI39" s="103"/>
      <c r="BJ39" s="104" t="str">
        <f t="shared" si="3"/>
        <v/>
      </c>
      <c r="BK39" s="104" t="str">
        <f t="shared" si="4"/>
        <v/>
      </c>
      <c r="BL39" s="104" t="str">
        <f t="shared" si="5"/>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61" t="s">
        <v>106</v>
      </c>
      <c r="AX40" s="161" t="s">
        <v>106</v>
      </c>
      <c r="AY40" s="161" t="s">
        <v>106</v>
      </c>
      <c r="AZ40" s="161" t="s">
        <v>106</v>
      </c>
      <c r="BA40" s="161" t="s">
        <v>106</v>
      </c>
      <c r="BB40" s="161" t="s">
        <v>106</v>
      </c>
      <c r="BC40" s="161" t="s">
        <v>106</v>
      </c>
      <c r="BD40" s="161">
        <f t="shared" si="0"/>
        <v>0</v>
      </c>
      <c r="BE40" s="161" t="str">
        <f t="shared" si="1"/>
        <v>Débil</v>
      </c>
      <c r="BF40" s="109"/>
      <c r="BG40" s="111" t="s">
        <v>106</v>
      </c>
      <c r="BH40" s="161" t="str">
        <f t="shared" si="2"/>
        <v>Casilla formulada</v>
      </c>
      <c r="BI40" s="109"/>
      <c r="BJ40" s="161" t="str">
        <f t="shared" si="3"/>
        <v/>
      </c>
      <c r="BK40" s="161" t="str">
        <f t="shared" si="4"/>
        <v/>
      </c>
      <c r="BL40" s="161" t="str">
        <f t="shared" si="5"/>
        <v>SI</v>
      </c>
      <c r="BM40" s="339"/>
      <c r="BN40" s="342"/>
      <c r="BO40" s="449"/>
      <c r="BP40" s="348"/>
      <c r="BQ40" s="330"/>
      <c r="BR40" s="330"/>
      <c r="BS40" s="333"/>
    </row>
    <row r="41" spans="2:71" s="89" customFormat="1" ht="96" hidden="1" customHeight="1" thickBot="1" x14ac:dyDescent="0.3">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0"/>
        <v>0</v>
      </c>
      <c r="BE41" s="117" t="str">
        <f t="shared" si="1"/>
        <v>Débil</v>
      </c>
      <c r="BF41" s="116"/>
      <c r="BG41" s="118" t="s">
        <v>106</v>
      </c>
      <c r="BH41" s="117" t="str">
        <f t="shared" si="2"/>
        <v>Casilla formulada</v>
      </c>
      <c r="BI41" s="116"/>
      <c r="BJ41" s="117" t="str">
        <f t="shared" si="3"/>
        <v/>
      </c>
      <c r="BK41" s="117" t="str">
        <f t="shared" si="4"/>
        <v/>
      </c>
      <c r="BL41" s="117" t="str">
        <f t="shared" si="5"/>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160" t="s">
        <v>106</v>
      </c>
      <c r="AX42" s="160" t="s">
        <v>106</v>
      </c>
      <c r="AY42" s="160" t="s">
        <v>106</v>
      </c>
      <c r="AZ42" s="160" t="s">
        <v>106</v>
      </c>
      <c r="BA42" s="160" t="s">
        <v>106</v>
      </c>
      <c r="BB42" s="160" t="s">
        <v>106</v>
      </c>
      <c r="BC42" s="160" t="s">
        <v>106</v>
      </c>
      <c r="BD42" s="160">
        <f t="shared" si="0"/>
        <v>0</v>
      </c>
      <c r="BE42" s="160" t="str">
        <f t="shared" si="1"/>
        <v>Débil</v>
      </c>
      <c r="BF42" s="94"/>
      <c r="BG42" s="99" t="s">
        <v>106</v>
      </c>
      <c r="BH42" s="160" t="str">
        <f t="shared" si="2"/>
        <v>Casilla formulada</v>
      </c>
      <c r="BI42" s="94"/>
      <c r="BJ42" s="160" t="str">
        <f t="shared" si="3"/>
        <v/>
      </c>
      <c r="BK42" s="160" t="str">
        <f t="shared" si="4"/>
        <v/>
      </c>
      <c r="BL42" s="160" t="str">
        <f t="shared" si="5"/>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0"/>
        <v>0</v>
      </c>
      <c r="BE43" s="104" t="str">
        <f t="shared" si="1"/>
        <v>Débil</v>
      </c>
      <c r="BF43" s="103"/>
      <c r="BG43" s="105" t="s">
        <v>106</v>
      </c>
      <c r="BH43" s="104" t="str">
        <f t="shared" si="2"/>
        <v>Casilla formulada</v>
      </c>
      <c r="BI43" s="103"/>
      <c r="BJ43" s="104" t="str">
        <f t="shared" si="3"/>
        <v/>
      </c>
      <c r="BK43" s="104" t="str">
        <f t="shared" si="4"/>
        <v/>
      </c>
      <c r="BL43" s="104" t="str">
        <f t="shared" si="5"/>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61" t="s">
        <v>106</v>
      </c>
      <c r="AX44" s="161" t="s">
        <v>106</v>
      </c>
      <c r="AY44" s="161" t="s">
        <v>106</v>
      </c>
      <c r="AZ44" s="161" t="s">
        <v>106</v>
      </c>
      <c r="BA44" s="161" t="s">
        <v>106</v>
      </c>
      <c r="BB44" s="161" t="s">
        <v>106</v>
      </c>
      <c r="BC44" s="161" t="s">
        <v>106</v>
      </c>
      <c r="BD44" s="161">
        <f t="shared" si="0"/>
        <v>0</v>
      </c>
      <c r="BE44" s="161" t="str">
        <f t="shared" si="1"/>
        <v>Débil</v>
      </c>
      <c r="BF44" s="109"/>
      <c r="BG44" s="111" t="s">
        <v>106</v>
      </c>
      <c r="BH44" s="161" t="str">
        <f t="shared" si="2"/>
        <v>Casilla formulada</v>
      </c>
      <c r="BI44" s="109"/>
      <c r="BJ44" s="161" t="str">
        <f t="shared" si="3"/>
        <v/>
      </c>
      <c r="BK44" s="161" t="str">
        <f t="shared" si="4"/>
        <v/>
      </c>
      <c r="BL44" s="161" t="str">
        <f t="shared" si="5"/>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0"/>
        <v>0</v>
      </c>
      <c r="BE45" s="104" t="str">
        <f t="shared" si="1"/>
        <v>Débil</v>
      </c>
      <c r="BF45" s="103"/>
      <c r="BG45" s="105" t="s">
        <v>106</v>
      </c>
      <c r="BH45" s="104" t="str">
        <f t="shared" si="2"/>
        <v>Casilla formulada</v>
      </c>
      <c r="BI45" s="103"/>
      <c r="BJ45" s="104" t="str">
        <f t="shared" si="3"/>
        <v/>
      </c>
      <c r="BK45" s="104" t="str">
        <f t="shared" si="4"/>
        <v/>
      </c>
      <c r="BL45" s="104" t="str">
        <f t="shared" si="5"/>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61" t="s">
        <v>106</v>
      </c>
      <c r="AX46" s="161" t="s">
        <v>106</v>
      </c>
      <c r="AY46" s="161" t="s">
        <v>106</v>
      </c>
      <c r="AZ46" s="161" t="s">
        <v>106</v>
      </c>
      <c r="BA46" s="161" t="s">
        <v>106</v>
      </c>
      <c r="BB46" s="161" t="s">
        <v>106</v>
      </c>
      <c r="BC46" s="161" t="s">
        <v>106</v>
      </c>
      <c r="BD46" s="161">
        <f t="shared" si="0"/>
        <v>0</v>
      </c>
      <c r="BE46" s="161" t="str">
        <f t="shared" si="1"/>
        <v>Débil</v>
      </c>
      <c r="BF46" s="109"/>
      <c r="BG46" s="111" t="s">
        <v>106</v>
      </c>
      <c r="BH46" s="161" t="str">
        <f t="shared" si="2"/>
        <v>Casilla formulada</v>
      </c>
      <c r="BI46" s="109"/>
      <c r="BJ46" s="161" t="str">
        <f t="shared" si="3"/>
        <v/>
      </c>
      <c r="BK46" s="161" t="str">
        <f t="shared" si="4"/>
        <v/>
      </c>
      <c r="BL46" s="161" t="str">
        <f t="shared" si="5"/>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0"/>
        <v>0</v>
      </c>
      <c r="BE47" s="104" t="str">
        <f t="shared" si="1"/>
        <v>Débil</v>
      </c>
      <c r="BF47" s="103"/>
      <c r="BG47" s="105" t="s">
        <v>106</v>
      </c>
      <c r="BH47" s="104" t="str">
        <f t="shared" si="2"/>
        <v>Casilla formulada</v>
      </c>
      <c r="BI47" s="103"/>
      <c r="BJ47" s="104" t="str">
        <f t="shared" si="3"/>
        <v/>
      </c>
      <c r="BK47" s="104" t="str">
        <f t="shared" si="4"/>
        <v/>
      </c>
      <c r="BL47" s="104" t="str">
        <f t="shared" si="5"/>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61" t="s">
        <v>106</v>
      </c>
      <c r="AX48" s="161" t="s">
        <v>106</v>
      </c>
      <c r="AY48" s="161" t="s">
        <v>106</v>
      </c>
      <c r="AZ48" s="161" t="s">
        <v>106</v>
      </c>
      <c r="BA48" s="161" t="s">
        <v>106</v>
      </c>
      <c r="BB48" s="161" t="s">
        <v>106</v>
      </c>
      <c r="BC48" s="161" t="s">
        <v>106</v>
      </c>
      <c r="BD48" s="161">
        <f t="shared" si="0"/>
        <v>0</v>
      </c>
      <c r="BE48" s="161" t="str">
        <f t="shared" si="1"/>
        <v>Débil</v>
      </c>
      <c r="BF48" s="109"/>
      <c r="BG48" s="111" t="s">
        <v>106</v>
      </c>
      <c r="BH48" s="161" t="str">
        <f t="shared" si="2"/>
        <v>Casilla formulada</v>
      </c>
      <c r="BI48" s="109"/>
      <c r="BJ48" s="161" t="str">
        <f t="shared" si="3"/>
        <v/>
      </c>
      <c r="BK48" s="161" t="str">
        <f t="shared" si="4"/>
        <v/>
      </c>
      <c r="BL48" s="161" t="str">
        <f t="shared" si="5"/>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0"/>
        <v>0</v>
      </c>
      <c r="BE49" s="104" t="str">
        <f t="shared" si="1"/>
        <v>Débil</v>
      </c>
      <c r="BF49" s="103"/>
      <c r="BG49" s="105" t="s">
        <v>106</v>
      </c>
      <c r="BH49" s="104" t="str">
        <f t="shared" si="2"/>
        <v>Casilla formulada</v>
      </c>
      <c r="BI49" s="103"/>
      <c r="BJ49" s="104" t="str">
        <f t="shared" si="3"/>
        <v/>
      </c>
      <c r="BK49" s="104" t="str">
        <f t="shared" si="4"/>
        <v/>
      </c>
      <c r="BL49" s="104" t="str">
        <f t="shared" si="5"/>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61" t="s">
        <v>106</v>
      </c>
      <c r="AX50" s="161" t="s">
        <v>106</v>
      </c>
      <c r="AY50" s="161" t="s">
        <v>106</v>
      </c>
      <c r="AZ50" s="161" t="s">
        <v>106</v>
      </c>
      <c r="BA50" s="161" t="s">
        <v>106</v>
      </c>
      <c r="BB50" s="161" t="s">
        <v>106</v>
      </c>
      <c r="BC50" s="161" t="s">
        <v>106</v>
      </c>
      <c r="BD50" s="161">
        <f t="shared" si="0"/>
        <v>0</v>
      </c>
      <c r="BE50" s="161" t="str">
        <f t="shared" si="1"/>
        <v>Débil</v>
      </c>
      <c r="BF50" s="109"/>
      <c r="BG50" s="111" t="s">
        <v>106</v>
      </c>
      <c r="BH50" s="161" t="str">
        <f t="shared" si="2"/>
        <v>Casilla formulada</v>
      </c>
      <c r="BI50" s="109"/>
      <c r="BJ50" s="161" t="str">
        <f t="shared" si="3"/>
        <v/>
      </c>
      <c r="BK50" s="161" t="str">
        <f t="shared" si="4"/>
        <v/>
      </c>
      <c r="BL50" s="161" t="str">
        <f t="shared" si="5"/>
        <v>SI</v>
      </c>
      <c r="BM50" s="339"/>
      <c r="BN50" s="342"/>
      <c r="BO50" s="449"/>
      <c r="BP50" s="348"/>
      <c r="BQ50" s="330"/>
      <c r="BR50" s="330"/>
      <c r="BS50" s="333"/>
    </row>
    <row r="51" spans="2:71" s="89" customFormat="1" ht="96" hidden="1" customHeight="1" thickBot="1" x14ac:dyDescent="0.3">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0"/>
        <v>0</v>
      </c>
      <c r="BE51" s="117" t="str">
        <f t="shared" si="1"/>
        <v>Débil</v>
      </c>
      <c r="BF51" s="116"/>
      <c r="BG51" s="118" t="s">
        <v>106</v>
      </c>
      <c r="BH51" s="117" t="str">
        <f t="shared" si="2"/>
        <v>Casilla formulada</v>
      </c>
      <c r="BI51" s="116"/>
      <c r="BJ51" s="117" t="str">
        <f t="shared" si="3"/>
        <v/>
      </c>
      <c r="BK51" s="117" t="str">
        <f t="shared" si="4"/>
        <v/>
      </c>
      <c r="BL51" s="117" t="str">
        <f t="shared" si="5"/>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160" t="s">
        <v>106</v>
      </c>
      <c r="AX52" s="160" t="s">
        <v>106</v>
      </c>
      <c r="AY52" s="160" t="s">
        <v>106</v>
      </c>
      <c r="AZ52" s="160" t="s">
        <v>106</v>
      </c>
      <c r="BA52" s="160" t="s">
        <v>106</v>
      </c>
      <c r="BB52" s="160" t="s">
        <v>106</v>
      </c>
      <c r="BC52" s="160" t="s">
        <v>106</v>
      </c>
      <c r="BD52" s="160">
        <f t="shared" si="0"/>
        <v>0</v>
      </c>
      <c r="BE52" s="160" t="str">
        <f t="shared" si="1"/>
        <v>Débil</v>
      </c>
      <c r="BF52" s="94"/>
      <c r="BG52" s="99" t="s">
        <v>106</v>
      </c>
      <c r="BH52" s="160" t="str">
        <f t="shared" si="2"/>
        <v>Casilla formulada</v>
      </c>
      <c r="BI52" s="94"/>
      <c r="BJ52" s="160" t="str">
        <f t="shared" si="3"/>
        <v/>
      </c>
      <c r="BK52" s="160" t="str">
        <f t="shared" si="4"/>
        <v/>
      </c>
      <c r="BL52" s="160" t="str">
        <f t="shared" si="5"/>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0"/>
        <v>0</v>
      </c>
      <c r="BE53" s="104" t="str">
        <f t="shared" si="1"/>
        <v>Débil</v>
      </c>
      <c r="BF53" s="103"/>
      <c r="BG53" s="105" t="s">
        <v>106</v>
      </c>
      <c r="BH53" s="104" t="str">
        <f t="shared" si="2"/>
        <v>Casilla formulada</v>
      </c>
      <c r="BI53" s="103"/>
      <c r="BJ53" s="104" t="str">
        <f t="shared" si="3"/>
        <v/>
      </c>
      <c r="BK53" s="104" t="str">
        <f t="shared" si="4"/>
        <v/>
      </c>
      <c r="BL53" s="104" t="str">
        <f t="shared" si="5"/>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61" t="s">
        <v>106</v>
      </c>
      <c r="AX54" s="161" t="s">
        <v>106</v>
      </c>
      <c r="AY54" s="161" t="s">
        <v>106</v>
      </c>
      <c r="AZ54" s="161" t="s">
        <v>106</v>
      </c>
      <c r="BA54" s="161" t="s">
        <v>106</v>
      </c>
      <c r="BB54" s="161" t="s">
        <v>106</v>
      </c>
      <c r="BC54" s="161" t="s">
        <v>106</v>
      </c>
      <c r="BD54" s="161">
        <f t="shared" si="0"/>
        <v>0</v>
      </c>
      <c r="BE54" s="161" t="str">
        <f t="shared" si="1"/>
        <v>Débil</v>
      </c>
      <c r="BF54" s="109"/>
      <c r="BG54" s="111" t="s">
        <v>106</v>
      </c>
      <c r="BH54" s="161" t="str">
        <f t="shared" si="2"/>
        <v>Casilla formulada</v>
      </c>
      <c r="BI54" s="109"/>
      <c r="BJ54" s="161" t="str">
        <f t="shared" si="3"/>
        <v/>
      </c>
      <c r="BK54" s="161" t="str">
        <f t="shared" si="4"/>
        <v/>
      </c>
      <c r="BL54" s="161" t="str">
        <f t="shared" si="5"/>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0"/>
        <v>0</v>
      </c>
      <c r="BE55" s="104" t="str">
        <f t="shared" si="1"/>
        <v>Débil</v>
      </c>
      <c r="BF55" s="103"/>
      <c r="BG55" s="105" t="s">
        <v>106</v>
      </c>
      <c r="BH55" s="104" t="str">
        <f t="shared" si="2"/>
        <v>Casilla formulada</v>
      </c>
      <c r="BI55" s="103"/>
      <c r="BJ55" s="104" t="str">
        <f t="shared" si="3"/>
        <v/>
      </c>
      <c r="BK55" s="104" t="str">
        <f t="shared" si="4"/>
        <v/>
      </c>
      <c r="BL55" s="104" t="str">
        <f t="shared" si="5"/>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61" t="s">
        <v>106</v>
      </c>
      <c r="AX56" s="161" t="s">
        <v>106</v>
      </c>
      <c r="AY56" s="161" t="s">
        <v>106</v>
      </c>
      <c r="AZ56" s="161" t="s">
        <v>106</v>
      </c>
      <c r="BA56" s="161" t="s">
        <v>106</v>
      </c>
      <c r="BB56" s="161" t="s">
        <v>106</v>
      </c>
      <c r="BC56" s="161" t="s">
        <v>106</v>
      </c>
      <c r="BD56" s="161">
        <f t="shared" si="0"/>
        <v>0</v>
      </c>
      <c r="BE56" s="161" t="str">
        <f t="shared" si="1"/>
        <v>Débil</v>
      </c>
      <c r="BF56" s="109"/>
      <c r="BG56" s="111" t="s">
        <v>106</v>
      </c>
      <c r="BH56" s="161" t="str">
        <f t="shared" si="2"/>
        <v>Casilla formulada</v>
      </c>
      <c r="BI56" s="109"/>
      <c r="BJ56" s="161" t="str">
        <f t="shared" si="3"/>
        <v/>
      </c>
      <c r="BK56" s="161" t="str">
        <f t="shared" si="4"/>
        <v/>
      </c>
      <c r="BL56" s="161" t="str">
        <f t="shared" si="5"/>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0"/>
        <v>0</v>
      </c>
      <c r="BE57" s="104" t="str">
        <f t="shared" si="1"/>
        <v>Débil</v>
      </c>
      <c r="BF57" s="103"/>
      <c r="BG57" s="105" t="s">
        <v>106</v>
      </c>
      <c r="BH57" s="104" t="str">
        <f t="shared" si="2"/>
        <v>Casilla formulada</v>
      </c>
      <c r="BI57" s="103"/>
      <c r="BJ57" s="104" t="str">
        <f t="shared" si="3"/>
        <v/>
      </c>
      <c r="BK57" s="104" t="str">
        <f t="shared" si="4"/>
        <v/>
      </c>
      <c r="BL57" s="104" t="str">
        <f t="shared" si="5"/>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61" t="s">
        <v>106</v>
      </c>
      <c r="AX58" s="161" t="s">
        <v>106</v>
      </c>
      <c r="AY58" s="161" t="s">
        <v>106</v>
      </c>
      <c r="AZ58" s="161" t="s">
        <v>106</v>
      </c>
      <c r="BA58" s="161" t="s">
        <v>106</v>
      </c>
      <c r="BB58" s="161" t="s">
        <v>106</v>
      </c>
      <c r="BC58" s="161" t="s">
        <v>106</v>
      </c>
      <c r="BD58" s="161">
        <f t="shared" si="0"/>
        <v>0</v>
      </c>
      <c r="BE58" s="161" t="str">
        <f t="shared" si="1"/>
        <v>Débil</v>
      </c>
      <c r="BF58" s="109"/>
      <c r="BG58" s="111" t="s">
        <v>106</v>
      </c>
      <c r="BH58" s="161" t="str">
        <f t="shared" si="2"/>
        <v>Casilla formulada</v>
      </c>
      <c r="BI58" s="109"/>
      <c r="BJ58" s="161" t="str">
        <f t="shared" si="3"/>
        <v/>
      </c>
      <c r="BK58" s="161" t="str">
        <f t="shared" si="4"/>
        <v/>
      </c>
      <c r="BL58" s="161" t="str">
        <f t="shared" si="5"/>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0"/>
        <v>0</v>
      </c>
      <c r="BE59" s="104" t="str">
        <f t="shared" si="1"/>
        <v>Débil</v>
      </c>
      <c r="BF59" s="103"/>
      <c r="BG59" s="105" t="s">
        <v>106</v>
      </c>
      <c r="BH59" s="104" t="str">
        <f t="shared" si="2"/>
        <v>Casilla formulada</v>
      </c>
      <c r="BI59" s="103"/>
      <c r="BJ59" s="104" t="str">
        <f t="shared" si="3"/>
        <v/>
      </c>
      <c r="BK59" s="104" t="str">
        <f t="shared" si="4"/>
        <v/>
      </c>
      <c r="BL59" s="104" t="str">
        <f t="shared" si="5"/>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61" t="s">
        <v>106</v>
      </c>
      <c r="AX60" s="161" t="s">
        <v>106</v>
      </c>
      <c r="AY60" s="161" t="s">
        <v>106</v>
      </c>
      <c r="AZ60" s="161" t="s">
        <v>106</v>
      </c>
      <c r="BA60" s="161" t="s">
        <v>106</v>
      </c>
      <c r="BB60" s="161" t="s">
        <v>106</v>
      </c>
      <c r="BC60" s="161" t="s">
        <v>106</v>
      </c>
      <c r="BD60" s="161">
        <f t="shared" si="0"/>
        <v>0</v>
      </c>
      <c r="BE60" s="161" t="str">
        <f t="shared" si="1"/>
        <v>Débil</v>
      </c>
      <c r="BF60" s="109"/>
      <c r="BG60" s="111" t="s">
        <v>106</v>
      </c>
      <c r="BH60" s="161" t="str">
        <f t="shared" si="2"/>
        <v>Casilla formulada</v>
      </c>
      <c r="BI60" s="109"/>
      <c r="BJ60" s="161" t="str">
        <f t="shared" si="3"/>
        <v/>
      </c>
      <c r="BK60" s="161" t="str">
        <f t="shared" si="4"/>
        <v/>
      </c>
      <c r="BL60" s="161" t="str">
        <f t="shared" si="5"/>
        <v>SI</v>
      </c>
      <c r="BM60" s="339"/>
      <c r="BN60" s="342"/>
      <c r="BO60" s="449"/>
      <c r="BP60" s="348"/>
      <c r="BQ60" s="330"/>
      <c r="BR60" s="330"/>
      <c r="BS60" s="333"/>
    </row>
    <row r="61" spans="2:71" s="89" customFormat="1" ht="96" hidden="1" customHeight="1" thickBot="1" x14ac:dyDescent="0.3">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0"/>
        <v>0</v>
      </c>
      <c r="BE61" s="117" t="str">
        <f t="shared" si="1"/>
        <v>Débil</v>
      </c>
      <c r="BF61" s="116"/>
      <c r="BG61" s="118" t="s">
        <v>106</v>
      </c>
      <c r="BH61" s="117" t="str">
        <f t="shared" si="2"/>
        <v>Casilla formulada</v>
      </c>
      <c r="BI61" s="116"/>
      <c r="BJ61" s="117" t="str">
        <f t="shared" si="3"/>
        <v/>
      </c>
      <c r="BK61" s="117" t="str">
        <f t="shared" si="4"/>
        <v/>
      </c>
      <c r="BL61" s="117" t="str">
        <f t="shared" si="5"/>
        <v>SI</v>
      </c>
      <c r="BM61" s="340"/>
      <c r="BN61" s="343"/>
      <c r="BO61" s="450"/>
      <c r="BP61" s="349"/>
      <c r="BQ61" s="331"/>
      <c r="BR61" s="331"/>
      <c r="BS61" s="334"/>
    </row>
    <row r="62" spans="2:71" hidden="1" x14ac:dyDescent="0.2"/>
  </sheetData>
  <sheetProtection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718" priority="23" operator="containsText" text="Si es Riesgo de Corrupción">
      <formula>NOT(ISERROR(SEARCH("Si es Riesgo de Corrupción",J12)))</formula>
    </cfRule>
    <cfRule type="containsText" dxfId="717" priority="24" operator="containsText" text="No es Riesgo de Corrupción">
      <formula>NOT(ISERROR(SEARCH("No es Riesgo de Corrupción",J12)))</formula>
    </cfRule>
  </conditionalFormatting>
  <conditionalFormatting sqref="L12:M21">
    <cfRule type="containsText" dxfId="716" priority="22" operator="containsText" text="Espacio para describir ">
      <formula>NOT(ISERROR(SEARCH("Espacio para describir ",L12)))</formula>
    </cfRule>
  </conditionalFormatting>
  <conditionalFormatting sqref="N12:N61 Q12:AI61 AQ12:AQ61 AV12:BC61 BG12:BG61 BO12:BO61">
    <cfRule type="containsText" dxfId="715" priority="21" operator="containsText" text="Escoger un dato de la lista desplegable">
      <formula>NOT(ISERROR(SEARCH("Escoger un dato de la lista desplegable",N12)))</formula>
    </cfRule>
  </conditionalFormatting>
  <conditionalFormatting sqref="AO12:AO61">
    <cfRule type="containsText" dxfId="714" priority="20" operator="containsText" text="REDACTAR CONTROL">
      <formula>NOT(ISERROR(SEARCH("REDACTAR CONTROL",AO12)))</formula>
    </cfRule>
  </conditionalFormatting>
  <conditionalFormatting sqref="AL12 BR12">
    <cfRule type="containsText" dxfId="713" priority="17" operator="containsText" text="Extremo">
      <formula>NOT(ISERROR(SEARCH("Extremo",AL12)))</formula>
    </cfRule>
    <cfRule type="containsText" dxfId="712" priority="18" operator="containsText" text="Alto">
      <formula>NOT(ISERROR(SEARCH("Alto",AL12)))</formula>
    </cfRule>
    <cfRule type="containsText" dxfId="711" priority="19" operator="containsText" text="Moderado">
      <formula>NOT(ISERROR(SEARCH("Moderado",AL12)))</formula>
    </cfRule>
  </conditionalFormatting>
  <conditionalFormatting sqref="L22:M31">
    <cfRule type="containsText" dxfId="710" priority="16" operator="containsText" text="Espacio para describir ">
      <formula>NOT(ISERROR(SEARCH("Espacio para describir ",L22)))</formula>
    </cfRule>
  </conditionalFormatting>
  <conditionalFormatting sqref="AL22 BR22">
    <cfRule type="containsText" dxfId="709" priority="13" operator="containsText" text="Extremo">
      <formula>NOT(ISERROR(SEARCH("Extremo",AL22)))</formula>
    </cfRule>
    <cfRule type="containsText" dxfId="708" priority="14" operator="containsText" text="Alto">
      <formula>NOT(ISERROR(SEARCH("Alto",AL22)))</formula>
    </cfRule>
    <cfRule type="containsText" dxfId="707" priority="15" operator="containsText" text="Moderado">
      <formula>NOT(ISERROR(SEARCH("Moderado",AL22)))</formula>
    </cfRule>
  </conditionalFormatting>
  <conditionalFormatting sqref="L32:M41">
    <cfRule type="containsText" dxfId="706" priority="12" operator="containsText" text="Espacio para describir ">
      <formula>NOT(ISERROR(SEARCH("Espacio para describir ",L32)))</formula>
    </cfRule>
  </conditionalFormatting>
  <conditionalFormatting sqref="AL32 BR32">
    <cfRule type="containsText" dxfId="705" priority="9" operator="containsText" text="Extremo">
      <formula>NOT(ISERROR(SEARCH("Extremo",AL32)))</formula>
    </cfRule>
    <cfRule type="containsText" dxfId="704" priority="10" operator="containsText" text="Alto">
      <formula>NOT(ISERROR(SEARCH("Alto",AL32)))</formula>
    </cfRule>
    <cfRule type="containsText" dxfId="703" priority="11" operator="containsText" text="Moderado">
      <formula>NOT(ISERROR(SEARCH("Moderado",AL32)))</formula>
    </cfRule>
  </conditionalFormatting>
  <conditionalFormatting sqref="L42:M51">
    <cfRule type="containsText" dxfId="702" priority="8" operator="containsText" text="Espacio para describir ">
      <formula>NOT(ISERROR(SEARCH("Espacio para describir ",L42)))</formula>
    </cfRule>
  </conditionalFormatting>
  <conditionalFormatting sqref="AL42 BR42">
    <cfRule type="containsText" dxfId="701" priority="5" operator="containsText" text="Extremo">
      <formula>NOT(ISERROR(SEARCH("Extremo",AL42)))</formula>
    </cfRule>
    <cfRule type="containsText" dxfId="700" priority="6" operator="containsText" text="Alto">
      <formula>NOT(ISERROR(SEARCH("Alto",AL42)))</formula>
    </cfRule>
    <cfRule type="containsText" dxfId="699" priority="7" operator="containsText" text="Moderado">
      <formula>NOT(ISERROR(SEARCH("Moderado",AL42)))</formula>
    </cfRule>
  </conditionalFormatting>
  <conditionalFormatting sqref="L52:M61">
    <cfRule type="containsText" dxfId="698" priority="4" operator="containsText" text="Espacio para describir ">
      <formula>NOT(ISERROR(SEARCH("Espacio para describir ",L52)))</formula>
    </cfRule>
  </conditionalFormatting>
  <conditionalFormatting sqref="AL52 BR52">
    <cfRule type="containsText" dxfId="697" priority="1" operator="containsText" text="Extremo">
      <formula>NOT(ISERROR(SEARCH("Extremo",AL52)))</formula>
    </cfRule>
    <cfRule type="containsText" dxfId="696" priority="2" operator="containsText" text="Alto">
      <formula>NOT(ISERROR(SEARCH("Alto",AL52)))</formula>
    </cfRule>
    <cfRule type="containsText" dxfId="695"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5279C6C1-DACE-4751-9868-D3DA565E84DA}"/>
    <dataValidation allowBlank="1" showInputMessage="1" showErrorMessage="1" prompt="¿Se deja evidencia o rastro de la ejecución del control, que permita a cualquier tercero con la evidencia, llegar a la misma conclusión?." sqref="BC11" xr:uid="{B417BD1D-9CFE-4A22-A3FF-B0A99BB9E517}"/>
    <dataValidation allowBlank="1" showInputMessage="1" showErrorMessage="1" prompt="¿Las observaciones, desviaciones o diferencias identificadas como resultados de la ejecución del control son investigadas y resueltas de manera oportuna?" sqref="BB11" xr:uid="{5732FDEA-33CF-40AE-B6BA-6274F8F33905}"/>
    <dataValidation allowBlank="1" showInputMessage="1" showErrorMessage="1" prompt="¿La fuente de información que se utiliza en el desarrollo del control es información confiable que permita mitigar el riesgo?." sqref="BA11" xr:uid="{D88B0075-562E-413D-BB0E-425264FD9F4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BCC6E17-6D93-4C21-8791-780538F4CCAE}"/>
    <dataValidation allowBlank="1" showInputMessage="1" showErrorMessage="1" prompt="¿La oportunidad en que se ejecuta el control ayuda a prevenir la mitigación del riesgo o a detectar la materialización del riesgo de manera oportuna?" sqref="AY11" xr:uid="{A3F5EB44-A6F1-45C7-B868-9A87784111CA}"/>
    <dataValidation allowBlank="1" showInputMessage="1" showErrorMessage="1" prompt="El responsable tiene autoridad y adecuada segregación de funciones en la ejecución del control?" sqref="AX11" xr:uid="{AC64E8D9-682F-42D2-8D67-684CDDA3A462}"/>
    <dataValidation allowBlank="1" showInputMessage="1" showErrorMessage="1" prompt="¿Existen un responsable asignado a la ejecución del control?" sqref="AW11" xr:uid="{A3A4A600-B7FF-464E-9A1B-A36D72BC75B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4625785-EE0C-43BC-BB0E-857440C31E1D}"/>
    <dataValidation type="list" allowBlank="1" showInputMessage="1" showErrorMessage="1" prompt="¿Genera Impacto ambiental?" sqref="AI12:AI61" xr:uid="{45A0C229-A9A6-40C9-ABB6-A1B4CFB0A83C}">
      <formula1>"SI,NO,Escoger un dato de la lista desplegable"</formula1>
    </dataValidation>
    <dataValidation allowBlank="1" showInputMessage="1" showErrorMessage="1" prompt="¿Genera Impacto ambiental?" sqref="AI11" xr:uid="{8724C97B-3247-4776-9D71-DB3ACBFE598B}"/>
    <dataValidation type="list" allowBlank="1" showInputMessage="1" showErrorMessage="1" prompt="¿Afectar la imagen nacional?" sqref="AH12:AH61" xr:uid="{FF0FCABB-A5B5-447E-B94B-DEFFDC1A54D7}">
      <formula1>"SI,NO,Escoger un dato de la lista desplegable"</formula1>
    </dataValidation>
    <dataValidation allowBlank="1" showInputMessage="1" showErrorMessage="1" prompt="¿Afectar la imagen nacional?" sqref="AH11" xr:uid="{F51AD9E5-75C1-46A3-A539-05261E6E080A}"/>
    <dataValidation type="list" allowBlank="1" showInputMessage="1" showErrorMessage="1" prompt="¿Afectar la imagen regional?" sqref="AG12:AG61" xr:uid="{6C079156-B739-4018-9CC8-B6F4E25F8067}">
      <formula1>"SI,NO,Escoger un dato de la lista desplegable"</formula1>
    </dataValidation>
    <dataValidation allowBlank="1" showInputMessage="1" showErrorMessage="1" prompt="¿Afectar la imagen regional?" sqref="AG11" xr:uid="{2FADD78B-5496-4FA4-A041-EEBB0EAE5FEB}"/>
    <dataValidation type="list" allowBlank="1" showInputMessage="1" showErrorMessage="1" prompt="¿Ocasionar lesiones físicas o pérdida de vidas humanas?_x000a_NOTA: si esta respuesta es afirmativa, el impacto sera considerado como catastrófico." sqref="AF12:AF61" xr:uid="{8B4EA464-0692-4DED-85E1-1FB95A9D5B6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B76D3B84-393D-41C7-8A48-C38A2522E68C}"/>
    <dataValidation type="list" allowBlank="1" showInputMessage="1" showErrorMessage="1" prompt="¿Generar pérdida de credibilidad del sector?" sqref="AE12:AE61" xr:uid="{4478BB8B-3321-4861-9DC2-4FA865F30A19}">
      <formula1>"SI,NO,Escoger un dato de la lista desplegable"</formula1>
    </dataValidation>
    <dataValidation allowBlank="1" showInputMessage="1" showErrorMessage="1" prompt="¿Generar pérdida de credibilidad del sector?" sqref="AE11" xr:uid="{AEBE7D3B-149D-4566-95CE-6B7285B09AA5}"/>
    <dataValidation type="list" allowBlank="1" showInputMessage="1" showErrorMessage="1" prompt="¿Dar lugar a procesos penales?" sqref="AD12:AD61" xr:uid="{577C5F1E-BD59-454B-8126-A06E088DF181}">
      <formula1>"SI,NO,Escoger un dato de la lista desplegable"</formula1>
    </dataValidation>
    <dataValidation allowBlank="1" showInputMessage="1" showErrorMessage="1" prompt="¿Dar lugar a procesos penales?" sqref="AD11" xr:uid="{8CC25061-5F4E-4A9D-8747-D0B07C7EB014}"/>
    <dataValidation type="list" allowBlank="1" showInputMessage="1" showErrorMessage="1" prompt="¿Dar lugar a procesos fiscales?" sqref="AC12:AC61" xr:uid="{AE315C31-0BD4-4DA6-B7A1-F682F70123B4}">
      <formula1>"SI,NO,Escoger un dato de la lista desplegable"</formula1>
    </dataValidation>
    <dataValidation allowBlank="1" showInputMessage="1" showErrorMessage="1" prompt="¿Dar lugar a procesos fiscales?" sqref="AC11" xr:uid="{A23AA0D4-2B6A-4CC4-A92B-480BE3F3B968}"/>
    <dataValidation type="list" allowBlank="1" showInputMessage="1" showErrorMessage="1" prompt="¿Dar lugar a procesos disciplinarios?" sqref="AB12:AB61" xr:uid="{1AC8768E-BD18-437A-B9FA-24D12C680F49}">
      <formula1>"SI,NO,Escoger un dato de la lista desplegable"</formula1>
    </dataValidation>
    <dataValidation allowBlank="1" showInputMessage="1" showErrorMessage="1" prompt="¿Dar lugar a procesos disciplinarios?" sqref="AB11" xr:uid="{F813BBBE-920F-47B2-ADAC-6B433171867E}"/>
    <dataValidation type="list" allowBlank="1" showInputMessage="1" showErrorMessage="1" prompt="¿Dar lugar a procesos sancionatorios?" sqref="AA12:AA61" xr:uid="{94AB1279-7634-4D85-B25E-885B72E5F454}">
      <formula1>"SI,NO,Escoger un dato de la lista desplegable"</formula1>
    </dataValidation>
    <dataValidation allowBlank="1" showInputMessage="1" showErrorMessage="1" prompt="¿Dar lugar a procesos sancionatorios?" sqref="AA11" xr:uid="{7B142ACA-E81E-4C30-B52C-EF9D48A6A17C}"/>
    <dataValidation type="list" allowBlank="1" showInputMessage="1" showErrorMessage="1" prompt="¿Generar intervención de los órganos de control, de la Fiscalía, u otro ente?" sqref="Z12:Z61" xr:uid="{D61019E1-2D7F-4F63-A1BB-9D8461FC551E}">
      <formula1>"SI,NO,Escoger un dato de la lista desplegable"</formula1>
    </dataValidation>
    <dataValidation allowBlank="1" showInputMessage="1" showErrorMessage="1" prompt="¿Generar intervención de los órganos de control, de la Fiscalía, u otro ente?" sqref="Z11" xr:uid="{E65E2290-CB28-48CE-8240-D06AC9F27EE5}"/>
    <dataValidation type="list" allowBlank="1" showInputMessage="1" showErrorMessage="1" prompt="¿Generar pérdida de información de la Entidad?" sqref="Y12:Y61" xr:uid="{A71A5DE5-36D1-4643-AA8D-19AA1219C031}">
      <formula1>"SI,NO,Escoger un dato de la lista desplegable"</formula1>
    </dataValidation>
    <dataValidation allowBlank="1" showInputMessage="1" showErrorMessage="1" prompt="¿Generar pérdida de información de la Entidad?" sqref="Y11" xr:uid="{DF9BF2EF-AD63-42D2-9E38-B84CE282E1CD}"/>
    <dataValidation type="list" allowBlank="1" showInputMessage="1" showErrorMessage="1" prompt="¿Dar lugar al detrimento de calidad de vida de la comunidad por la pérdida del bien o servicios o los recursos públicos?" sqref="X12:X61" xr:uid="{5C1ADC43-24D5-4839-8211-A894C04DC2E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D1F325C-031D-481E-977E-A86898AD8C45}"/>
    <dataValidation type="list" allowBlank="1" showInputMessage="1" showErrorMessage="1" prompt="¿Afectar la generación de los productos o la prestación de servicios?" sqref="W12:W61" xr:uid="{3BD744C5-ECC9-4FD6-9793-352FFFE40887}">
      <formula1>"SI,NO,Escoger un dato de la lista desplegable"</formula1>
    </dataValidation>
    <dataValidation allowBlank="1" showInputMessage="1" showErrorMessage="1" prompt="¿Afectar la generación de los productos o la prestación de servicios?" sqref="W11" xr:uid="{35D9118A-139C-412A-B4AD-C3E052C5ECA2}"/>
    <dataValidation type="list" allowBlank="1" showInputMessage="1" showErrorMessage="1" prompt="¿Generar pérdida de recursos económicos?" sqref="V12:V61" xr:uid="{CB2180AA-44D7-4F49-BD85-738EF225B32F}">
      <formula1>"SI,NO,Escoger un dato de la lista desplegable"</formula1>
    </dataValidation>
    <dataValidation allowBlank="1" showInputMessage="1" showErrorMessage="1" prompt="¿Generar pérdida de recursos económicos?" sqref="V11" xr:uid="{0EBAD7F5-C8DD-49F8-9EBA-F01BC68161DB}"/>
    <dataValidation type="list" allowBlank="1" showInputMessage="1" showErrorMessage="1" prompt="¿Generar pérdida de confianza de la Entidad, afectando su reputación?" sqref="U12:U61" xr:uid="{C804A1DD-1A92-4762-B5F3-BA5D92739EB8}">
      <formula1>"SI,NO,Escoger un dato de la lista desplegable"</formula1>
    </dataValidation>
    <dataValidation allowBlank="1" showInputMessage="1" showErrorMessage="1" prompt="¿Generar pérdida de confianza de la Entidad, afectando su reputación?" sqref="U11" xr:uid="{E5A24302-BF5B-4470-92FA-C6942BC46BDC}"/>
    <dataValidation type="list" allowBlank="1" showInputMessage="1" showErrorMessage="1" prompt="¿Afectar el cumplimiento de la misión del sector al que pertenece la Entidad?" sqref="T12:T61" xr:uid="{DC18BF70-250E-4EF3-B539-8CFEB8E8A88C}">
      <formula1>"SI,NO,Escoger un dato de la lista desplegable"</formula1>
    </dataValidation>
    <dataValidation allowBlank="1" showInputMessage="1" showErrorMessage="1" prompt="¿Afectar el cumplimiento de la misión del sector al que pertenece la Entidad?" sqref="T11" xr:uid="{D0F86B96-51FD-4587-9ABA-29C163D816AD}"/>
    <dataValidation type="list" allowBlank="1" showInputMessage="1" showErrorMessage="1" prompt="¿Afectar el cumplimiento de misión de la Entidad?" sqref="S12:S61" xr:uid="{55F6FFF1-75E0-4DCF-A4F7-5BC0ED1BAF56}">
      <formula1>"SI,NO,Escoger un dato de la lista desplegable"</formula1>
    </dataValidation>
    <dataValidation allowBlank="1" showInputMessage="1" showErrorMessage="1" prompt="¿Afectar el cumplimiento de misión de la Entidad?" sqref="S11" xr:uid="{4CCF2F03-F68F-43EF-8112-8A2E4CE524BB}"/>
    <dataValidation type="list" allowBlank="1" showInputMessage="1" showErrorMessage="1" prompt="¿Afectar el cumplimiento de metas y objetivos de la dependencia?" sqref="R12:R61" xr:uid="{69E90984-61DA-428B-AE8F-12F8BD91C489}">
      <formula1>"SI,NO,Escoger un dato de la lista desplegable"</formula1>
    </dataValidation>
    <dataValidation allowBlank="1" showInputMessage="1" showErrorMessage="1" prompt="¿Afectar el cumplimiento de metas y objetivos de la dependencia?" sqref="R11" xr:uid="{5E519439-851A-478C-8BEB-4E114F6918DA}"/>
    <dataValidation type="list" allowBlank="1" showInputMessage="1" showErrorMessage="1" prompt="¿Afectar al grupo de funcionarios del proceso?" sqref="Q12:Q61" xr:uid="{249829B7-9487-4815-8255-7182EEF3411B}">
      <formula1>"SI,NO,Escoger un dato de la lista desplegable"</formula1>
    </dataValidation>
    <dataValidation allowBlank="1" showInputMessage="1" showErrorMessage="1" prompt="¿Afectar al grupo de funcionarios del proceso?" sqref="Q11" xr:uid="{EEBFDE85-2694-4098-A143-DF7AC6FF0C2C}"/>
    <dataValidation allowBlank="1" showInputMessage="1" showErrorMessage="1" prompt="Son los efectos ocasionados por la ocurrencia de un riesgo que afecta los objetivos o procesos de la entidad. Pueden ser una pérdida, un daño, un perjuicio, un detrimento." sqref="M9:M11" xr:uid="{1BA95784-89E6-426E-8BBE-9F7818C298CA}"/>
    <dataValidation type="list" allowBlank="1" showInputMessage="1" showErrorMessage="1" sqref="BG12:BG61" xr:uid="{B9265684-11A4-405E-98E6-8227583A2D62}">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C1BA2E3B-65FE-471C-ABE9-AC8331467D6C}">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1DA1C110-2D13-4F2D-9BCC-6F6D8B496928}">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540FBDC-FC83-4D4A-B967-703BAC5DED26}">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952E8F32-96F2-4991-8003-A5920B531C3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8C3E1CE-B940-4B1E-B760-CD28D237263D}">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E19BEDB0-70BC-4050-BB58-5D938A503B78}">
      <formula1>"Adecuado,Inadecuado,Escoger un dato de la lista desplegable"</formula1>
    </dataValidation>
    <dataValidation type="list" allowBlank="1" showInputMessage="1" showErrorMessage="1" prompt="¿Existen un responsable asignado a la ejecución del control?" sqref="AW12:AW61" xr:uid="{ECE218B5-235F-4492-90B4-05DB9EB1E9D8}">
      <formula1>"Asignado,No Asignado,Escoger un dato de la lista desplegable"</formula1>
    </dataValidation>
    <dataValidation type="list" allowBlank="1" showInputMessage="1" showErrorMessage="1" sqref="AV12:AV61" xr:uid="{AF4D8B0F-AF0F-4961-B999-2AA8E37A95A4}">
      <formula1>"Escoger un dato de la lista desplegable,Preventivo,Detectivo"</formula1>
    </dataValidation>
    <dataValidation type="list" allowBlank="1" showInputMessage="1" showErrorMessage="1" sqref="AQ12:AQ61" xr:uid="{B4D470D9-6C9D-4C7F-99EB-4E25D72738B7}">
      <formula1>"Escoger un dato de la lista desplegable,Por Tramite, Diario, Semanal, Quincenal, Mensual, Bimestral, Trimestral, Semestral,Anual"</formula1>
    </dataValidation>
    <dataValidation type="list" allowBlank="1" showInputMessage="1" showErrorMessage="1" sqref="F12:I61" xr:uid="{1C9EA3CC-EAF2-44B6-BA8C-7E98829352B1}">
      <formula1>"SI,NO,Escoger un dato de la lista desplegable"</formula1>
    </dataValidation>
    <dataValidation type="list" allowBlank="1" showInputMessage="1" showErrorMessage="1" sqref="N12:N61" xr:uid="{F313BBB8-47A5-42F6-AB29-FC2EDD66385D}">
      <formula1>"Escoger un dato de la lista desplegable,5,4,3,2,1"</formula1>
    </dataValidation>
  </dataValidations>
  <pageMargins left="0.7" right="0.7" top="0.75" bottom="0.75" header="0.3" footer="0.3"/>
  <pageSetup scale="1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C37E6-1980-4E2E-AC58-ED75BC87B553}">
  <sheetPr>
    <tabColor rgb="FF94456C"/>
    <pageSetUpPr fitToPage="1"/>
  </sheetPr>
  <dimension ref="B2:BS62"/>
  <sheetViews>
    <sheetView zoomScale="55" zoomScaleNormal="55" workbookViewId="0">
      <selection activeCell="M12" sqref="M12:M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45286</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263" t="s">
        <v>63</v>
      </c>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306"/>
      <c r="AN8" s="313" t="s">
        <v>64</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263"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306"/>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354</v>
      </c>
      <c r="K10" s="301"/>
      <c r="L10" s="301"/>
      <c r="M10" s="304"/>
      <c r="N10" s="263"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257"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264"/>
      <c r="O11" s="265"/>
      <c r="P11" s="265"/>
      <c r="Q11" s="163">
        <v>1</v>
      </c>
      <c r="R11" s="163">
        <v>2</v>
      </c>
      <c r="S11" s="163">
        <v>3</v>
      </c>
      <c r="T11" s="163">
        <v>4</v>
      </c>
      <c r="U11" s="163">
        <v>5</v>
      </c>
      <c r="V11" s="163">
        <v>6</v>
      </c>
      <c r="W11" s="163">
        <v>7</v>
      </c>
      <c r="X11" s="163">
        <v>8</v>
      </c>
      <c r="Y11" s="163">
        <v>9</v>
      </c>
      <c r="Z11" s="163">
        <v>10</v>
      </c>
      <c r="AA11" s="163">
        <v>11</v>
      </c>
      <c r="AB11" s="163">
        <v>12</v>
      </c>
      <c r="AC11" s="163">
        <v>13</v>
      </c>
      <c r="AD11" s="163">
        <v>14</v>
      </c>
      <c r="AE11" s="163">
        <v>15</v>
      </c>
      <c r="AF11" s="163">
        <v>16</v>
      </c>
      <c r="AG11" s="163">
        <v>17</v>
      </c>
      <c r="AH11" s="163">
        <v>18</v>
      </c>
      <c r="AI11" s="163">
        <v>19</v>
      </c>
      <c r="AJ11" s="256"/>
      <c r="AK11" s="256"/>
      <c r="AL11" s="256"/>
      <c r="AM11" s="258"/>
      <c r="AN11" s="286"/>
      <c r="AO11" s="274"/>
      <c r="AP11" s="274"/>
      <c r="AQ11" s="274"/>
      <c r="AR11" s="274"/>
      <c r="AS11" s="274"/>
      <c r="AT11" s="274"/>
      <c r="AU11" s="274"/>
      <c r="AV11" s="274"/>
      <c r="AW11" s="155" t="s">
        <v>101</v>
      </c>
      <c r="AX11" s="155" t="s">
        <v>102</v>
      </c>
      <c r="AY11" s="155">
        <v>2</v>
      </c>
      <c r="AZ11" s="155">
        <v>3</v>
      </c>
      <c r="BA11" s="155">
        <v>4</v>
      </c>
      <c r="BB11" s="155">
        <v>5</v>
      </c>
      <c r="BC11" s="155">
        <v>6</v>
      </c>
      <c r="BD11" s="268"/>
      <c r="BE11" s="269"/>
      <c r="BF11" s="271"/>
      <c r="BG11" s="268"/>
      <c r="BH11" s="269"/>
      <c r="BI11" s="271"/>
      <c r="BJ11" s="268"/>
      <c r="BK11" s="269"/>
      <c r="BL11" s="273"/>
      <c r="BM11" s="275"/>
      <c r="BN11" s="277"/>
      <c r="BO11" s="259" t="s">
        <v>96</v>
      </c>
      <c r="BP11" s="260"/>
      <c r="BQ11" s="156" t="s">
        <v>98</v>
      </c>
      <c r="BR11" s="156" t="s">
        <v>103</v>
      </c>
      <c r="BS11" s="293"/>
    </row>
    <row r="12" spans="2:71" s="53" customFormat="1" ht="155.25" customHeight="1" x14ac:dyDescent="0.25">
      <c r="B12" s="248">
        <v>1</v>
      </c>
      <c r="C12" s="251" t="s">
        <v>903</v>
      </c>
      <c r="D12" s="241" t="s">
        <v>704</v>
      </c>
      <c r="E12" s="241" t="s">
        <v>705</v>
      </c>
      <c r="F12" s="239" t="s">
        <v>153</v>
      </c>
      <c r="G12" s="239" t="s">
        <v>153</v>
      </c>
      <c r="H12" s="239" t="s">
        <v>153</v>
      </c>
      <c r="I12" s="239" t="s">
        <v>153</v>
      </c>
      <c r="J12" s="241" t="str">
        <f>IF(AND((F12="SI"),(G12="SI"),(H12="SI"),(I12="SI")),"Si es Riesgo de Corrupción","No es Riesgo de Corrupción")</f>
        <v>Si es Riesgo de Corrupción</v>
      </c>
      <c r="K12" s="47">
        <v>1</v>
      </c>
      <c r="L12" s="48" t="s">
        <v>905</v>
      </c>
      <c r="M12" s="243" t="s">
        <v>154</v>
      </c>
      <c r="N12" s="245">
        <v>2</v>
      </c>
      <c r="O12" s="235" t="str">
        <f>IF(N12=1,"Rara vez",IF(N12=2,"Improbable",IF(N12=3,"Posible",IF(N12=4,"Probable",IF(N12=5,"Casi seguro","Definir el nivel de probabilidad")))))</f>
        <v>Improbable</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31" t="s">
        <v>153</v>
      </c>
      <c r="R12" s="231" t="s">
        <v>153</v>
      </c>
      <c r="S12" s="231" t="s">
        <v>153</v>
      </c>
      <c r="T12" s="231" t="s">
        <v>153</v>
      </c>
      <c r="U12" s="231" t="s">
        <v>153</v>
      </c>
      <c r="V12" s="231" t="s">
        <v>155</v>
      </c>
      <c r="W12" s="231" t="s">
        <v>153</v>
      </c>
      <c r="X12" s="231" t="s">
        <v>155</v>
      </c>
      <c r="Y12" s="231" t="s">
        <v>155</v>
      </c>
      <c r="Z12" s="231" t="s">
        <v>153</v>
      </c>
      <c r="AA12" s="231" t="s">
        <v>153</v>
      </c>
      <c r="AB12" s="231" t="s">
        <v>153</v>
      </c>
      <c r="AC12" s="231" t="s">
        <v>155</v>
      </c>
      <c r="AD12" s="231" t="s">
        <v>155</v>
      </c>
      <c r="AE12" s="231" t="s">
        <v>153</v>
      </c>
      <c r="AF12" s="231" t="s">
        <v>155</v>
      </c>
      <c r="AG12" s="231" t="s">
        <v>155</v>
      </c>
      <c r="AH12" s="231" t="s">
        <v>153</v>
      </c>
      <c r="AI12" s="231" t="s">
        <v>155</v>
      </c>
      <c r="AJ12" s="234">
        <f>IF(AF12="SI","Impacto Catastrófico por lesoines o perdida de vidas humanas",(COUNTIF(Q12:AE21,"SI")+COUNTIF(AG12:AI21,"SI")))</f>
        <v>11</v>
      </c>
      <c r="AK12" s="234" t="str">
        <f>IF(AJ12=0,"",IF(AND(AJ12&gt;0,AJ12&lt;=5),"Moderado",IF(AND(AJ12&gt;5,AJ12&lt;=11),"Mayor","Catastrófico")))</f>
        <v>Mayor</v>
      </c>
      <c r="AL12" s="234" t="str">
        <f>IF(AND(O12="Rara Vez",AK12="Moderado"),"Moderado",IF(AND(O12="Rara Vez",AK12="Mayor"),"Alto",IF(AND(O12="Improbable",AK12="Moderado"),"Moderado",IF(AND(O12="Improbable",AK12="Mayor"),"Alto",IF(AND(O12="Posible",AK12="Moderado"),"Alto",IF(AND(O12="Probable",AK12="Moderado"),"Alto","Extremo"))))))</f>
        <v>Alto</v>
      </c>
      <c r="AM12" s="216" t="s">
        <v>151</v>
      </c>
      <c r="AN12" s="49">
        <v>1</v>
      </c>
      <c r="AO12" s="50" t="s">
        <v>904</v>
      </c>
      <c r="AP12" s="50" t="s">
        <v>706</v>
      </c>
      <c r="AQ12" s="50" t="s">
        <v>453</v>
      </c>
      <c r="AR12" s="50" t="s">
        <v>707</v>
      </c>
      <c r="AS12" s="50" t="s">
        <v>708</v>
      </c>
      <c r="AT12" s="50" t="s">
        <v>709</v>
      </c>
      <c r="AU12" s="50" t="s">
        <v>710</v>
      </c>
      <c r="AV12" s="50" t="s">
        <v>157</v>
      </c>
      <c r="AW12" s="158" t="s">
        <v>158</v>
      </c>
      <c r="AX12" s="158" t="s">
        <v>159</v>
      </c>
      <c r="AY12" s="158" t="s">
        <v>160</v>
      </c>
      <c r="AZ12" s="158" t="s">
        <v>161</v>
      </c>
      <c r="BA12" s="158" t="s">
        <v>162</v>
      </c>
      <c r="BB12" s="158" t="s">
        <v>163</v>
      </c>
      <c r="BC12" s="158" t="s">
        <v>169</v>
      </c>
      <c r="BD12" s="158">
        <f t="shared" ref="BD12:BD61" si="0">IF(AW12="Asignado",15,0)+IF(AX12="Adecuado",15,0)+IF(AY12="Oportuna",15,0)+IF(AZ12="Prevenir",15,IF(AZ12="Detectar",10,0))+IF(BA12="Confiable",15,0)+IF(BB12="Se investigan y resuelven oportunamente",15,0)+IF(BC12="Completa",10,IF(BC12="Incompleta",5,0))</f>
        <v>100</v>
      </c>
      <c r="BE12" s="158" t="str">
        <f t="shared" ref="BE12:BE61" si="1">IF(BD12&lt;=85,"Débil",IF(AND(BD12&gt;=86,BD12&lt;=94),"Moderado","Fuerte"))</f>
        <v>Fuerte</v>
      </c>
      <c r="BF12" s="50"/>
      <c r="BG12" s="52" t="s">
        <v>165</v>
      </c>
      <c r="BH12" s="158" t="str">
        <f t="shared" ref="BH12:BH61" si="2">IF(BG12="Débil","No se ejecuta",IF(BG12="Moderado","Algunas veces se ejecuta",IF(BG12="FUERTE","Siempre se ejecuta","Casilla formulada")))</f>
        <v>Siempre se ejecuta</v>
      </c>
      <c r="BI12" s="50"/>
      <c r="BJ12" s="1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8">
        <f t="shared" ref="BK12:BK61" si="4">IF(BJ12="DÉBIL",0,IF(BJ12="MODERADO",50,IF(BJ12="FUERTE",100,"")))</f>
        <v>100</v>
      </c>
      <c r="BL12" s="158" t="str">
        <f t="shared" ref="BL12:BL61" si="5">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225">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Mayor</v>
      </c>
      <c r="BR12" s="210" t="str">
        <f>IF(AND(BP12="Rara Vez",BQ12="Moderado"),"Moderado",IF(AND(BP12="Rara Vez",BQ12="Mayor"),"Alto",IF(AND(BP12="Improbable",BQ12="Moderado"),"Moderado",IF(AND(BP12="Improbable",BQ12="Mayor"),"Alto",IF(AND(BP12="Posible",BQ12="Moderado"),"Alto",IF(AND(BP12="Probable",BQ12="Moderado"),"Alto","Extremo"))))))</f>
        <v>Alto</v>
      </c>
      <c r="BS12" s="213" t="s">
        <v>906</v>
      </c>
    </row>
    <row r="13" spans="2:71" s="53" customFormat="1" ht="15" customHeight="1" x14ac:dyDescent="0.25">
      <c r="B13" s="249"/>
      <c r="C13" s="252"/>
      <c r="D13" s="241"/>
      <c r="E13" s="241"/>
      <c r="F13" s="239"/>
      <c r="G13" s="239"/>
      <c r="H13" s="239"/>
      <c r="I13" s="239"/>
      <c r="J13" s="241"/>
      <c r="K13" s="54">
        <v>2</v>
      </c>
      <c r="L13" s="55" t="s">
        <v>107</v>
      </c>
      <c r="M13" s="243"/>
      <c r="N13" s="246"/>
      <c r="O13" s="236"/>
      <c r="P13" s="229"/>
      <c r="Q13" s="232"/>
      <c r="R13" s="232"/>
      <c r="S13" s="232"/>
      <c r="T13" s="232"/>
      <c r="U13" s="232"/>
      <c r="V13" s="232"/>
      <c r="W13" s="232"/>
      <c r="X13" s="232"/>
      <c r="Y13" s="232"/>
      <c r="Z13" s="232"/>
      <c r="AA13" s="232"/>
      <c r="AB13" s="232"/>
      <c r="AC13" s="232"/>
      <c r="AD13" s="232"/>
      <c r="AE13" s="232"/>
      <c r="AF13" s="232"/>
      <c r="AG13" s="232"/>
      <c r="AH13" s="232"/>
      <c r="AI13" s="232"/>
      <c r="AJ13" s="211"/>
      <c r="AK13" s="211"/>
      <c r="AL13" s="211"/>
      <c r="AM13" s="217"/>
      <c r="AN13" s="56">
        <v>2</v>
      </c>
      <c r="AO13" s="57" t="s">
        <v>109</v>
      </c>
      <c r="AP13" s="57"/>
      <c r="AQ13" s="57" t="s">
        <v>106</v>
      </c>
      <c r="AR13" s="57"/>
      <c r="AS13" s="57"/>
      <c r="AT13" s="57"/>
      <c r="AU13" s="57"/>
      <c r="AV13" s="57" t="s">
        <v>106</v>
      </c>
      <c r="AW13" s="58" t="s">
        <v>106</v>
      </c>
      <c r="AX13" s="58" t="s">
        <v>106</v>
      </c>
      <c r="AY13" s="58" t="s">
        <v>106</v>
      </c>
      <c r="AZ13" s="58" t="s">
        <v>106</v>
      </c>
      <c r="BA13" s="58" t="s">
        <v>106</v>
      </c>
      <c r="BB13" s="58" t="s">
        <v>106</v>
      </c>
      <c r="BC13" s="58" t="s">
        <v>106</v>
      </c>
      <c r="BD13" s="58">
        <f t="shared" si="0"/>
        <v>0</v>
      </c>
      <c r="BE13" s="58" t="str">
        <f t="shared" si="1"/>
        <v>Débil</v>
      </c>
      <c r="BF13" s="57"/>
      <c r="BG13" s="59" t="s">
        <v>106</v>
      </c>
      <c r="BH13" s="58" t="str">
        <f t="shared" si="2"/>
        <v>Casilla formulada</v>
      </c>
      <c r="BI13" s="57"/>
      <c r="BJ13" s="58" t="str">
        <f t="shared" si="3"/>
        <v/>
      </c>
      <c r="BK13" s="58" t="str">
        <f t="shared" si="4"/>
        <v/>
      </c>
      <c r="BL13" s="58" t="str">
        <f t="shared" si="5"/>
        <v>SI</v>
      </c>
      <c r="BM13" s="220"/>
      <c r="BN13" s="223"/>
      <c r="BO13" s="226"/>
      <c r="BP13" s="229"/>
      <c r="BQ13" s="211"/>
      <c r="BR13" s="211"/>
      <c r="BS13" s="214"/>
    </row>
    <row r="14" spans="2:71" s="53" customFormat="1" ht="15" customHeight="1" x14ac:dyDescent="0.25">
      <c r="B14" s="249"/>
      <c r="C14" s="252"/>
      <c r="D14" s="241"/>
      <c r="E14" s="241"/>
      <c r="F14" s="239"/>
      <c r="G14" s="239"/>
      <c r="H14" s="239"/>
      <c r="I14" s="239"/>
      <c r="J14" s="241"/>
      <c r="K14" s="60">
        <v>3</v>
      </c>
      <c r="L14" s="61" t="s">
        <v>107</v>
      </c>
      <c r="M14" s="243"/>
      <c r="N14" s="246"/>
      <c r="O14" s="236"/>
      <c r="P14" s="229"/>
      <c r="Q14" s="232"/>
      <c r="R14" s="232"/>
      <c r="S14" s="232"/>
      <c r="T14" s="232"/>
      <c r="U14" s="232"/>
      <c r="V14" s="232"/>
      <c r="W14" s="232"/>
      <c r="X14" s="232"/>
      <c r="Y14" s="232"/>
      <c r="Z14" s="232"/>
      <c r="AA14" s="232"/>
      <c r="AB14" s="232"/>
      <c r="AC14" s="232"/>
      <c r="AD14" s="232"/>
      <c r="AE14" s="232"/>
      <c r="AF14" s="232"/>
      <c r="AG14" s="232"/>
      <c r="AH14" s="232"/>
      <c r="AI14" s="232"/>
      <c r="AJ14" s="211"/>
      <c r="AK14" s="211"/>
      <c r="AL14" s="211"/>
      <c r="AM14" s="217"/>
      <c r="AN14" s="62">
        <v>3</v>
      </c>
      <c r="AO14" s="63" t="s">
        <v>109</v>
      </c>
      <c r="AP14" s="63"/>
      <c r="AQ14" s="63" t="s">
        <v>106</v>
      </c>
      <c r="AR14" s="63"/>
      <c r="AS14" s="63"/>
      <c r="AT14" s="63"/>
      <c r="AU14" s="63"/>
      <c r="AV14" s="63" t="s">
        <v>106</v>
      </c>
      <c r="AW14" s="159" t="s">
        <v>106</v>
      </c>
      <c r="AX14" s="159" t="s">
        <v>106</v>
      </c>
      <c r="AY14" s="159" t="s">
        <v>106</v>
      </c>
      <c r="AZ14" s="159" t="s">
        <v>106</v>
      </c>
      <c r="BA14" s="159" t="s">
        <v>106</v>
      </c>
      <c r="BB14" s="159" t="s">
        <v>106</v>
      </c>
      <c r="BC14" s="159" t="s">
        <v>106</v>
      </c>
      <c r="BD14" s="159">
        <f t="shared" si="0"/>
        <v>0</v>
      </c>
      <c r="BE14" s="159" t="str">
        <f t="shared" si="1"/>
        <v>Débil</v>
      </c>
      <c r="BF14" s="63"/>
      <c r="BG14" s="65" t="s">
        <v>106</v>
      </c>
      <c r="BH14" s="159" t="str">
        <f t="shared" si="2"/>
        <v>Casilla formulada</v>
      </c>
      <c r="BI14" s="63"/>
      <c r="BJ14" s="159" t="str">
        <f t="shared" si="3"/>
        <v/>
      </c>
      <c r="BK14" s="159" t="str">
        <f t="shared" si="4"/>
        <v/>
      </c>
      <c r="BL14" s="159" t="str">
        <f t="shared" si="5"/>
        <v>SI</v>
      </c>
      <c r="BM14" s="220"/>
      <c r="BN14" s="223"/>
      <c r="BO14" s="226"/>
      <c r="BP14" s="229"/>
      <c r="BQ14" s="211"/>
      <c r="BR14" s="211"/>
      <c r="BS14" s="214"/>
    </row>
    <row r="15" spans="2:71" s="53" customFormat="1" ht="15" customHeight="1" x14ac:dyDescent="0.25">
      <c r="B15" s="249"/>
      <c r="C15" s="252"/>
      <c r="D15" s="241"/>
      <c r="E15" s="241"/>
      <c r="F15" s="239"/>
      <c r="G15" s="239"/>
      <c r="H15" s="239"/>
      <c r="I15" s="239"/>
      <c r="J15" s="241"/>
      <c r="K15" s="54">
        <v>4</v>
      </c>
      <c r="L15" s="55" t="s">
        <v>107</v>
      </c>
      <c r="M15" s="243"/>
      <c r="N15" s="246"/>
      <c r="O15" s="236"/>
      <c r="P15" s="229"/>
      <c r="Q15" s="232"/>
      <c r="R15" s="232"/>
      <c r="S15" s="232"/>
      <c r="T15" s="232"/>
      <c r="U15" s="232"/>
      <c r="V15" s="232"/>
      <c r="W15" s="232"/>
      <c r="X15" s="232"/>
      <c r="Y15" s="232"/>
      <c r="Z15" s="232"/>
      <c r="AA15" s="232"/>
      <c r="AB15" s="232"/>
      <c r="AC15" s="232"/>
      <c r="AD15" s="232"/>
      <c r="AE15" s="232"/>
      <c r="AF15" s="232"/>
      <c r="AG15" s="232"/>
      <c r="AH15" s="232"/>
      <c r="AI15" s="232"/>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0"/>
        <v>0</v>
      </c>
      <c r="BE15" s="58" t="str">
        <f t="shared" si="1"/>
        <v>Débil</v>
      </c>
      <c r="BF15" s="57"/>
      <c r="BG15" s="59" t="s">
        <v>106</v>
      </c>
      <c r="BH15" s="58" t="str">
        <f t="shared" si="2"/>
        <v>Casilla formulada</v>
      </c>
      <c r="BI15" s="57"/>
      <c r="BJ15" s="58" t="str">
        <f t="shared" si="3"/>
        <v/>
      </c>
      <c r="BK15" s="58" t="str">
        <f t="shared" si="4"/>
        <v/>
      </c>
      <c r="BL15" s="58" t="str">
        <f t="shared" si="5"/>
        <v>SI</v>
      </c>
      <c r="BM15" s="220"/>
      <c r="BN15" s="223"/>
      <c r="BO15" s="226"/>
      <c r="BP15" s="229"/>
      <c r="BQ15" s="211"/>
      <c r="BR15" s="211"/>
      <c r="BS15" s="214"/>
    </row>
    <row r="16" spans="2:71" s="53" customFormat="1" ht="15" customHeight="1" x14ac:dyDescent="0.25">
      <c r="B16" s="249"/>
      <c r="C16" s="252"/>
      <c r="D16" s="241"/>
      <c r="E16" s="241"/>
      <c r="F16" s="239"/>
      <c r="G16" s="239"/>
      <c r="H16" s="239"/>
      <c r="I16" s="239"/>
      <c r="J16" s="241"/>
      <c r="K16" s="60">
        <v>5</v>
      </c>
      <c r="L16" s="61" t="s">
        <v>107</v>
      </c>
      <c r="M16" s="243"/>
      <c r="N16" s="246"/>
      <c r="O16" s="236"/>
      <c r="P16" s="229"/>
      <c r="Q16" s="232"/>
      <c r="R16" s="232"/>
      <c r="S16" s="232"/>
      <c r="T16" s="232"/>
      <c r="U16" s="232"/>
      <c r="V16" s="232"/>
      <c r="W16" s="232"/>
      <c r="X16" s="232"/>
      <c r="Y16" s="232"/>
      <c r="Z16" s="232"/>
      <c r="AA16" s="232"/>
      <c r="AB16" s="232"/>
      <c r="AC16" s="232"/>
      <c r="AD16" s="232"/>
      <c r="AE16" s="232"/>
      <c r="AF16" s="232"/>
      <c r="AG16" s="232"/>
      <c r="AH16" s="232"/>
      <c r="AI16" s="232"/>
      <c r="AJ16" s="211"/>
      <c r="AK16" s="211"/>
      <c r="AL16" s="211"/>
      <c r="AM16" s="217"/>
      <c r="AN16" s="62">
        <v>5</v>
      </c>
      <c r="AO16" s="63" t="s">
        <v>109</v>
      </c>
      <c r="AP16" s="63"/>
      <c r="AQ16" s="63" t="s">
        <v>106</v>
      </c>
      <c r="AR16" s="63"/>
      <c r="AS16" s="63"/>
      <c r="AT16" s="63"/>
      <c r="AU16" s="63"/>
      <c r="AV16" s="63" t="s">
        <v>106</v>
      </c>
      <c r="AW16" s="159" t="s">
        <v>106</v>
      </c>
      <c r="AX16" s="159" t="s">
        <v>106</v>
      </c>
      <c r="AY16" s="159" t="s">
        <v>106</v>
      </c>
      <c r="AZ16" s="159" t="s">
        <v>106</v>
      </c>
      <c r="BA16" s="159" t="s">
        <v>106</v>
      </c>
      <c r="BB16" s="159" t="s">
        <v>106</v>
      </c>
      <c r="BC16" s="159" t="s">
        <v>106</v>
      </c>
      <c r="BD16" s="159">
        <f t="shared" si="0"/>
        <v>0</v>
      </c>
      <c r="BE16" s="159" t="str">
        <f t="shared" si="1"/>
        <v>Débil</v>
      </c>
      <c r="BF16" s="63"/>
      <c r="BG16" s="65" t="s">
        <v>106</v>
      </c>
      <c r="BH16" s="159" t="str">
        <f t="shared" si="2"/>
        <v>Casilla formulada</v>
      </c>
      <c r="BI16" s="63"/>
      <c r="BJ16" s="159" t="str">
        <f t="shared" si="3"/>
        <v/>
      </c>
      <c r="BK16" s="159" t="str">
        <f t="shared" si="4"/>
        <v/>
      </c>
      <c r="BL16" s="159" t="str">
        <f t="shared" si="5"/>
        <v>SI</v>
      </c>
      <c r="BM16" s="220"/>
      <c r="BN16" s="223"/>
      <c r="BO16" s="226"/>
      <c r="BP16" s="229"/>
      <c r="BQ16" s="211"/>
      <c r="BR16" s="211"/>
      <c r="BS16" s="214"/>
    </row>
    <row r="17" spans="2:71" s="53" customFormat="1" ht="15" customHeight="1" x14ac:dyDescent="0.25">
      <c r="B17" s="249"/>
      <c r="C17" s="252"/>
      <c r="D17" s="241"/>
      <c r="E17" s="241"/>
      <c r="F17" s="239"/>
      <c r="G17" s="239"/>
      <c r="H17" s="239"/>
      <c r="I17" s="239"/>
      <c r="J17" s="241"/>
      <c r="K17" s="54">
        <v>6</v>
      </c>
      <c r="L17" s="55" t="s">
        <v>107</v>
      </c>
      <c r="M17" s="243"/>
      <c r="N17" s="246"/>
      <c r="O17" s="236"/>
      <c r="P17" s="229"/>
      <c r="Q17" s="232"/>
      <c r="R17" s="232"/>
      <c r="S17" s="232"/>
      <c r="T17" s="232"/>
      <c r="U17" s="232"/>
      <c r="V17" s="232"/>
      <c r="W17" s="232"/>
      <c r="X17" s="232"/>
      <c r="Y17" s="232"/>
      <c r="Z17" s="232"/>
      <c r="AA17" s="232"/>
      <c r="AB17" s="232"/>
      <c r="AC17" s="232"/>
      <c r="AD17" s="232"/>
      <c r="AE17" s="232"/>
      <c r="AF17" s="232"/>
      <c r="AG17" s="232"/>
      <c r="AH17" s="232"/>
      <c r="AI17" s="232"/>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0"/>
        <v>0</v>
      </c>
      <c r="BE17" s="58" t="str">
        <f t="shared" si="1"/>
        <v>Débil</v>
      </c>
      <c r="BF17" s="57"/>
      <c r="BG17" s="59" t="s">
        <v>106</v>
      </c>
      <c r="BH17" s="58" t="str">
        <f t="shared" si="2"/>
        <v>Casilla formulada</v>
      </c>
      <c r="BI17" s="57"/>
      <c r="BJ17" s="58" t="str">
        <f t="shared" si="3"/>
        <v/>
      </c>
      <c r="BK17" s="58" t="str">
        <f t="shared" si="4"/>
        <v/>
      </c>
      <c r="BL17" s="58" t="str">
        <f t="shared" si="5"/>
        <v>SI</v>
      </c>
      <c r="BM17" s="220"/>
      <c r="BN17" s="223"/>
      <c r="BO17" s="226"/>
      <c r="BP17" s="229"/>
      <c r="BQ17" s="211"/>
      <c r="BR17" s="211"/>
      <c r="BS17" s="214"/>
    </row>
    <row r="18" spans="2:71" s="53" customFormat="1" ht="15" customHeight="1" x14ac:dyDescent="0.25">
      <c r="B18" s="249"/>
      <c r="C18" s="252"/>
      <c r="D18" s="241"/>
      <c r="E18" s="241"/>
      <c r="F18" s="239"/>
      <c r="G18" s="239"/>
      <c r="H18" s="239"/>
      <c r="I18" s="239"/>
      <c r="J18" s="241"/>
      <c r="K18" s="60">
        <v>7</v>
      </c>
      <c r="L18" s="61" t="s">
        <v>107</v>
      </c>
      <c r="M18" s="243"/>
      <c r="N18" s="246"/>
      <c r="O18" s="236"/>
      <c r="P18" s="229"/>
      <c r="Q18" s="232"/>
      <c r="R18" s="232"/>
      <c r="S18" s="232"/>
      <c r="T18" s="232"/>
      <c r="U18" s="232"/>
      <c r="V18" s="232"/>
      <c r="W18" s="232"/>
      <c r="X18" s="232"/>
      <c r="Y18" s="232"/>
      <c r="Z18" s="232"/>
      <c r="AA18" s="232"/>
      <c r="AB18" s="232"/>
      <c r="AC18" s="232"/>
      <c r="AD18" s="232"/>
      <c r="AE18" s="232"/>
      <c r="AF18" s="232"/>
      <c r="AG18" s="232"/>
      <c r="AH18" s="232"/>
      <c r="AI18" s="232"/>
      <c r="AJ18" s="211"/>
      <c r="AK18" s="211"/>
      <c r="AL18" s="211"/>
      <c r="AM18" s="217"/>
      <c r="AN18" s="62">
        <v>7</v>
      </c>
      <c r="AO18" s="63" t="s">
        <v>109</v>
      </c>
      <c r="AP18" s="63"/>
      <c r="AQ18" s="63" t="s">
        <v>106</v>
      </c>
      <c r="AR18" s="63"/>
      <c r="AS18" s="63"/>
      <c r="AT18" s="63"/>
      <c r="AU18" s="63"/>
      <c r="AV18" s="63" t="s">
        <v>106</v>
      </c>
      <c r="AW18" s="159" t="s">
        <v>106</v>
      </c>
      <c r="AX18" s="159" t="s">
        <v>106</v>
      </c>
      <c r="AY18" s="159" t="s">
        <v>106</v>
      </c>
      <c r="AZ18" s="159" t="s">
        <v>106</v>
      </c>
      <c r="BA18" s="159" t="s">
        <v>106</v>
      </c>
      <c r="BB18" s="159" t="s">
        <v>106</v>
      </c>
      <c r="BC18" s="159" t="s">
        <v>106</v>
      </c>
      <c r="BD18" s="159">
        <f t="shared" si="0"/>
        <v>0</v>
      </c>
      <c r="BE18" s="159" t="str">
        <f t="shared" si="1"/>
        <v>Débil</v>
      </c>
      <c r="BF18" s="63"/>
      <c r="BG18" s="65" t="s">
        <v>106</v>
      </c>
      <c r="BH18" s="159" t="str">
        <f t="shared" si="2"/>
        <v>Casilla formulada</v>
      </c>
      <c r="BI18" s="63"/>
      <c r="BJ18" s="159" t="str">
        <f t="shared" si="3"/>
        <v/>
      </c>
      <c r="BK18" s="159" t="str">
        <f t="shared" si="4"/>
        <v/>
      </c>
      <c r="BL18" s="159" t="str">
        <f t="shared" si="5"/>
        <v>SI</v>
      </c>
      <c r="BM18" s="220"/>
      <c r="BN18" s="223"/>
      <c r="BO18" s="226"/>
      <c r="BP18" s="229"/>
      <c r="BQ18" s="211"/>
      <c r="BR18" s="211"/>
      <c r="BS18" s="214"/>
    </row>
    <row r="19" spans="2:71" s="53" customFormat="1" ht="15" customHeight="1" x14ac:dyDescent="0.25">
      <c r="B19" s="249"/>
      <c r="C19" s="252"/>
      <c r="D19" s="241"/>
      <c r="E19" s="241"/>
      <c r="F19" s="239"/>
      <c r="G19" s="239"/>
      <c r="H19" s="239"/>
      <c r="I19" s="239"/>
      <c r="J19" s="241"/>
      <c r="K19" s="54">
        <v>8</v>
      </c>
      <c r="L19" s="55" t="s">
        <v>107</v>
      </c>
      <c r="M19" s="243"/>
      <c r="N19" s="246"/>
      <c r="O19" s="236"/>
      <c r="P19" s="229"/>
      <c r="Q19" s="232"/>
      <c r="R19" s="232"/>
      <c r="S19" s="232"/>
      <c r="T19" s="232"/>
      <c r="U19" s="232"/>
      <c r="V19" s="232"/>
      <c r="W19" s="232"/>
      <c r="X19" s="232"/>
      <c r="Y19" s="232"/>
      <c r="Z19" s="232"/>
      <c r="AA19" s="232"/>
      <c r="AB19" s="232"/>
      <c r="AC19" s="232"/>
      <c r="AD19" s="232"/>
      <c r="AE19" s="232"/>
      <c r="AF19" s="232"/>
      <c r="AG19" s="232"/>
      <c r="AH19" s="232"/>
      <c r="AI19" s="232"/>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0"/>
        <v>0</v>
      </c>
      <c r="BE19" s="58" t="str">
        <f t="shared" si="1"/>
        <v>Débil</v>
      </c>
      <c r="BF19" s="57"/>
      <c r="BG19" s="59" t="s">
        <v>106</v>
      </c>
      <c r="BH19" s="58" t="str">
        <f t="shared" si="2"/>
        <v>Casilla formulada</v>
      </c>
      <c r="BI19" s="57"/>
      <c r="BJ19" s="58" t="str">
        <f t="shared" si="3"/>
        <v/>
      </c>
      <c r="BK19" s="58" t="str">
        <f t="shared" si="4"/>
        <v/>
      </c>
      <c r="BL19" s="58" t="str">
        <f t="shared" si="5"/>
        <v>SI</v>
      </c>
      <c r="BM19" s="220"/>
      <c r="BN19" s="223"/>
      <c r="BO19" s="226"/>
      <c r="BP19" s="229"/>
      <c r="BQ19" s="211"/>
      <c r="BR19" s="211"/>
      <c r="BS19" s="214"/>
    </row>
    <row r="20" spans="2:71" s="53" customFormat="1" ht="15" customHeight="1" x14ac:dyDescent="0.25">
      <c r="B20" s="249"/>
      <c r="C20" s="252"/>
      <c r="D20" s="241"/>
      <c r="E20" s="241"/>
      <c r="F20" s="239"/>
      <c r="G20" s="239"/>
      <c r="H20" s="239"/>
      <c r="I20" s="239"/>
      <c r="J20" s="241"/>
      <c r="K20" s="60">
        <v>9</v>
      </c>
      <c r="L20" s="66" t="s">
        <v>107</v>
      </c>
      <c r="M20" s="243"/>
      <c r="N20" s="246"/>
      <c r="O20" s="236"/>
      <c r="P20" s="229"/>
      <c r="Q20" s="232"/>
      <c r="R20" s="232"/>
      <c r="S20" s="232"/>
      <c r="T20" s="232"/>
      <c r="U20" s="232"/>
      <c r="V20" s="232"/>
      <c r="W20" s="232"/>
      <c r="X20" s="232"/>
      <c r="Y20" s="232"/>
      <c r="Z20" s="232"/>
      <c r="AA20" s="232"/>
      <c r="AB20" s="232"/>
      <c r="AC20" s="232"/>
      <c r="AD20" s="232"/>
      <c r="AE20" s="232"/>
      <c r="AF20" s="232"/>
      <c r="AG20" s="232"/>
      <c r="AH20" s="232"/>
      <c r="AI20" s="232"/>
      <c r="AJ20" s="211"/>
      <c r="AK20" s="211"/>
      <c r="AL20" s="211"/>
      <c r="AM20" s="217"/>
      <c r="AN20" s="62">
        <v>9</v>
      </c>
      <c r="AO20" s="63" t="s">
        <v>109</v>
      </c>
      <c r="AP20" s="63"/>
      <c r="AQ20" s="63" t="s">
        <v>106</v>
      </c>
      <c r="AR20" s="63"/>
      <c r="AS20" s="63"/>
      <c r="AT20" s="63"/>
      <c r="AU20" s="63"/>
      <c r="AV20" s="63" t="s">
        <v>106</v>
      </c>
      <c r="AW20" s="159" t="s">
        <v>106</v>
      </c>
      <c r="AX20" s="159" t="s">
        <v>106</v>
      </c>
      <c r="AY20" s="159" t="s">
        <v>106</v>
      </c>
      <c r="AZ20" s="159" t="s">
        <v>106</v>
      </c>
      <c r="BA20" s="159" t="s">
        <v>106</v>
      </c>
      <c r="BB20" s="159" t="s">
        <v>106</v>
      </c>
      <c r="BC20" s="159" t="s">
        <v>106</v>
      </c>
      <c r="BD20" s="159">
        <f t="shared" si="0"/>
        <v>0</v>
      </c>
      <c r="BE20" s="159" t="str">
        <f t="shared" si="1"/>
        <v>Débil</v>
      </c>
      <c r="BF20" s="63"/>
      <c r="BG20" s="65" t="s">
        <v>106</v>
      </c>
      <c r="BH20" s="159" t="str">
        <f t="shared" si="2"/>
        <v>Casilla formulada</v>
      </c>
      <c r="BI20" s="63"/>
      <c r="BJ20" s="159" t="str">
        <f t="shared" si="3"/>
        <v/>
      </c>
      <c r="BK20" s="159" t="str">
        <f t="shared" si="4"/>
        <v/>
      </c>
      <c r="BL20" s="159" t="str">
        <f t="shared" si="5"/>
        <v>SI</v>
      </c>
      <c r="BM20" s="220"/>
      <c r="BN20" s="223"/>
      <c r="BO20" s="226"/>
      <c r="BP20" s="229"/>
      <c r="BQ20" s="211"/>
      <c r="BR20" s="211"/>
      <c r="BS20" s="214"/>
    </row>
    <row r="21" spans="2:71" s="53" customFormat="1" ht="15" customHeight="1" thickBot="1" x14ac:dyDescent="0.3">
      <c r="B21" s="250"/>
      <c r="C21" s="253"/>
      <c r="D21" s="242"/>
      <c r="E21" s="242"/>
      <c r="F21" s="240"/>
      <c r="G21" s="240"/>
      <c r="H21" s="240"/>
      <c r="I21" s="240"/>
      <c r="J21" s="242"/>
      <c r="K21" s="67">
        <v>10</v>
      </c>
      <c r="L21" s="68" t="s">
        <v>107</v>
      </c>
      <c r="M21" s="244"/>
      <c r="N21" s="247"/>
      <c r="O21" s="237"/>
      <c r="P21" s="230"/>
      <c r="Q21" s="233"/>
      <c r="R21" s="233"/>
      <c r="S21" s="233"/>
      <c r="T21" s="233"/>
      <c r="U21" s="233"/>
      <c r="V21" s="233"/>
      <c r="W21" s="233"/>
      <c r="X21" s="233"/>
      <c r="Y21" s="233"/>
      <c r="Z21" s="233"/>
      <c r="AA21" s="233"/>
      <c r="AB21" s="233"/>
      <c r="AC21" s="233"/>
      <c r="AD21" s="233"/>
      <c r="AE21" s="233"/>
      <c r="AF21" s="233"/>
      <c r="AG21" s="233"/>
      <c r="AH21" s="233"/>
      <c r="AI21" s="233"/>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0"/>
        <v>0</v>
      </c>
      <c r="BE21" s="71" t="str">
        <f t="shared" si="1"/>
        <v>Débil</v>
      </c>
      <c r="BF21" s="70"/>
      <c r="BG21" s="72" t="s">
        <v>106</v>
      </c>
      <c r="BH21" s="71" t="str">
        <f t="shared" si="2"/>
        <v>Casilla formulada</v>
      </c>
      <c r="BI21" s="70"/>
      <c r="BJ21" s="71" t="str">
        <f t="shared" si="3"/>
        <v/>
      </c>
      <c r="BK21" s="71" t="str">
        <f t="shared" si="4"/>
        <v/>
      </c>
      <c r="BL21" s="71" t="str">
        <f t="shared" si="5"/>
        <v>SI</v>
      </c>
      <c r="BM21" s="221"/>
      <c r="BN21" s="224"/>
      <c r="BO21" s="227"/>
      <c r="BP21" s="230"/>
      <c r="BQ21" s="212"/>
      <c r="BR21" s="212"/>
      <c r="BS21" s="215"/>
    </row>
    <row r="22" spans="2:71" s="53" customFormat="1" ht="96" hidden="1" customHeight="1" x14ac:dyDescent="0.25">
      <c r="B22" s="248">
        <v>2</v>
      </c>
      <c r="C22" s="251" t="s">
        <v>104</v>
      </c>
      <c r="D22" s="241" t="s">
        <v>105</v>
      </c>
      <c r="E22" s="241"/>
      <c r="F22" s="239" t="s">
        <v>106</v>
      </c>
      <c r="G22" s="239" t="s">
        <v>106</v>
      </c>
      <c r="H22" s="239" t="s">
        <v>106</v>
      </c>
      <c r="I22" s="239" t="s">
        <v>106</v>
      </c>
      <c r="J22" s="241" t="str">
        <f>IF(AND((F22="SI"),(G22="SI"),(H22="SI"),(I22="SI")),"Si es Riesgo de Corrupción","No es Riesgo de Corrupción")</f>
        <v>No es Riesgo de Corrupción</v>
      </c>
      <c r="K22" s="47">
        <v>1</v>
      </c>
      <c r="L22" s="48" t="s">
        <v>107</v>
      </c>
      <c r="M22" s="243" t="s">
        <v>458</v>
      </c>
      <c r="N22" s="245" t="s">
        <v>106</v>
      </c>
      <c r="O22" s="235" t="str">
        <f>IF(N22=1,"Rara vez",IF(N22=2,"Improbable",IF(N22=3,"Posible",IF(N22=4,"Probable",IF(N22=5,"Casi seguro","Definir el nivel de probabilidad")))))</f>
        <v>Definir el nivel de probabilidad</v>
      </c>
      <c r="P22" s="238"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31" t="s">
        <v>106</v>
      </c>
      <c r="R22" s="231" t="s">
        <v>106</v>
      </c>
      <c r="S22" s="231" t="s">
        <v>106</v>
      </c>
      <c r="T22" s="231" t="s">
        <v>106</v>
      </c>
      <c r="U22" s="231" t="s">
        <v>106</v>
      </c>
      <c r="V22" s="231" t="s">
        <v>106</v>
      </c>
      <c r="W22" s="231" t="s">
        <v>106</v>
      </c>
      <c r="X22" s="231" t="s">
        <v>106</v>
      </c>
      <c r="Y22" s="231" t="s">
        <v>106</v>
      </c>
      <c r="Z22" s="231" t="s">
        <v>106</v>
      </c>
      <c r="AA22" s="231" t="s">
        <v>106</v>
      </c>
      <c r="AB22" s="231" t="s">
        <v>106</v>
      </c>
      <c r="AC22" s="231" t="s">
        <v>106</v>
      </c>
      <c r="AD22" s="231" t="s">
        <v>106</v>
      </c>
      <c r="AE22" s="231" t="s">
        <v>106</v>
      </c>
      <c r="AF22" s="231" t="s">
        <v>106</v>
      </c>
      <c r="AG22" s="231" t="s">
        <v>106</v>
      </c>
      <c r="AH22" s="231" t="s">
        <v>106</v>
      </c>
      <c r="AI22" s="231" t="s">
        <v>106</v>
      </c>
      <c r="AJ22" s="234">
        <f>IF(AF22="SI","Impacto Catastrófico por lesoines o perdida de vidas humanas",(COUNTIF(Q22:AE31,"SI")+COUNTIF(AG22:AI31,"SI")))</f>
        <v>0</v>
      </c>
      <c r="AK22" s="234" t="str">
        <f>IF(AJ22=0,"",IF(AND(AJ22&gt;0,AJ22&lt;=5),"Moderado",IF(AND(AJ22&gt;5,AJ22&lt;=11),"Mayor","Catastrófico")))</f>
        <v/>
      </c>
      <c r="AL22" s="234" t="str">
        <f>IF(AND(O22="Rara Vez",AK22="Moderado"),"Moderado",IF(AND(O22="Rara Vez",AK22="Mayor"),"Alto",IF(AND(O22="Improbable",AK22="Moderado"),"Moderado",IF(AND(O22="Improbable",AK22="Mayor"),"Alto",IF(AND(O22="Posible",AK22="Moderado"),"Alto",IF(AND(O22="Probable",AK22="Moderado"),"Alto","Extremo"))))))</f>
        <v>Extremo</v>
      </c>
      <c r="AM22" s="216" t="s">
        <v>108</v>
      </c>
      <c r="AN22" s="49">
        <v>1</v>
      </c>
      <c r="AO22" s="50" t="s">
        <v>109</v>
      </c>
      <c r="AP22" s="50"/>
      <c r="AQ22" s="50" t="s">
        <v>106</v>
      </c>
      <c r="AR22" s="50"/>
      <c r="AS22" s="50"/>
      <c r="AT22" s="50"/>
      <c r="AU22" s="50"/>
      <c r="AV22" s="50" t="s">
        <v>106</v>
      </c>
      <c r="AW22" s="158" t="s">
        <v>106</v>
      </c>
      <c r="AX22" s="158" t="s">
        <v>106</v>
      </c>
      <c r="AY22" s="158" t="s">
        <v>106</v>
      </c>
      <c r="AZ22" s="158" t="s">
        <v>106</v>
      </c>
      <c r="BA22" s="158" t="s">
        <v>106</v>
      </c>
      <c r="BB22" s="158" t="s">
        <v>106</v>
      </c>
      <c r="BC22" s="158" t="s">
        <v>106</v>
      </c>
      <c r="BD22" s="158">
        <f t="shared" si="0"/>
        <v>0</v>
      </c>
      <c r="BE22" s="158" t="str">
        <f t="shared" si="1"/>
        <v>Débil</v>
      </c>
      <c r="BF22" s="50"/>
      <c r="BG22" s="52" t="s">
        <v>106</v>
      </c>
      <c r="BH22" s="158" t="str">
        <f t="shared" si="2"/>
        <v>Casilla formulada</v>
      </c>
      <c r="BI22" s="50"/>
      <c r="BJ22" s="158" t="str">
        <f t="shared" si="3"/>
        <v/>
      </c>
      <c r="BK22" s="158" t="str">
        <f t="shared" si="4"/>
        <v/>
      </c>
      <c r="BL22" s="158" t="str">
        <f t="shared" si="5"/>
        <v>SI</v>
      </c>
      <c r="BM22" s="219" t="e">
        <f>IF(AVERAGE(BK22:BK31)=100,"FUERTE",IF(AND(AVERAGE(BK22:BK31)&lt;=99,AVERAGE(BK22:BK31)&gt;=50),"MODERADA",IF(AVERAGE(BK22:BK31)&lt;50,"DÉBIL",0)))</f>
        <v>#DIV/0!</v>
      </c>
      <c r="BN22" s="222" t="str">
        <f>IFERROR(IF(BM22="DÉBIL","NO DISMINUYE",IF(AVERAGEIF(AV22:AV31,"Preventivo",BK22:BK31)&gt;=50,"DIRECTAMENTE","NO DISMINUYE")),"NO DISMINUYE")</f>
        <v>NO DISMINUYE</v>
      </c>
      <c r="BO22" s="225" t="e">
        <f>IF(N22=1,1,IF(AND(N22=2,BM22="FUERTE",BN22="DIRECTAMENTE"),N22-1,IF(AND(N22&gt;2,BM22="FUERTE",BN22="DIRECTAMENTE"),N22-2,IF(AND(N22&gt;=2,BM22="MODERADA",BN22="DIRECTAMENTE"),N22-1,N22))))</f>
        <v>#DIV/0!</v>
      </c>
      <c r="BP22" s="228" t="e">
        <f>IF(BO22=1,"Rara vez",IF(BO22=2,"Improbable",IF(BO22=3,"Posible",IF(BO22=4,"Probable",IF(BO22=5,"Casi Seguro",0)))))</f>
        <v>#DIV/0!</v>
      </c>
      <c r="BQ22" s="210" t="str">
        <f>AK22</f>
        <v/>
      </c>
      <c r="BR22" s="210" t="e">
        <f>IF(AND(BP22="Rara Vez",BQ22="Moderado"),"Moderado",IF(AND(BP22="Rara Vez",BQ22="Mayor"),"Alto",IF(AND(BP22="Improbable",BQ22="Moderado"),"Moderado",IF(AND(BP22="Improbable",BQ22="Mayor"),"Alto",IF(AND(BP22="Posible",BQ22="Moderado"),"Alto",IF(AND(BP22="Probable",BQ22="Moderado"),"Alto","Extremo"))))))</f>
        <v>#DIV/0!</v>
      </c>
      <c r="BS22" s="213"/>
    </row>
    <row r="23" spans="2:71" s="53" customFormat="1" ht="96" hidden="1" customHeight="1" x14ac:dyDescent="0.25">
      <c r="B23" s="249"/>
      <c r="C23" s="252"/>
      <c r="D23" s="241"/>
      <c r="E23" s="241"/>
      <c r="F23" s="239"/>
      <c r="G23" s="239"/>
      <c r="H23" s="239"/>
      <c r="I23" s="239"/>
      <c r="J23" s="241"/>
      <c r="K23" s="54">
        <v>2</v>
      </c>
      <c r="L23" s="55" t="s">
        <v>107</v>
      </c>
      <c r="M23" s="243"/>
      <c r="N23" s="246"/>
      <c r="O23" s="236"/>
      <c r="P23" s="229"/>
      <c r="Q23" s="232"/>
      <c r="R23" s="232"/>
      <c r="S23" s="232"/>
      <c r="T23" s="232"/>
      <c r="U23" s="232"/>
      <c r="V23" s="232"/>
      <c r="W23" s="232"/>
      <c r="X23" s="232"/>
      <c r="Y23" s="232"/>
      <c r="Z23" s="232"/>
      <c r="AA23" s="232"/>
      <c r="AB23" s="232"/>
      <c r="AC23" s="232"/>
      <c r="AD23" s="232"/>
      <c r="AE23" s="232"/>
      <c r="AF23" s="232"/>
      <c r="AG23" s="232"/>
      <c r="AH23" s="232"/>
      <c r="AI23" s="232"/>
      <c r="AJ23" s="211"/>
      <c r="AK23" s="211"/>
      <c r="AL23" s="211"/>
      <c r="AM23" s="217"/>
      <c r="AN23" s="56">
        <v>2</v>
      </c>
      <c r="AO23" s="57" t="s">
        <v>109</v>
      </c>
      <c r="AP23" s="57"/>
      <c r="AQ23" s="57" t="s">
        <v>106</v>
      </c>
      <c r="AR23" s="57"/>
      <c r="AS23" s="57"/>
      <c r="AT23" s="57"/>
      <c r="AU23" s="57"/>
      <c r="AV23" s="57" t="s">
        <v>106</v>
      </c>
      <c r="AW23" s="58" t="s">
        <v>106</v>
      </c>
      <c r="AX23" s="58" t="s">
        <v>106</v>
      </c>
      <c r="AY23" s="58" t="s">
        <v>106</v>
      </c>
      <c r="AZ23" s="58" t="s">
        <v>106</v>
      </c>
      <c r="BA23" s="58" t="s">
        <v>106</v>
      </c>
      <c r="BB23" s="58" t="s">
        <v>106</v>
      </c>
      <c r="BC23" s="58" t="s">
        <v>106</v>
      </c>
      <c r="BD23" s="58">
        <f t="shared" si="0"/>
        <v>0</v>
      </c>
      <c r="BE23" s="58" t="str">
        <f t="shared" si="1"/>
        <v>Débil</v>
      </c>
      <c r="BF23" s="57"/>
      <c r="BG23" s="59" t="s">
        <v>106</v>
      </c>
      <c r="BH23" s="58" t="str">
        <f t="shared" si="2"/>
        <v>Casilla formulada</v>
      </c>
      <c r="BI23" s="57"/>
      <c r="BJ23" s="58" t="str">
        <f t="shared" si="3"/>
        <v/>
      </c>
      <c r="BK23" s="58" t="str">
        <f t="shared" si="4"/>
        <v/>
      </c>
      <c r="BL23" s="58" t="str">
        <f t="shared" si="5"/>
        <v>SI</v>
      </c>
      <c r="BM23" s="220"/>
      <c r="BN23" s="223"/>
      <c r="BO23" s="226"/>
      <c r="BP23" s="229"/>
      <c r="BQ23" s="211"/>
      <c r="BR23" s="211"/>
      <c r="BS23" s="214"/>
    </row>
    <row r="24" spans="2:71" s="53" customFormat="1" ht="96" hidden="1" customHeight="1" x14ac:dyDescent="0.25">
      <c r="B24" s="249"/>
      <c r="C24" s="252"/>
      <c r="D24" s="241"/>
      <c r="E24" s="241"/>
      <c r="F24" s="239"/>
      <c r="G24" s="239"/>
      <c r="H24" s="239"/>
      <c r="I24" s="239"/>
      <c r="J24" s="241"/>
      <c r="K24" s="60">
        <v>3</v>
      </c>
      <c r="L24" s="61" t="s">
        <v>107</v>
      </c>
      <c r="M24" s="243"/>
      <c r="N24" s="246"/>
      <c r="O24" s="236"/>
      <c r="P24" s="229"/>
      <c r="Q24" s="232"/>
      <c r="R24" s="232"/>
      <c r="S24" s="232"/>
      <c r="T24" s="232"/>
      <c r="U24" s="232"/>
      <c r="V24" s="232"/>
      <c r="W24" s="232"/>
      <c r="X24" s="232"/>
      <c r="Y24" s="232"/>
      <c r="Z24" s="232"/>
      <c r="AA24" s="232"/>
      <c r="AB24" s="232"/>
      <c r="AC24" s="232"/>
      <c r="AD24" s="232"/>
      <c r="AE24" s="232"/>
      <c r="AF24" s="232"/>
      <c r="AG24" s="232"/>
      <c r="AH24" s="232"/>
      <c r="AI24" s="232"/>
      <c r="AJ24" s="211"/>
      <c r="AK24" s="211"/>
      <c r="AL24" s="211"/>
      <c r="AM24" s="217"/>
      <c r="AN24" s="62">
        <v>3</v>
      </c>
      <c r="AO24" s="63" t="s">
        <v>109</v>
      </c>
      <c r="AP24" s="63"/>
      <c r="AQ24" s="63" t="s">
        <v>106</v>
      </c>
      <c r="AR24" s="63"/>
      <c r="AS24" s="63"/>
      <c r="AT24" s="63"/>
      <c r="AU24" s="63"/>
      <c r="AV24" s="63" t="s">
        <v>106</v>
      </c>
      <c r="AW24" s="159" t="s">
        <v>106</v>
      </c>
      <c r="AX24" s="159" t="s">
        <v>106</v>
      </c>
      <c r="AY24" s="159" t="s">
        <v>106</v>
      </c>
      <c r="AZ24" s="159" t="s">
        <v>106</v>
      </c>
      <c r="BA24" s="159" t="s">
        <v>106</v>
      </c>
      <c r="BB24" s="159" t="s">
        <v>106</v>
      </c>
      <c r="BC24" s="159" t="s">
        <v>106</v>
      </c>
      <c r="BD24" s="159">
        <f t="shared" si="0"/>
        <v>0</v>
      </c>
      <c r="BE24" s="159" t="str">
        <f t="shared" si="1"/>
        <v>Débil</v>
      </c>
      <c r="BF24" s="63"/>
      <c r="BG24" s="65" t="s">
        <v>106</v>
      </c>
      <c r="BH24" s="159" t="str">
        <f t="shared" si="2"/>
        <v>Casilla formulada</v>
      </c>
      <c r="BI24" s="63"/>
      <c r="BJ24" s="159" t="str">
        <f t="shared" si="3"/>
        <v/>
      </c>
      <c r="BK24" s="159" t="str">
        <f t="shared" si="4"/>
        <v/>
      </c>
      <c r="BL24" s="159" t="str">
        <f t="shared" si="5"/>
        <v>SI</v>
      </c>
      <c r="BM24" s="220"/>
      <c r="BN24" s="223"/>
      <c r="BO24" s="226"/>
      <c r="BP24" s="229"/>
      <c r="BQ24" s="211"/>
      <c r="BR24" s="211"/>
      <c r="BS24" s="214"/>
    </row>
    <row r="25" spans="2:71" s="53" customFormat="1" ht="96" hidden="1" customHeight="1" x14ac:dyDescent="0.25">
      <c r="B25" s="249"/>
      <c r="C25" s="252"/>
      <c r="D25" s="241"/>
      <c r="E25" s="241"/>
      <c r="F25" s="239"/>
      <c r="G25" s="239"/>
      <c r="H25" s="239"/>
      <c r="I25" s="239"/>
      <c r="J25" s="241"/>
      <c r="K25" s="54">
        <v>4</v>
      </c>
      <c r="L25" s="55" t="s">
        <v>107</v>
      </c>
      <c r="M25" s="243"/>
      <c r="N25" s="246"/>
      <c r="O25" s="236"/>
      <c r="P25" s="229"/>
      <c r="Q25" s="232"/>
      <c r="R25" s="232"/>
      <c r="S25" s="232"/>
      <c r="T25" s="232"/>
      <c r="U25" s="232"/>
      <c r="V25" s="232"/>
      <c r="W25" s="232"/>
      <c r="X25" s="232"/>
      <c r="Y25" s="232"/>
      <c r="Z25" s="232"/>
      <c r="AA25" s="232"/>
      <c r="AB25" s="232"/>
      <c r="AC25" s="232"/>
      <c r="AD25" s="232"/>
      <c r="AE25" s="232"/>
      <c r="AF25" s="232"/>
      <c r="AG25" s="232"/>
      <c r="AH25" s="232"/>
      <c r="AI25" s="232"/>
      <c r="AJ25" s="211"/>
      <c r="AK25" s="211"/>
      <c r="AL25" s="211"/>
      <c r="AM25" s="217"/>
      <c r="AN25" s="56">
        <v>4</v>
      </c>
      <c r="AO25" s="57" t="s">
        <v>109</v>
      </c>
      <c r="AP25" s="57"/>
      <c r="AQ25" s="57" t="s">
        <v>106</v>
      </c>
      <c r="AR25" s="57"/>
      <c r="AS25" s="57"/>
      <c r="AT25" s="57"/>
      <c r="AU25" s="57"/>
      <c r="AV25" s="57" t="s">
        <v>106</v>
      </c>
      <c r="AW25" s="58" t="s">
        <v>106</v>
      </c>
      <c r="AX25" s="58" t="s">
        <v>106</v>
      </c>
      <c r="AY25" s="58" t="s">
        <v>106</v>
      </c>
      <c r="AZ25" s="58" t="s">
        <v>106</v>
      </c>
      <c r="BA25" s="58" t="s">
        <v>106</v>
      </c>
      <c r="BB25" s="58" t="s">
        <v>106</v>
      </c>
      <c r="BC25" s="58" t="s">
        <v>106</v>
      </c>
      <c r="BD25" s="58">
        <f t="shared" si="0"/>
        <v>0</v>
      </c>
      <c r="BE25" s="58" t="str">
        <f t="shared" si="1"/>
        <v>Débil</v>
      </c>
      <c r="BF25" s="57"/>
      <c r="BG25" s="59" t="s">
        <v>106</v>
      </c>
      <c r="BH25" s="58" t="str">
        <f t="shared" si="2"/>
        <v>Casilla formulada</v>
      </c>
      <c r="BI25" s="57"/>
      <c r="BJ25" s="58" t="str">
        <f t="shared" si="3"/>
        <v/>
      </c>
      <c r="BK25" s="58" t="str">
        <f t="shared" si="4"/>
        <v/>
      </c>
      <c r="BL25" s="58" t="str">
        <f t="shared" si="5"/>
        <v>SI</v>
      </c>
      <c r="BM25" s="220"/>
      <c r="BN25" s="223"/>
      <c r="BO25" s="226"/>
      <c r="BP25" s="229"/>
      <c r="BQ25" s="211"/>
      <c r="BR25" s="211"/>
      <c r="BS25" s="214"/>
    </row>
    <row r="26" spans="2:71" s="53" customFormat="1" ht="96" hidden="1" customHeight="1" x14ac:dyDescent="0.25">
      <c r="B26" s="249"/>
      <c r="C26" s="252"/>
      <c r="D26" s="241"/>
      <c r="E26" s="241"/>
      <c r="F26" s="239"/>
      <c r="G26" s="239"/>
      <c r="H26" s="239"/>
      <c r="I26" s="239"/>
      <c r="J26" s="241"/>
      <c r="K26" s="60">
        <v>5</v>
      </c>
      <c r="L26" s="61" t="s">
        <v>107</v>
      </c>
      <c r="M26" s="243"/>
      <c r="N26" s="246"/>
      <c r="O26" s="236"/>
      <c r="P26" s="229"/>
      <c r="Q26" s="232"/>
      <c r="R26" s="232"/>
      <c r="S26" s="232"/>
      <c r="T26" s="232"/>
      <c r="U26" s="232"/>
      <c r="V26" s="232"/>
      <c r="W26" s="232"/>
      <c r="X26" s="232"/>
      <c r="Y26" s="232"/>
      <c r="Z26" s="232"/>
      <c r="AA26" s="232"/>
      <c r="AB26" s="232"/>
      <c r="AC26" s="232"/>
      <c r="AD26" s="232"/>
      <c r="AE26" s="232"/>
      <c r="AF26" s="232"/>
      <c r="AG26" s="232"/>
      <c r="AH26" s="232"/>
      <c r="AI26" s="232"/>
      <c r="AJ26" s="211"/>
      <c r="AK26" s="211"/>
      <c r="AL26" s="211"/>
      <c r="AM26" s="217"/>
      <c r="AN26" s="62">
        <v>5</v>
      </c>
      <c r="AO26" s="63" t="s">
        <v>109</v>
      </c>
      <c r="AP26" s="63"/>
      <c r="AQ26" s="63" t="s">
        <v>106</v>
      </c>
      <c r="AR26" s="63"/>
      <c r="AS26" s="63"/>
      <c r="AT26" s="63"/>
      <c r="AU26" s="63"/>
      <c r="AV26" s="63" t="s">
        <v>106</v>
      </c>
      <c r="AW26" s="159" t="s">
        <v>106</v>
      </c>
      <c r="AX26" s="159" t="s">
        <v>106</v>
      </c>
      <c r="AY26" s="159" t="s">
        <v>106</v>
      </c>
      <c r="AZ26" s="159" t="s">
        <v>106</v>
      </c>
      <c r="BA26" s="159" t="s">
        <v>106</v>
      </c>
      <c r="BB26" s="159" t="s">
        <v>106</v>
      </c>
      <c r="BC26" s="159" t="s">
        <v>106</v>
      </c>
      <c r="BD26" s="159">
        <f t="shared" si="0"/>
        <v>0</v>
      </c>
      <c r="BE26" s="159" t="str">
        <f t="shared" si="1"/>
        <v>Débil</v>
      </c>
      <c r="BF26" s="63"/>
      <c r="BG26" s="65" t="s">
        <v>106</v>
      </c>
      <c r="BH26" s="159" t="str">
        <f t="shared" si="2"/>
        <v>Casilla formulada</v>
      </c>
      <c r="BI26" s="63"/>
      <c r="BJ26" s="159" t="str">
        <f t="shared" si="3"/>
        <v/>
      </c>
      <c r="BK26" s="159" t="str">
        <f t="shared" si="4"/>
        <v/>
      </c>
      <c r="BL26" s="159" t="str">
        <f t="shared" si="5"/>
        <v>SI</v>
      </c>
      <c r="BM26" s="220"/>
      <c r="BN26" s="223"/>
      <c r="BO26" s="226"/>
      <c r="BP26" s="229"/>
      <c r="BQ26" s="211"/>
      <c r="BR26" s="211"/>
      <c r="BS26" s="214"/>
    </row>
    <row r="27" spans="2:71" s="53" customFormat="1" ht="96" hidden="1" customHeight="1" x14ac:dyDescent="0.25">
      <c r="B27" s="249"/>
      <c r="C27" s="252"/>
      <c r="D27" s="241"/>
      <c r="E27" s="241"/>
      <c r="F27" s="239"/>
      <c r="G27" s="239"/>
      <c r="H27" s="239"/>
      <c r="I27" s="239"/>
      <c r="J27" s="241"/>
      <c r="K27" s="54">
        <v>6</v>
      </c>
      <c r="L27" s="55" t="s">
        <v>107</v>
      </c>
      <c r="M27" s="243"/>
      <c r="N27" s="246"/>
      <c r="O27" s="236"/>
      <c r="P27" s="229"/>
      <c r="Q27" s="232"/>
      <c r="R27" s="232"/>
      <c r="S27" s="232"/>
      <c r="T27" s="232"/>
      <c r="U27" s="232"/>
      <c r="V27" s="232"/>
      <c r="W27" s="232"/>
      <c r="X27" s="232"/>
      <c r="Y27" s="232"/>
      <c r="Z27" s="232"/>
      <c r="AA27" s="232"/>
      <c r="AB27" s="232"/>
      <c r="AC27" s="232"/>
      <c r="AD27" s="232"/>
      <c r="AE27" s="232"/>
      <c r="AF27" s="232"/>
      <c r="AG27" s="232"/>
      <c r="AH27" s="232"/>
      <c r="AI27" s="232"/>
      <c r="AJ27" s="211"/>
      <c r="AK27" s="211"/>
      <c r="AL27" s="211"/>
      <c r="AM27" s="217"/>
      <c r="AN27" s="56">
        <v>6</v>
      </c>
      <c r="AO27" s="57" t="s">
        <v>109</v>
      </c>
      <c r="AP27" s="57"/>
      <c r="AQ27" s="57" t="s">
        <v>106</v>
      </c>
      <c r="AR27" s="57"/>
      <c r="AS27" s="57"/>
      <c r="AT27" s="57"/>
      <c r="AU27" s="57"/>
      <c r="AV27" s="57" t="s">
        <v>106</v>
      </c>
      <c r="AW27" s="58" t="s">
        <v>106</v>
      </c>
      <c r="AX27" s="58" t="s">
        <v>106</v>
      </c>
      <c r="AY27" s="58" t="s">
        <v>106</v>
      </c>
      <c r="AZ27" s="58" t="s">
        <v>106</v>
      </c>
      <c r="BA27" s="58" t="s">
        <v>106</v>
      </c>
      <c r="BB27" s="58" t="s">
        <v>106</v>
      </c>
      <c r="BC27" s="58" t="s">
        <v>106</v>
      </c>
      <c r="BD27" s="58">
        <f t="shared" si="0"/>
        <v>0</v>
      </c>
      <c r="BE27" s="58" t="str">
        <f t="shared" si="1"/>
        <v>Débil</v>
      </c>
      <c r="BF27" s="57"/>
      <c r="BG27" s="59" t="s">
        <v>106</v>
      </c>
      <c r="BH27" s="58" t="str">
        <f t="shared" si="2"/>
        <v>Casilla formulada</v>
      </c>
      <c r="BI27" s="57"/>
      <c r="BJ27" s="58" t="str">
        <f t="shared" si="3"/>
        <v/>
      </c>
      <c r="BK27" s="58" t="str">
        <f t="shared" si="4"/>
        <v/>
      </c>
      <c r="BL27" s="58" t="str">
        <f t="shared" si="5"/>
        <v>SI</v>
      </c>
      <c r="BM27" s="220"/>
      <c r="BN27" s="223"/>
      <c r="BO27" s="226"/>
      <c r="BP27" s="229"/>
      <c r="BQ27" s="211"/>
      <c r="BR27" s="211"/>
      <c r="BS27" s="214"/>
    </row>
    <row r="28" spans="2:71" s="53" customFormat="1" ht="96" hidden="1" customHeight="1" x14ac:dyDescent="0.25">
      <c r="B28" s="249"/>
      <c r="C28" s="252"/>
      <c r="D28" s="241"/>
      <c r="E28" s="241"/>
      <c r="F28" s="239"/>
      <c r="G28" s="239"/>
      <c r="H28" s="239"/>
      <c r="I28" s="239"/>
      <c r="J28" s="241"/>
      <c r="K28" s="60">
        <v>7</v>
      </c>
      <c r="L28" s="61" t="s">
        <v>107</v>
      </c>
      <c r="M28" s="243"/>
      <c r="N28" s="246"/>
      <c r="O28" s="236"/>
      <c r="P28" s="229"/>
      <c r="Q28" s="232"/>
      <c r="R28" s="232"/>
      <c r="S28" s="232"/>
      <c r="T28" s="232"/>
      <c r="U28" s="232"/>
      <c r="V28" s="232"/>
      <c r="W28" s="232"/>
      <c r="X28" s="232"/>
      <c r="Y28" s="232"/>
      <c r="Z28" s="232"/>
      <c r="AA28" s="232"/>
      <c r="AB28" s="232"/>
      <c r="AC28" s="232"/>
      <c r="AD28" s="232"/>
      <c r="AE28" s="232"/>
      <c r="AF28" s="232"/>
      <c r="AG28" s="232"/>
      <c r="AH28" s="232"/>
      <c r="AI28" s="232"/>
      <c r="AJ28" s="211"/>
      <c r="AK28" s="211"/>
      <c r="AL28" s="211"/>
      <c r="AM28" s="217"/>
      <c r="AN28" s="62">
        <v>7</v>
      </c>
      <c r="AO28" s="63" t="s">
        <v>109</v>
      </c>
      <c r="AP28" s="63"/>
      <c r="AQ28" s="63" t="s">
        <v>106</v>
      </c>
      <c r="AR28" s="63"/>
      <c r="AS28" s="63"/>
      <c r="AT28" s="63"/>
      <c r="AU28" s="63"/>
      <c r="AV28" s="63" t="s">
        <v>106</v>
      </c>
      <c r="AW28" s="159" t="s">
        <v>106</v>
      </c>
      <c r="AX28" s="159" t="s">
        <v>106</v>
      </c>
      <c r="AY28" s="159" t="s">
        <v>106</v>
      </c>
      <c r="AZ28" s="159" t="s">
        <v>106</v>
      </c>
      <c r="BA28" s="159" t="s">
        <v>106</v>
      </c>
      <c r="BB28" s="159" t="s">
        <v>106</v>
      </c>
      <c r="BC28" s="159" t="s">
        <v>106</v>
      </c>
      <c r="BD28" s="159">
        <f t="shared" si="0"/>
        <v>0</v>
      </c>
      <c r="BE28" s="159" t="str">
        <f t="shared" si="1"/>
        <v>Débil</v>
      </c>
      <c r="BF28" s="63"/>
      <c r="BG28" s="65" t="s">
        <v>106</v>
      </c>
      <c r="BH28" s="159" t="str">
        <f t="shared" si="2"/>
        <v>Casilla formulada</v>
      </c>
      <c r="BI28" s="63"/>
      <c r="BJ28" s="159" t="str">
        <f t="shared" si="3"/>
        <v/>
      </c>
      <c r="BK28" s="159" t="str">
        <f t="shared" si="4"/>
        <v/>
      </c>
      <c r="BL28" s="159" t="str">
        <f t="shared" si="5"/>
        <v>SI</v>
      </c>
      <c r="BM28" s="220"/>
      <c r="BN28" s="223"/>
      <c r="BO28" s="226"/>
      <c r="BP28" s="229"/>
      <c r="BQ28" s="211"/>
      <c r="BR28" s="211"/>
      <c r="BS28" s="214"/>
    </row>
    <row r="29" spans="2:71" s="53" customFormat="1" ht="96" hidden="1" customHeight="1" x14ac:dyDescent="0.25">
      <c r="B29" s="249"/>
      <c r="C29" s="252"/>
      <c r="D29" s="241"/>
      <c r="E29" s="241"/>
      <c r="F29" s="239"/>
      <c r="G29" s="239"/>
      <c r="H29" s="239"/>
      <c r="I29" s="239"/>
      <c r="J29" s="241"/>
      <c r="K29" s="54">
        <v>8</v>
      </c>
      <c r="L29" s="55" t="s">
        <v>107</v>
      </c>
      <c r="M29" s="243"/>
      <c r="N29" s="246"/>
      <c r="O29" s="236"/>
      <c r="P29" s="229"/>
      <c r="Q29" s="232"/>
      <c r="R29" s="232"/>
      <c r="S29" s="232"/>
      <c r="T29" s="232"/>
      <c r="U29" s="232"/>
      <c r="V29" s="232"/>
      <c r="W29" s="232"/>
      <c r="X29" s="232"/>
      <c r="Y29" s="232"/>
      <c r="Z29" s="232"/>
      <c r="AA29" s="232"/>
      <c r="AB29" s="232"/>
      <c r="AC29" s="232"/>
      <c r="AD29" s="232"/>
      <c r="AE29" s="232"/>
      <c r="AF29" s="232"/>
      <c r="AG29" s="232"/>
      <c r="AH29" s="232"/>
      <c r="AI29" s="232"/>
      <c r="AJ29" s="211"/>
      <c r="AK29" s="211"/>
      <c r="AL29" s="211"/>
      <c r="AM29" s="217"/>
      <c r="AN29" s="56">
        <v>8</v>
      </c>
      <c r="AO29" s="57" t="s">
        <v>109</v>
      </c>
      <c r="AP29" s="57"/>
      <c r="AQ29" s="57" t="s">
        <v>106</v>
      </c>
      <c r="AR29" s="57"/>
      <c r="AS29" s="57"/>
      <c r="AT29" s="57"/>
      <c r="AU29" s="57"/>
      <c r="AV29" s="57" t="s">
        <v>106</v>
      </c>
      <c r="AW29" s="58" t="s">
        <v>106</v>
      </c>
      <c r="AX29" s="58" t="s">
        <v>106</v>
      </c>
      <c r="AY29" s="58" t="s">
        <v>106</v>
      </c>
      <c r="AZ29" s="58" t="s">
        <v>106</v>
      </c>
      <c r="BA29" s="58" t="s">
        <v>106</v>
      </c>
      <c r="BB29" s="58" t="s">
        <v>106</v>
      </c>
      <c r="BC29" s="58" t="s">
        <v>106</v>
      </c>
      <c r="BD29" s="58">
        <f t="shared" si="0"/>
        <v>0</v>
      </c>
      <c r="BE29" s="58" t="str">
        <f t="shared" si="1"/>
        <v>Débil</v>
      </c>
      <c r="BF29" s="57"/>
      <c r="BG29" s="59" t="s">
        <v>106</v>
      </c>
      <c r="BH29" s="58" t="str">
        <f t="shared" si="2"/>
        <v>Casilla formulada</v>
      </c>
      <c r="BI29" s="57"/>
      <c r="BJ29" s="58" t="str">
        <f t="shared" si="3"/>
        <v/>
      </c>
      <c r="BK29" s="58" t="str">
        <f t="shared" si="4"/>
        <v/>
      </c>
      <c r="BL29" s="58" t="str">
        <f t="shared" si="5"/>
        <v>SI</v>
      </c>
      <c r="BM29" s="220"/>
      <c r="BN29" s="223"/>
      <c r="BO29" s="226"/>
      <c r="BP29" s="229"/>
      <c r="BQ29" s="211"/>
      <c r="BR29" s="211"/>
      <c r="BS29" s="214"/>
    </row>
    <row r="30" spans="2:71" s="53" customFormat="1" ht="96" hidden="1" customHeight="1" x14ac:dyDescent="0.25">
      <c r="B30" s="249"/>
      <c r="C30" s="252"/>
      <c r="D30" s="241"/>
      <c r="E30" s="241"/>
      <c r="F30" s="239"/>
      <c r="G30" s="239"/>
      <c r="H30" s="239"/>
      <c r="I30" s="239"/>
      <c r="J30" s="241"/>
      <c r="K30" s="60">
        <v>9</v>
      </c>
      <c r="L30" s="66" t="s">
        <v>107</v>
      </c>
      <c r="M30" s="243"/>
      <c r="N30" s="246"/>
      <c r="O30" s="236"/>
      <c r="P30" s="229"/>
      <c r="Q30" s="232"/>
      <c r="R30" s="232"/>
      <c r="S30" s="232"/>
      <c r="T30" s="232"/>
      <c r="U30" s="232"/>
      <c r="V30" s="232"/>
      <c r="W30" s="232"/>
      <c r="X30" s="232"/>
      <c r="Y30" s="232"/>
      <c r="Z30" s="232"/>
      <c r="AA30" s="232"/>
      <c r="AB30" s="232"/>
      <c r="AC30" s="232"/>
      <c r="AD30" s="232"/>
      <c r="AE30" s="232"/>
      <c r="AF30" s="232"/>
      <c r="AG30" s="232"/>
      <c r="AH30" s="232"/>
      <c r="AI30" s="232"/>
      <c r="AJ30" s="211"/>
      <c r="AK30" s="211"/>
      <c r="AL30" s="211"/>
      <c r="AM30" s="217"/>
      <c r="AN30" s="62">
        <v>9</v>
      </c>
      <c r="AO30" s="63" t="s">
        <v>109</v>
      </c>
      <c r="AP30" s="63"/>
      <c r="AQ30" s="63" t="s">
        <v>106</v>
      </c>
      <c r="AR30" s="63"/>
      <c r="AS30" s="63"/>
      <c r="AT30" s="63"/>
      <c r="AU30" s="63"/>
      <c r="AV30" s="63" t="s">
        <v>106</v>
      </c>
      <c r="AW30" s="159" t="s">
        <v>106</v>
      </c>
      <c r="AX30" s="159" t="s">
        <v>106</v>
      </c>
      <c r="AY30" s="159" t="s">
        <v>106</v>
      </c>
      <c r="AZ30" s="159" t="s">
        <v>106</v>
      </c>
      <c r="BA30" s="159" t="s">
        <v>106</v>
      </c>
      <c r="BB30" s="159" t="s">
        <v>106</v>
      </c>
      <c r="BC30" s="159" t="s">
        <v>106</v>
      </c>
      <c r="BD30" s="159">
        <f t="shared" si="0"/>
        <v>0</v>
      </c>
      <c r="BE30" s="159" t="str">
        <f t="shared" si="1"/>
        <v>Débil</v>
      </c>
      <c r="BF30" s="63"/>
      <c r="BG30" s="65" t="s">
        <v>106</v>
      </c>
      <c r="BH30" s="159" t="str">
        <f t="shared" si="2"/>
        <v>Casilla formulada</v>
      </c>
      <c r="BI30" s="63"/>
      <c r="BJ30" s="159" t="str">
        <f t="shared" si="3"/>
        <v/>
      </c>
      <c r="BK30" s="159" t="str">
        <f t="shared" si="4"/>
        <v/>
      </c>
      <c r="BL30" s="159" t="str">
        <f t="shared" si="5"/>
        <v>SI</v>
      </c>
      <c r="BM30" s="220"/>
      <c r="BN30" s="223"/>
      <c r="BO30" s="226"/>
      <c r="BP30" s="229"/>
      <c r="BQ30" s="211"/>
      <c r="BR30" s="211"/>
      <c r="BS30" s="214"/>
    </row>
    <row r="31" spans="2:71" s="53" customFormat="1" ht="96" hidden="1" customHeight="1" thickBot="1" x14ac:dyDescent="0.3">
      <c r="B31" s="250"/>
      <c r="C31" s="253"/>
      <c r="D31" s="242"/>
      <c r="E31" s="242"/>
      <c r="F31" s="240"/>
      <c r="G31" s="240"/>
      <c r="H31" s="240"/>
      <c r="I31" s="240"/>
      <c r="J31" s="242"/>
      <c r="K31" s="67">
        <v>10</v>
      </c>
      <c r="L31" s="68" t="s">
        <v>107</v>
      </c>
      <c r="M31" s="244"/>
      <c r="N31" s="247"/>
      <c r="O31" s="237"/>
      <c r="P31" s="230"/>
      <c r="Q31" s="233"/>
      <c r="R31" s="233"/>
      <c r="S31" s="233"/>
      <c r="T31" s="233"/>
      <c r="U31" s="233"/>
      <c r="V31" s="233"/>
      <c r="W31" s="233"/>
      <c r="X31" s="233"/>
      <c r="Y31" s="233"/>
      <c r="Z31" s="233"/>
      <c r="AA31" s="233"/>
      <c r="AB31" s="233"/>
      <c r="AC31" s="233"/>
      <c r="AD31" s="233"/>
      <c r="AE31" s="233"/>
      <c r="AF31" s="233"/>
      <c r="AG31" s="233"/>
      <c r="AH31" s="233"/>
      <c r="AI31" s="233"/>
      <c r="AJ31" s="212"/>
      <c r="AK31" s="212"/>
      <c r="AL31" s="212"/>
      <c r="AM31" s="218"/>
      <c r="AN31" s="69">
        <v>10</v>
      </c>
      <c r="AO31" s="70" t="s">
        <v>109</v>
      </c>
      <c r="AP31" s="70"/>
      <c r="AQ31" s="70" t="s">
        <v>106</v>
      </c>
      <c r="AR31" s="70"/>
      <c r="AS31" s="70"/>
      <c r="AT31" s="70"/>
      <c r="AU31" s="70"/>
      <c r="AV31" s="70" t="s">
        <v>106</v>
      </c>
      <c r="AW31" s="71" t="s">
        <v>106</v>
      </c>
      <c r="AX31" s="71" t="s">
        <v>106</v>
      </c>
      <c r="AY31" s="71" t="s">
        <v>106</v>
      </c>
      <c r="AZ31" s="71" t="s">
        <v>106</v>
      </c>
      <c r="BA31" s="71" t="s">
        <v>106</v>
      </c>
      <c r="BB31" s="71" t="s">
        <v>106</v>
      </c>
      <c r="BC31" s="71" t="s">
        <v>106</v>
      </c>
      <c r="BD31" s="71">
        <f t="shared" si="0"/>
        <v>0</v>
      </c>
      <c r="BE31" s="71" t="str">
        <f t="shared" si="1"/>
        <v>Débil</v>
      </c>
      <c r="BF31" s="70"/>
      <c r="BG31" s="72" t="s">
        <v>106</v>
      </c>
      <c r="BH31" s="71" t="str">
        <f t="shared" si="2"/>
        <v>Casilla formulada</v>
      </c>
      <c r="BI31" s="70"/>
      <c r="BJ31" s="71" t="str">
        <f t="shared" si="3"/>
        <v/>
      </c>
      <c r="BK31" s="71" t="str">
        <f t="shared" si="4"/>
        <v/>
      </c>
      <c r="BL31" s="71" t="str">
        <f t="shared" si="5"/>
        <v>SI</v>
      </c>
      <c r="BM31" s="221"/>
      <c r="BN31" s="224"/>
      <c r="BO31" s="227"/>
      <c r="BP31" s="230"/>
      <c r="BQ31" s="212"/>
      <c r="BR31" s="212"/>
      <c r="BS31" s="215"/>
    </row>
    <row r="32" spans="2:71" s="53" customFormat="1" ht="96" hidden="1" customHeight="1" x14ac:dyDescent="0.25">
      <c r="B32" s="248">
        <v>3</v>
      </c>
      <c r="C32" s="251" t="s">
        <v>104</v>
      </c>
      <c r="D32" s="241" t="s">
        <v>105</v>
      </c>
      <c r="E32" s="241"/>
      <c r="F32" s="239" t="s">
        <v>106</v>
      </c>
      <c r="G32" s="239" t="s">
        <v>106</v>
      </c>
      <c r="H32" s="239" t="s">
        <v>106</v>
      </c>
      <c r="I32" s="239" t="s">
        <v>106</v>
      </c>
      <c r="J32" s="241" t="str">
        <f>IF(AND((F32="SI"),(G32="SI"),(H32="SI"),(I32="SI")),"Si es Riesgo de Corrupción","No es Riesgo de Corrupción")</f>
        <v>No es Riesgo de Corrupción</v>
      </c>
      <c r="K32" s="47">
        <v>1</v>
      </c>
      <c r="L32" s="48" t="s">
        <v>107</v>
      </c>
      <c r="M32" s="243" t="s">
        <v>458</v>
      </c>
      <c r="N32" s="245" t="s">
        <v>106</v>
      </c>
      <c r="O32" s="235" t="str">
        <f>IF(N32=1,"Rara vez",IF(N32=2,"Improbable",IF(N32=3,"Posible",IF(N32=4,"Probable",IF(N32=5,"Casi seguro","Definir el nivel de probabilidad")))))</f>
        <v>Definir el nivel de probabilidad</v>
      </c>
      <c r="P32" s="238"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31" t="s">
        <v>106</v>
      </c>
      <c r="R32" s="231" t="s">
        <v>106</v>
      </c>
      <c r="S32" s="231" t="s">
        <v>106</v>
      </c>
      <c r="T32" s="231" t="s">
        <v>106</v>
      </c>
      <c r="U32" s="231" t="s">
        <v>106</v>
      </c>
      <c r="V32" s="231" t="s">
        <v>106</v>
      </c>
      <c r="W32" s="231" t="s">
        <v>106</v>
      </c>
      <c r="X32" s="231" t="s">
        <v>106</v>
      </c>
      <c r="Y32" s="231" t="s">
        <v>106</v>
      </c>
      <c r="Z32" s="231" t="s">
        <v>106</v>
      </c>
      <c r="AA32" s="231" t="s">
        <v>106</v>
      </c>
      <c r="AB32" s="231" t="s">
        <v>106</v>
      </c>
      <c r="AC32" s="231" t="s">
        <v>106</v>
      </c>
      <c r="AD32" s="231" t="s">
        <v>106</v>
      </c>
      <c r="AE32" s="231" t="s">
        <v>106</v>
      </c>
      <c r="AF32" s="231" t="s">
        <v>106</v>
      </c>
      <c r="AG32" s="231" t="s">
        <v>106</v>
      </c>
      <c r="AH32" s="231" t="s">
        <v>106</v>
      </c>
      <c r="AI32" s="231" t="s">
        <v>106</v>
      </c>
      <c r="AJ32" s="234">
        <f>IF(AF32="SI","Impacto Catastrófico por lesoines o perdida de vidas humanas",(COUNTIF(Q32:AE41,"SI")+COUNTIF(AG32:AI41,"SI")))</f>
        <v>0</v>
      </c>
      <c r="AK32" s="234" t="str">
        <f>IF(AJ32=0,"",IF(AND(AJ32&gt;0,AJ32&lt;=5),"Moderado",IF(AND(AJ32&gt;5,AJ32&lt;=11),"Mayor","Catastrófico")))</f>
        <v/>
      </c>
      <c r="AL32" s="234" t="str">
        <f>IF(AND(O32="Rara Vez",AK32="Moderado"),"Moderado",IF(AND(O32="Rara Vez",AK32="Mayor"),"Alto",IF(AND(O32="Improbable",AK32="Moderado"),"Moderado",IF(AND(O32="Improbable",AK32="Mayor"),"Alto",IF(AND(O32="Posible",AK32="Moderado"),"Alto",IF(AND(O32="Probable",AK32="Moderado"),"Alto","Extremo"))))))</f>
        <v>Extremo</v>
      </c>
      <c r="AM32" s="216" t="s">
        <v>108</v>
      </c>
      <c r="AN32" s="49">
        <v>1</v>
      </c>
      <c r="AO32" s="50" t="s">
        <v>109</v>
      </c>
      <c r="AP32" s="50"/>
      <c r="AQ32" s="50" t="s">
        <v>106</v>
      </c>
      <c r="AR32" s="50"/>
      <c r="AS32" s="50"/>
      <c r="AT32" s="50"/>
      <c r="AU32" s="50"/>
      <c r="AV32" s="50" t="s">
        <v>106</v>
      </c>
      <c r="AW32" s="158" t="s">
        <v>106</v>
      </c>
      <c r="AX32" s="158" t="s">
        <v>106</v>
      </c>
      <c r="AY32" s="158" t="s">
        <v>106</v>
      </c>
      <c r="AZ32" s="158" t="s">
        <v>106</v>
      </c>
      <c r="BA32" s="158" t="s">
        <v>106</v>
      </c>
      <c r="BB32" s="158" t="s">
        <v>106</v>
      </c>
      <c r="BC32" s="158" t="s">
        <v>106</v>
      </c>
      <c r="BD32" s="158">
        <f t="shared" si="0"/>
        <v>0</v>
      </c>
      <c r="BE32" s="158" t="str">
        <f t="shared" si="1"/>
        <v>Débil</v>
      </c>
      <c r="BF32" s="50"/>
      <c r="BG32" s="52" t="s">
        <v>106</v>
      </c>
      <c r="BH32" s="158" t="str">
        <f t="shared" si="2"/>
        <v>Casilla formulada</v>
      </c>
      <c r="BI32" s="50"/>
      <c r="BJ32" s="158" t="str">
        <f t="shared" si="3"/>
        <v/>
      </c>
      <c r="BK32" s="158" t="str">
        <f t="shared" si="4"/>
        <v/>
      </c>
      <c r="BL32" s="158" t="str">
        <f t="shared" si="5"/>
        <v>SI</v>
      </c>
      <c r="BM32" s="219" t="e">
        <f>IF(AVERAGE(BK32:BK41)=100,"FUERTE",IF(AND(AVERAGE(BK32:BK41)&lt;=99,AVERAGE(BK32:BK41)&gt;=50),"MODERADA",IF(AVERAGE(BK32:BK41)&lt;50,"DÉBIL",0)))</f>
        <v>#DIV/0!</v>
      </c>
      <c r="BN32" s="222" t="str">
        <f>IFERROR(IF(BM32="DÉBIL","NO DISMINUYE",IF(AVERAGEIF(AV32:AV41,"Preventivo",BK32:BK41)&gt;=50,"DIRECTAMENTE","NO DISMINUYE")),"NO DISMINUYE")</f>
        <v>NO DISMINUYE</v>
      </c>
      <c r="BO32" s="225" t="e">
        <f>IF(N32=1,1,IF(AND(N32=2,BM32="FUERTE",BN32="DIRECTAMENTE"),N32-1,IF(AND(N32&gt;2,BM32="FUERTE",BN32="DIRECTAMENTE"),N32-2,IF(AND(N32&gt;=2,BM32="MODERADA",BN32="DIRECTAMENTE"),N32-1,N32))))</f>
        <v>#DIV/0!</v>
      </c>
      <c r="BP32" s="228" t="e">
        <f>IF(BO32=1,"Rara vez",IF(BO32=2,"Improbable",IF(BO32=3,"Posible",IF(BO32=4,"Probable",IF(BO32=5,"Casi Seguro",0)))))</f>
        <v>#DIV/0!</v>
      </c>
      <c r="BQ32" s="210" t="str">
        <f>AK32</f>
        <v/>
      </c>
      <c r="BR32" s="210" t="e">
        <f>IF(AND(BP32="Rara Vez",BQ32="Moderado"),"Moderado",IF(AND(BP32="Rara Vez",BQ32="Mayor"),"Alto",IF(AND(BP32="Improbable",BQ32="Moderado"),"Moderado",IF(AND(BP32="Improbable",BQ32="Mayor"),"Alto",IF(AND(BP32="Posible",BQ32="Moderado"),"Alto",IF(AND(BP32="Probable",BQ32="Moderado"),"Alto","Extremo"))))))</f>
        <v>#DIV/0!</v>
      </c>
      <c r="BS32" s="213"/>
    </row>
    <row r="33" spans="2:71" s="53" customFormat="1" ht="96" hidden="1" customHeight="1" x14ac:dyDescent="0.25">
      <c r="B33" s="249"/>
      <c r="C33" s="252"/>
      <c r="D33" s="241"/>
      <c r="E33" s="241"/>
      <c r="F33" s="239"/>
      <c r="G33" s="239"/>
      <c r="H33" s="239"/>
      <c r="I33" s="239"/>
      <c r="J33" s="241"/>
      <c r="K33" s="54">
        <v>2</v>
      </c>
      <c r="L33" s="55" t="s">
        <v>107</v>
      </c>
      <c r="M33" s="243"/>
      <c r="N33" s="246"/>
      <c r="O33" s="236"/>
      <c r="P33" s="229"/>
      <c r="Q33" s="232"/>
      <c r="R33" s="232"/>
      <c r="S33" s="232"/>
      <c r="T33" s="232"/>
      <c r="U33" s="232"/>
      <c r="V33" s="232"/>
      <c r="W33" s="232"/>
      <c r="X33" s="232"/>
      <c r="Y33" s="232"/>
      <c r="Z33" s="232"/>
      <c r="AA33" s="232"/>
      <c r="AB33" s="232"/>
      <c r="AC33" s="232"/>
      <c r="AD33" s="232"/>
      <c r="AE33" s="232"/>
      <c r="AF33" s="232"/>
      <c r="AG33" s="232"/>
      <c r="AH33" s="232"/>
      <c r="AI33" s="232"/>
      <c r="AJ33" s="211"/>
      <c r="AK33" s="211"/>
      <c r="AL33" s="211"/>
      <c r="AM33" s="217"/>
      <c r="AN33" s="56">
        <v>2</v>
      </c>
      <c r="AO33" s="57" t="s">
        <v>109</v>
      </c>
      <c r="AP33" s="57"/>
      <c r="AQ33" s="57" t="s">
        <v>106</v>
      </c>
      <c r="AR33" s="57"/>
      <c r="AS33" s="57"/>
      <c r="AT33" s="57"/>
      <c r="AU33" s="57"/>
      <c r="AV33" s="57" t="s">
        <v>106</v>
      </c>
      <c r="AW33" s="58" t="s">
        <v>106</v>
      </c>
      <c r="AX33" s="58" t="s">
        <v>106</v>
      </c>
      <c r="AY33" s="58" t="s">
        <v>106</v>
      </c>
      <c r="AZ33" s="58" t="s">
        <v>106</v>
      </c>
      <c r="BA33" s="58" t="s">
        <v>106</v>
      </c>
      <c r="BB33" s="58" t="s">
        <v>106</v>
      </c>
      <c r="BC33" s="58" t="s">
        <v>106</v>
      </c>
      <c r="BD33" s="58">
        <f t="shared" si="0"/>
        <v>0</v>
      </c>
      <c r="BE33" s="58" t="str">
        <f t="shared" si="1"/>
        <v>Débil</v>
      </c>
      <c r="BF33" s="57"/>
      <c r="BG33" s="59" t="s">
        <v>106</v>
      </c>
      <c r="BH33" s="58" t="str">
        <f t="shared" si="2"/>
        <v>Casilla formulada</v>
      </c>
      <c r="BI33" s="57"/>
      <c r="BJ33" s="58" t="str">
        <f t="shared" si="3"/>
        <v/>
      </c>
      <c r="BK33" s="58" t="str">
        <f t="shared" si="4"/>
        <v/>
      </c>
      <c r="BL33" s="58" t="str">
        <f t="shared" si="5"/>
        <v>SI</v>
      </c>
      <c r="BM33" s="220"/>
      <c r="BN33" s="223"/>
      <c r="BO33" s="226"/>
      <c r="BP33" s="229"/>
      <c r="BQ33" s="211"/>
      <c r="BR33" s="211"/>
      <c r="BS33" s="214"/>
    </row>
    <row r="34" spans="2:71" s="53" customFormat="1" ht="96" hidden="1" customHeight="1" x14ac:dyDescent="0.25">
      <c r="B34" s="249"/>
      <c r="C34" s="252"/>
      <c r="D34" s="241"/>
      <c r="E34" s="241"/>
      <c r="F34" s="239"/>
      <c r="G34" s="239"/>
      <c r="H34" s="239"/>
      <c r="I34" s="239"/>
      <c r="J34" s="241"/>
      <c r="K34" s="60">
        <v>3</v>
      </c>
      <c r="L34" s="61" t="s">
        <v>107</v>
      </c>
      <c r="M34" s="243"/>
      <c r="N34" s="246"/>
      <c r="O34" s="236"/>
      <c r="P34" s="229"/>
      <c r="Q34" s="232"/>
      <c r="R34" s="232"/>
      <c r="S34" s="232"/>
      <c r="T34" s="232"/>
      <c r="U34" s="232"/>
      <c r="V34" s="232"/>
      <c r="W34" s="232"/>
      <c r="X34" s="232"/>
      <c r="Y34" s="232"/>
      <c r="Z34" s="232"/>
      <c r="AA34" s="232"/>
      <c r="AB34" s="232"/>
      <c r="AC34" s="232"/>
      <c r="AD34" s="232"/>
      <c r="AE34" s="232"/>
      <c r="AF34" s="232"/>
      <c r="AG34" s="232"/>
      <c r="AH34" s="232"/>
      <c r="AI34" s="232"/>
      <c r="AJ34" s="211"/>
      <c r="AK34" s="211"/>
      <c r="AL34" s="211"/>
      <c r="AM34" s="217"/>
      <c r="AN34" s="62">
        <v>3</v>
      </c>
      <c r="AO34" s="63" t="s">
        <v>109</v>
      </c>
      <c r="AP34" s="63"/>
      <c r="AQ34" s="63" t="s">
        <v>106</v>
      </c>
      <c r="AR34" s="63"/>
      <c r="AS34" s="63"/>
      <c r="AT34" s="63"/>
      <c r="AU34" s="63"/>
      <c r="AV34" s="63" t="s">
        <v>106</v>
      </c>
      <c r="AW34" s="159" t="s">
        <v>106</v>
      </c>
      <c r="AX34" s="159" t="s">
        <v>106</v>
      </c>
      <c r="AY34" s="159" t="s">
        <v>106</v>
      </c>
      <c r="AZ34" s="159" t="s">
        <v>106</v>
      </c>
      <c r="BA34" s="159" t="s">
        <v>106</v>
      </c>
      <c r="BB34" s="159" t="s">
        <v>106</v>
      </c>
      <c r="BC34" s="159" t="s">
        <v>106</v>
      </c>
      <c r="BD34" s="159">
        <f t="shared" si="0"/>
        <v>0</v>
      </c>
      <c r="BE34" s="159" t="str">
        <f t="shared" si="1"/>
        <v>Débil</v>
      </c>
      <c r="BF34" s="63"/>
      <c r="BG34" s="65" t="s">
        <v>106</v>
      </c>
      <c r="BH34" s="159" t="str">
        <f t="shared" si="2"/>
        <v>Casilla formulada</v>
      </c>
      <c r="BI34" s="63"/>
      <c r="BJ34" s="159" t="str">
        <f t="shared" si="3"/>
        <v/>
      </c>
      <c r="BK34" s="159" t="str">
        <f t="shared" si="4"/>
        <v/>
      </c>
      <c r="BL34" s="159" t="str">
        <f t="shared" si="5"/>
        <v>SI</v>
      </c>
      <c r="BM34" s="220"/>
      <c r="BN34" s="223"/>
      <c r="BO34" s="226"/>
      <c r="BP34" s="229"/>
      <c r="BQ34" s="211"/>
      <c r="BR34" s="211"/>
      <c r="BS34" s="214"/>
    </row>
    <row r="35" spans="2:71" s="53" customFormat="1" ht="96" hidden="1" customHeight="1" x14ac:dyDescent="0.25">
      <c r="B35" s="249"/>
      <c r="C35" s="252"/>
      <c r="D35" s="241"/>
      <c r="E35" s="241"/>
      <c r="F35" s="239"/>
      <c r="G35" s="239"/>
      <c r="H35" s="239"/>
      <c r="I35" s="239"/>
      <c r="J35" s="241"/>
      <c r="K35" s="54">
        <v>4</v>
      </c>
      <c r="L35" s="55" t="s">
        <v>107</v>
      </c>
      <c r="M35" s="243"/>
      <c r="N35" s="246"/>
      <c r="O35" s="236"/>
      <c r="P35" s="229"/>
      <c r="Q35" s="232"/>
      <c r="R35" s="232"/>
      <c r="S35" s="232"/>
      <c r="T35" s="232"/>
      <c r="U35" s="232"/>
      <c r="V35" s="232"/>
      <c r="W35" s="232"/>
      <c r="X35" s="232"/>
      <c r="Y35" s="232"/>
      <c r="Z35" s="232"/>
      <c r="AA35" s="232"/>
      <c r="AB35" s="232"/>
      <c r="AC35" s="232"/>
      <c r="AD35" s="232"/>
      <c r="AE35" s="232"/>
      <c r="AF35" s="232"/>
      <c r="AG35" s="232"/>
      <c r="AH35" s="232"/>
      <c r="AI35" s="232"/>
      <c r="AJ35" s="211"/>
      <c r="AK35" s="211"/>
      <c r="AL35" s="211"/>
      <c r="AM35" s="217"/>
      <c r="AN35" s="56">
        <v>4</v>
      </c>
      <c r="AO35" s="57" t="s">
        <v>109</v>
      </c>
      <c r="AP35" s="57"/>
      <c r="AQ35" s="57" t="s">
        <v>106</v>
      </c>
      <c r="AR35" s="57"/>
      <c r="AS35" s="57"/>
      <c r="AT35" s="57"/>
      <c r="AU35" s="57"/>
      <c r="AV35" s="57" t="s">
        <v>106</v>
      </c>
      <c r="AW35" s="58" t="s">
        <v>106</v>
      </c>
      <c r="AX35" s="58" t="s">
        <v>106</v>
      </c>
      <c r="AY35" s="58" t="s">
        <v>106</v>
      </c>
      <c r="AZ35" s="58" t="s">
        <v>106</v>
      </c>
      <c r="BA35" s="58" t="s">
        <v>106</v>
      </c>
      <c r="BB35" s="58" t="s">
        <v>106</v>
      </c>
      <c r="BC35" s="58" t="s">
        <v>106</v>
      </c>
      <c r="BD35" s="58">
        <f t="shared" si="0"/>
        <v>0</v>
      </c>
      <c r="BE35" s="58" t="str">
        <f t="shared" si="1"/>
        <v>Débil</v>
      </c>
      <c r="BF35" s="57"/>
      <c r="BG35" s="59" t="s">
        <v>106</v>
      </c>
      <c r="BH35" s="58" t="str">
        <f t="shared" si="2"/>
        <v>Casilla formulada</v>
      </c>
      <c r="BI35" s="57"/>
      <c r="BJ35" s="58" t="str">
        <f t="shared" si="3"/>
        <v/>
      </c>
      <c r="BK35" s="58" t="str">
        <f t="shared" si="4"/>
        <v/>
      </c>
      <c r="BL35" s="58" t="str">
        <f t="shared" si="5"/>
        <v>SI</v>
      </c>
      <c r="BM35" s="220"/>
      <c r="BN35" s="223"/>
      <c r="BO35" s="226"/>
      <c r="BP35" s="229"/>
      <c r="BQ35" s="211"/>
      <c r="BR35" s="211"/>
      <c r="BS35" s="214"/>
    </row>
    <row r="36" spans="2:71" s="53" customFormat="1" ht="96" hidden="1" customHeight="1" x14ac:dyDescent="0.25">
      <c r="B36" s="249"/>
      <c r="C36" s="252"/>
      <c r="D36" s="241"/>
      <c r="E36" s="241"/>
      <c r="F36" s="239"/>
      <c r="G36" s="239"/>
      <c r="H36" s="239"/>
      <c r="I36" s="239"/>
      <c r="J36" s="241"/>
      <c r="K36" s="60">
        <v>5</v>
      </c>
      <c r="L36" s="61" t="s">
        <v>107</v>
      </c>
      <c r="M36" s="243"/>
      <c r="N36" s="246"/>
      <c r="O36" s="236"/>
      <c r="P36" s="229"/>
      <c r="Q36" s="232"/>
      <c r="R36" s="232"/>
      <c r="S36" s="232"/>
      <c r="T36" s="232"/>
      <c r="U36" s="232"/>
      <c r="V36" s="232"/>
      <c r="W36" s="232"/>
      <c r="X36" s="232"/>
      <c r="Y36" s="232"/>
      <c r="Z36" s="232"/>
      <c r="AA36" s="232"/>
      <c r="AB36" s="232"/>
      <c r="AC36" s="232"/>
      <c r="AD36" s="232"/>
      <c r="AE36" s="232"/>
      <c r="AF36" s="232"/>
      <c r="AG36" s="232"/>
      <c r="AH36" s="232"/>
      <c r="AI36" s="232"/>
      <c r="AJ36" s="211"/>
      <c r="AK36" s="211"/>
      <c r="AL36" s="211"/>
      <c r="AM36" s="217"/>
      <c r="AN36" s="62">
        <v>5</v>
      </c>
      <c r="AO36" s="63" t="s">
        <v>109</v>
      </c>
      <c r="AP36" s="63"/>
      <c r="AQ36" s="63" t="s">
        <v>106</v>
      </c>
      <c r="AR36" s="63"/>
      <c r="AS36" s="63"/>
      <c r="AT36" s="63"/>
      <c r="AU36" s="63"/>
      <c r="AV36" s="63" t="s">
        <v>106</v>
      </c>
      <c r="AW36" s="159" t="s">
        <v>106</v>
      </c>
      <c r="AX36" s="159" t="s">
        <v>106</v>
      </c>
      <c r="AY36" s="159" t="s">
        <v>106</v>
      </c>
      <c r="AZ36" s="159" t="s">
        <v>106</v>
      </c>
      <c r="BA36" s="159" t="s">
        <v>106</v>
      </c>
      <c r="BB36" s="159" t="s">
        <v>106</v>
      </c>
      <c r="BC36" s="159" t="s">
        <v>106</v>
      </c>
      <c r="BD36" s="159">
        <f t="shared" si="0"/>
        <v>0</v>
      </c>
      <c r="BE36" s="159" t="str">
        <f t="shared" si="1"/>
        <v>Débil</v>
      </c>
      <c r="BF36" s="63"/>
      <c r="BG36" s="65" t="s">
        <v>106</v>
      </c>
      <c r="BH36" s="159" t="str">
        <f t="shared" si="2"/>
        <v>Casilla formulada</v>
      </c>
      <c r="BI36" s="63"/>
      <c r="BJ36" s="159" t="str">
        <f t="shared" si="3"/>
        <v/>
      </c>
      <c r="BK36" s="159" t="str">
        <f t="shared" si="4"/>
        <v/>
      </c>
      <c r="BL36" s="159" t="str">
        <f t="shared" si="5"/>
        <v>SI</v>
      </c>
      <c r="BM36" s="220"/>
      <c r="BN36" s="223"/>
      <c r="BO36" s="226"/>
      <c r="BP36" s="229"/>
      <c r="BQ36" s="211"/>
      <c r="BR36" s="211"/>
      <c r="BS36" s="214"/>
    </row>
    <row r="37" spans="2:71" s="53" customFormat="1" ht="96" hidden="1" customHeight="1" x14ac:dyDescent="0.25">
      <c r="B37" s="249"/>
      <c r="C37" s="252"/>
      <c r="D37" s="241"/>
      <c r="E37" s="241"/>
      <c r="F37" s="239"/>
      <c r="G37" s="239"/>
      <c r="H37" s="239"/>
      <c r="I37" s="239"/>
      <c r="J37" s="241"/>
      <c r="K37" s="54">
        <v>6</v>
      </c>
      <c r="L37" s="55" t="s">
        <v>107</v>
      </c>
      <c r="M37" s="243"/>
      <c r="N37" s="246"/>
      <c r="O37" s="236"/>
      <c r="P37" s="229"/>
      <c r="Q37" s="232"/>
      <c r="R37" s="232"/>
      <c r="S37" s="232"/>
      <c r="T37" s="232"/>
      <c r="U37" s="232"/>
      <c r="V37" s="232"/>
      <c r="W37" s="232"/>
      <c r="X37" s="232"/>
      <c r="Y37" s="232"/>
      <c r="Z37" s="232"/>
      <c r="AA37" s="232"/>
      <c r="AB37" s="232"/>
      <c r="AC37" s="232"/>
      <c r="AD37" s="232"/>
      <c r="AE37" s="232"/>
      <c r="AF37" s="232"/>
      <c r="AG37" s="232"/>
      <c r="AH37" s="232"/>
      <c r="AI37" s="232"/>
      <c r="AJ37" s="211"/>
      <c r="AK37" s="211"/>
      <c r="AL37" s="211"/>
      <c r="AM37" s="217"/>
      <c r="AN37" s="56">
        <v>6</v>
      </c>
      <c r="AO37" s="57" t="s">
        <v>109</v>
      </c>
      <c r="AP37" s="57"/>
      <c r="AQ37" s="57" t="s">
        <v>106</v>
      </c>
      <c r="AR37" s="57"/>
      <c r="AS37" s="57"/>
      <c r="AT37" s="57"/>
      <c r="AU37" s="57"/>
      <c r="AV37" s="57" t="s">
        <v>106</v>
      </c>
      <c r="AW37" s="58" t="s">
        <v>106</v>
      </c>
      <c r="AX37" s="58" t="s">
        <v>106</v>
      </c>
      <c r="AY37" s="58" t="s">
        <v>106</v>
      </c>
      <c r="AZ37" s="58" t="s">
        <v>106</v>
      </c>
      <c r="BA37" s="58" t="s">
        <v>106</v>
      </c>
      <c r="BB37" s="58" t="s">
        <v>106</v>
      </c>
      <c r="BC37" s="58" t="s">
        <v>106</v>
      </c>
      <c r="BD37" s="58">
        <f t="shared" si="0"/>
        <v>0</v>
      </c>
      <c r="BE37" s="58" t="str">
        <f t="shared" si="1"/>
        <v>Débil</v>
      </c>
      <c r="BF37" s="57"/>
      <c r="BG37" s="59" t="s">
        <v>106</v>
      </c>
      <c r="BH37" s="58" t="str">
        <f t="shared" si="2"/>
        <v>Casilla formulada</v>
      </c>
      <c r="BI37" s="57"/>
      <c r="BJ37" s="58" t="str">
        <f t="shared" si="3"/>
        <v/>
      </c>
      <c r="BK37" s="58" t="str">
        <f t="shared" si="4"/>
        <v/>
      </c>
      <c r="BL37" s="58" t="str">
        <f t="shared" si="5"/>
        <v>SI</v>
      </c>
      <c r="BM37" s="220"/>
      <c r="BN37" s="223"/>
      <c r="BO37" s="226"/>
      <c r="BP37" s="229"/>
      <c r="BQ37" s="211"/>
      <c r="BR37" s="211"/>
      <c r="BS37" s="214"/>
    </row>
    <row r="38" spans="2:71" s="53" customFormat="1" ht="96" hidden="1" customHeight="1" x14ac:dyDescent="0.25">
      <c r="B38" s="249"/>
      <c r="C38" s="252"/>
      <c r="D38" s="241"/>
      <c r="E38" s="241"/>
      <c r="F38" s="239"/>
      <c r="G38" s="239"/>
      <c r="H38" s="239"/>
      <c r="I38" s="239"/>
      <c r="J38" s="241"/>
      <c r="K38" s="60">
        <v>7</v>
      </c>
      <c r="L38" s="61" t="s">
        <v>107</v>
      </c>
      <c r="M38" s="243"/>
      <c r="N38" s="246"/>
      <c r="O38" s="236"/>
      <c r="P38" s="229"/>
      <c r="Q38" s="232"/>
      <c r="R38" s="232"/>
      <c r="S38" s="232"/>
      <c r="T38" s="232"/>
      <c r="U38" s="232"/>
      <c r="V38" s="232"/>
      <c r="W38" s="232"/>
      <c r="X38" s="232"/>
      <c r="Y38" s="232"/>
      <c r="Z38" s="232"/>
      <c r="AA38" s="232"/>
      <c r="AB38" s="232"/>
      <c r="AC38" s="232"/>
      <c r="AD38" s="232"/>
      <c r="AE38" s="232"/>
      <c r="AF38" s="232"/>
      <c r="AG38" s="232"/>
      <c r="AH38" s="232"/>
      <c r="AI38" s="232"/>
      <c r="AJ38" s="211"/>
      <c r="AK38" s="211"/>
      <c r="AL38" s="211"/>
      <c r="AM38" s="217"/>
      <c r="AN38" s="62">
        <v>7</v>
      </c>
      <c r="AO38" s="63" t="s">
        <v>109</v>
      </c>
      <c r="AP38" s="63"/>
      <c r="AQ38" s="63" t="s">
        <v>106</v>
      </c>
      <c r="AR38" s="63"/>
      <c r="AS38" s="63"/>
      <c r="AT38" s="63"/>
      <c r="AU38" s="63"/>
      <c r="AV38" s="63" t="s">
        <v>106</v>
      </c>
      <c r="AW38" s="159" t="s">
        <v>106</v>
      </c>
      <c r="AX38" s="159" t="s">
        <v>106</v>
      </c>
      <c r="AY38" s="159" t="s">
        <v>106</v>
      </c>
      <c r="AZ38" s="159" t="s">
        <v>106</v>
      </c>
      <c r="BA38" s="159" t="s">
        <v>106</v>
      </c>
      <c r="BB38" s="159" t="s">
        <v>106</v>
      </c>
      <c r="BC38" s="159" t="s">
        <v>106</v>
      </c>
      <c r="BD38" s="159">
        <f t="shared" si="0"/>
        <v>0</v>
      </c>
      <c r="BE38" s="159" t="str">
        <f t="shared" si="1"/>
        <v>Débil</v>
      </c>
      <c r="BF38" s="63"/>
      <c r="BG38" s="65" t="s">
        <v>106</v>
      </c>
      <c r="BH38" s="159" t="str">
        <f t="shared" si="2"/>
        <v>Casilla formulada</v>
      </c>
      <c r="BI38" s="63"/>
      <c r="BJ38" s="159" t="str">
        <f t="shared" si="3"/>
        <v/>
      </c>
      <c r="BK38" s="159" t="str">
        <f t="shared" si="4"/>
        <v/>
      </c>
      <c r="BL38" s="159" t="str">
        <f t="shared" si="5"/>
        <v>SI</v>
      </c>
      <c r="BM38" s="220"/>
      <c r="BN38" s="223"/>
      <c r="BO38" s="226"/>
      <c r="BP38" s="229"/>
      <c r="BQ38" s="211"/>
      <c r="BR38" s="211"/>
      <c r="BS38" s="214"/>
    </row>
    <row r="39" spans="2:71" s="53" customFormat="1" ht="96" hidden="1" customHeight="1" x14ac:dyDescent="0.25">
      <c r="B39" s="249"/>
      <c r="C39" s="252"/>
      <c r="D39" s="241"/>
      <c r="E39" s="241"/>
      <c r="F39" s="239"/>
      <c r="G39" s="239"/>
      <c r="H39" s="239"/>
      <c r="I39" s="239"/>
      <c r="J39" s="241"/>
      <c r="K39" s="54">
        <v>8</v>
      </c>
      <c r="L39" s="55" t="s">
        <v>107</v>
      </c>
      <c r="M39" s="243"/>
      <c r="N39" s="246"/>
      <c r="O39" s="236"/>
      <c r="P39" s="229"/>
      <c r="Q39" s="232"/>
      <c r="R39" s="232"/>
      <c r="S39" s="232"/>
      <c r="T39" s="232"/>
      <c r="U39" s="232"/>
      <c r="V39" s="232"/>
      <c r="W39" s="232"/>
      <c r="X39" s="232"/>
      <c r="Y39" s="232"/>
      <c r="Z39" s="232"/>
      <c r="AA39" s="232"/>
      <c r="AB39" s="232"/>
      <c r="AC39" s="232"/>
      <c r="AD39" s="232"/>
      <c r="AE39" s="232"/>
      <c r="AF39" s="232"/>
      <c r="AG39" s="232"/>
      <c r="AH39" s="232"/>
      <c r="AI39" s="232"/>
      <c r="AJ39" s="211"/>
      <c r="AK39" s="211"/>
      <c r="AL39" s="211"/>
      <c r="AM39" s="217"/>
      <c r="AN39" s="56">
        <v>8</v>
      </c>
      <c r="AO39" s="57" t="s">
        <v>109</v>
      </c>
      <c r="AP39" s="57"/>
      <c r="AQ39" s="57" t="s">
        <v>106</v>
      </c>
      <c r="AR39" s="57"/>
      <c r="AS39" s="57"/>
      <c r="AT39" s="57"/>
      <c r="AU39" s="57"/>
      <c r="AV39" s="57" t="s">
        <v>106</v>
      </c>
      <c r="AW39" s="58" t="s">
        <v>106</v>
      </c>
      <c r="AX39" s="58" t="s">
        <v>106</v>
      </c>
      <c r="AY39" s="58" t="s">
        <v>106</v>
      </c>
      <c r="AZ39" s="58" t="s">
        <v>106</v>
      </c>
      <c r="BA39" s="58" t="s">
        <v>106</v>
      </c>
      <c r="BB39" s="58" t="s">
        <v>106</v>
      </c>
      <c r="BC39" s="58" t="s">
        <v>106</v>
      </c>
      <c r="BD39" s="58">
        <f t="shared" si="0"/>
        <v>0</v>
      </c>
      <c r="BE39" s="58" t="str">
        <f t="shared" si="1"/>
        <v>Débil</v>
      </c>
      <c r="BF39" s="57"/>
      <c r="BG39" s="59" t="s">
        <v>106</v>
      </c>
      <c r="BH39" s="58" t="str">
        <f t="shared" si="2"/>
        <v>Casilla formulada</v>
      </c>
      <c r="BI39" s="57"/>
      <c r="BJ39" s="58" t="str">
        <f t="shared" si="3"/>
        <v/>
      </c>
      <c r="BK39" s="58" t="str">
        <f t="shared" si="4"/>
        <v/>
      </c>
      <c r="BL39" s="58" t="str">
        <f t="shared" si="5"/>
        <v>SI</v>
      </c>
      <c r="BM39" s="220"/>
      <c r="BN39" s="223"/>
      <c r="BO39" s="226"/>
      <c r="BP39" s="229"/>
      <c r="BQ39" s="211"/>
      <c r="BR39" s="211"/>
      <c r="BS39" s="214"/>
    </row>
    <row r="40" spans="2:71" s="53" customFormat="1" ht="96" hidden="1" customHeight="1" x14ac:dyDescent="0.25">
      <c r="B40" s="249"/>
      <c r="C40" s="252"/>
      <c r="D40" s="241"/>
      <c r="E40" s="241"/>
      <c r="F40" s="239"/>
      <c r="G40" s="239"/>
      <c r="H40" s="239"/>
      <c r="I40" s="239"/>
      <c r="J40" s="241"/>
      <c r="K40" s="60">
        <v>9</v>
      </c>
      <c r="L40" s="66" t="s">
        <v>107</v>
      </c>
      <c r="M40" s="243"/>
      <c r="N40" s="246"/>
      <c r="O40" s="236"/>
      <c r="P40" s="229"/>
      <c r="Q40" s="232"/>
      <c r="R40" s="232"/>
      <c r="S40" s="232"/>
      <c r="T40" s="232"/>
      <c r="U40" s="232"/>
      <c r="V40" s="232"/>
      <c r="W40" s="232"/>
      <c r="X40" s="232"/>
      <c r="Y40" s="232"/>
      <c r="Z40" s="232"/>
      <c r="AA40" s="232"/>
      <c r="AB40" s="232"/>
      <c r="AC40" s="232"/>
      <c r="AD40" s="232"/>
      <c r="AE40" s="232"/>
      <c r="AF40" s="232"/>
      <c r="AG40" s="232"/>
      <c r="AH40" s="232"/>
      <c r="AI40" s="232"/>
      <c r="AJ40" s="211"/>
      <c r="AK40" s="211"/>
      <c r="AL40" s="211"/>
      <c r="AM40" s="217"/>
      <c r="AN40" s="62">
        <v>9</v>
      </c>
      <c r="AO40" s="63" t="s">
        <v>109</v>
      </c>
      <c r="AP40" s="63"/>
      <c r="AQ40" s="63" t="s">
        <v>106</v>
      </c>
      <c r="AR40" s="63"/>
      <c r="AS40" s="63"/>
      <c r="AT40" s="63"/>
      <c r="AU40" s="63"/>
      <c r="AV40" s="63" t="s">
        <v>106</v>
      </c>
      <c r="AW40" s="159" t="s">
        <v>106</v>
      </c>
      <c r="AX40" s="159" t="s">
        <v>106</v>
      </c>
      <c r="AY40" s="159" t="s">
        <v>106</v>
      </c>
      <c r="AZ40" s="159" t="s">
        <v>106</v>
      </c>
      <c r="BA40" s="159" t="s">
        <v>106</v>
      </c>
      <c r="BB40" s="159" t="s">
        <v>106</v>
      </c>
      <c r="BC40" s="159" t="s">
        <v>106</v>
      </c>
      <c r="BD40" s="159">
        <f t="shared" si="0"/>
        <v>0</v>
      </c>
      <c r="BE40" s="159" t="str">
        <f t="shared" si="1"/>
        <v>Débil</v>
      </c>
      <c r="BF40" s="63"/>
      <c r="BG40" s="65" t="s">
        <v>106</v>
      </c>
      <c r="BH40" s="159" t="str">
        <f t="shared" si="2"/>
        <v>Casilla formulada</v>
      </c>
      <c r="BI40" s="63"/>
      <c r="BJ40" s="159" t="str">
        <f t="shared" si="3"/>
        <v/>
      </c>
      <c r="BK40" s="159" t="str">
        <f t="shared" si="4"/>
        <v/>
      </c>
      <c r="BL40" s="159" t="str">
        <f t="shared" si="5"/>
        <v>SI</v>
      </c>
      <c r="BM40" s="220"/>
      <c r="BN40" s="223"/>
      <c r="BO40" s="226"/>
      <c r="BP40" s="229"/>
      <c r="BQ40" s="211"/>
      <c r="BR40" s="211"/>
      <c r="BS40" s="214"/>
    </row>
    <row r="41" spans="2:71" s="53" customFormat="1" ht="96" hidden="1" customHeight="1" thickBot="1" x14ac:dyDescent="0.3">
      <c r="B41" s="250"/>
      <c r="C41" s="253"/>
      <c r="D41" s="242"/>
      <c r="E41" s="242"/>
      <c r="F41" s="240"/>
      <c r="G41" s="240"/>
      <c r="H41" s="240"/>
      <c r="I41" s="240"/>
      <c r="J41" s="242"/>
      <c r="K41" s="67">
        <v>10</v>
      </c>
      <c r="L41" s="68" t="s">
        <v>107</v>
      </c>
      <c r="M41" s="244"/>
      <c r="N41" s="247"/>
      <c r="O41" s="237"/>
      <c r="P41" s="230"/>
      <c r="Q41" s="233"/>
      <c r="R41" s="233"/>
      <c r="S41" s="233"/>
      <c r="T41" s="233"/>
      <c r="U41" s="233"/>
      <c r="V41" s="233"/>
      <c r="W41" s="233"/>
      <c r="X41" s="233"/>
      <c r="Y41" s="233"/>
      <c r="Z41" s="233"/>
      <c r="AA41" s="233"/>
      <c r="AB41" s="233"/>
      <c r="AC41" s="233"/>
      <c r="AD41" s="233"/>
      <c r="AE41" s="233"/>
      <c r="AF41" s="233"/>
      <c r="AG41" s="233"/>
      <c r="AH41" s="233"/>
      <c r="AI41" s="233"/>
      <c r="AJ41" s="212"/>
      <c r="AK41" s="212"/>
      <c r="AL41" s="212"/>
      <c r="AM41" s="218"/>
      <c r="AN41" s="69">
        <v>10</v>
      </c>
      <c r="AO41" s="70" t="s">
        <v>109</v>
      </c>
      <c r="AP41" s="70"/>
      <c r="AQ41" s="70" t="s">
        <v>106</v>
      </c>
      <c r="AR41" s="70"/>
      <c r="AS41" s="70"/>
      <c r="AT41" s="70"/>
      <c r="AU41" s="70"/>
      <c r="AV41" s="70" t="s">
        <v>106</v>
      </c>
      <c r="AW41" s="71" t="s">
        <v>106</v>
      </c>
      <c r="AX41" s="71" t="s">
        <v>106</v>
      </c>
      <c r="AY41" s="71" t="s">
        <v>106</v>
      </c>
      <c r="AZ41" s="71" t="s">
        <v>106</v>
      </c>
      <c r="BA41" s="71" t="s">
        <v>106</v>
      </c>
      <c r="BB41" s="71" t="s">
        <v>106</v>
      </c>
      <c r="BC41" s="71" t="s">
        <v>106</v>
      </c>
      <c r="BD41" s="71">
        <f t="shared" si="0"/>
        <v>0</v>
      </c>
      <c r="BE41" s="71" t="str">
        <f t="shared" si="1"/>
        <v>Débil</v>
      </c>
      <c r="BF41" s="70"/>
      <c r="BG41" s="72" t="s">
        <v>106</v>
      </c>
      <c r="BH41" s="71" t="str">
        <f t="shared" si="2"/>
        <v>Casilla formulada</v>
      </c>
      <c r="BI41" s="70"/>
      <c r="BJ41" s="71" t="str">
        <f t="shared" si="3"/>
        <v/>
      </c>
      <c r="BK41" s="71" t="str">
        <f t="shared" si="4"/>
        <v/>
      </c>
      <c r="BL41" s="71" t="str">
        <f t="shared" si="5"/>
        <v>SI</v>
      </c>
      <c r="BM41" s="221"/>
      <c r="BN41" s="224"/>
      <c r="BO41" s="227"/>
      <c r="BP41" s="230"/>
      <c r="BQ41" s="212"/>
      <c r="BR41" s="212"/>
      <c r="BS41" s="215"/>
    </row>
    <row r="42" spans="2:71" s="53" customFormat="1" ht="96" hidden="1" customHeight="1" x14ac:dyDescent="0.25">
      <c r="B42" s="248">
        <v>4</v>
      </c>
      <c r="C42" s="251" t="s">
        <v>104</v>
      </c>
      <c r="D42" s="241" t="s">
        <v>105</v>
      </c>
      <c r="E42" s="241"/>
      <c r="F42" s="239" t="s">
        <v>106</v>
      </c>
      <c r="G42" s="239" t="s">
        <v>106</v>
      </c>
      <c r="H42" s="239" t="s">
        <v>106</v>
      </c>
      <c r="I42" s="239" t="s">
        <v>106</v>
      </c>
      <c r="J42" s="241" t="str">
        <f>IF(AND((F42="SI"),(G42="SI"),(H42="SI"),(I42="SI")),"Si es Riesgo de Corrupción","No es Riesgo de Corrupción")</f>
        <v>No es Riesgo de Corrupción</v>
      </c>
      <c r="K42" s="47">
        <v>1</v>
      </c>
      <c r="L42" s="48" t="s">
        <v>107</v>
      </c>
      <c r="M42" s="243" t="s">
        <v>458</v>
      </c>
      <c r="N42" s="245" t="s">
        <v>106</v>
      </c>
      <c r="O42" s="235" t="str">
        <f>IF(N42=1,"Rara vez",IF(N42=2,"Improbable",IF(N42=3,"Posible",IF(N42=4,"Probable",IF(N42=5,"Casi seguro","Definir el nivel de probabilidad")))))</f>
        <v>Definir el nivel de probabilidad</v>
      </c>
      <c r="P42" s="238"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31" t="s">
        <v>106</v>
      </c>
      <c r="R42" s="231" t="s">
        <v>106</v>
      </c>
      <c r="S42" s="231" t="s">
        <v>106</v>
      </c>
      <c r="T42" s="231" t="s">
        <v>106</v>
      </c>
      <c r="U42" s="231" t="s">
        <v>106</v>
      </c>
      <c r="V42" s="231" t="s">
        <v>106</v>
      </c>
      <c r="W42" s="231" t="s">
        <v>106</v>
      </c>
      <c r="X42" s="231" t="s">
        <v>106</v>
      </c>
      <c r="Y42" s="231" t="s">
        <v>106</v>
      </c>
      <c r="Z42" s="231" t="s">
        <v>106</v>
      </c>
      <c r="AA42" s="231" t="s">
        <v>106</v>
      </c>
      <c r="AB42" s="231" t="s">
        <v>106</v>
      </c>
      <c r="AC42" s="231" t="s">
        <v>106</v>
      </c>
      <c r="AD42" s="231" t="s">
        <v>106</v>
      </c>
      <c r="AE42" s="231" t="s">
        <v>106</v>
      </c>
      <c r="AF42" s="231" t="s">
        <v>106</v>
      </c>
      <c r="AG42" s="231" t="s">
        <v>106</v>
      </c>
      <c r="AH42" s="231" t="s">
        <v>106</v>
      </c>
      <c r="AI42" s="231" t="s">
        <v>106</v>
      </c>
      <c r="AJ42" s="234">
        <f>IF(AF42="SI","Impacto Catastrófico por lesoines o perdida de vidas humanas",(COUNTIF(Q42:AE51,"SI")+COUNTIF(AG42:AI51,"SI")))</f>
        <v>0</v>
      </c>
      <c r="AK42" s="234" t="str">
        <f>IF(AJ42=0,"",IF(AND(AJ42&gt;0,AJ42&lt;=5),"Moderado",IF(AND(AJ42&gt;5,AJ42&lt;=11),"Mayor","Catastrófico")))</f>
        <v/>
      </c>
      <c r="AL42" s="234" t="str">
        <f>IF(AND(O42="Rara Vez",AK42="Moderado"),"Moderado",IF(AND(O42="Rara Vez",AK42="Mayor"),"Alto",IF(AND(O42="Improbable",AK42="Moderado"),"Moderado",IF(AND(O42="Improbable",AK42="Mayor"),"Alto",IF(AND(O42="Posible",AK42="Moderado"),"Alto",IF(AND(O42="Probable",AK42="Moderado"),"Alto","Extremo"))))))</f>
        <v>Extremo</v>
      </c>
      <c r="AM42" s="216" t="s">
        <v>108</v>
      </c>
      <c r="AN42" s="49">
        <v>1</v>
      </c>
      <c r="AO42" s="50" t="s">
        <v>109</v>
      </c>
      <c r="AP42" s="50"/>
      <c r="AQ42" s="50" t="s">
        <v>106</v>
      </c>
      <c r="AR42" s="50"/>
      <c r="AS42" s="50"/>
      <c r="AT42" s="50"/>
      <c r="AU42" s="50"/>
      <c r="AV42" s="50" t="s">
        <v>106</v>
      </c>
      <c r="AW42" s="158" t="s">
        <v>106</v>
      </c>
      <c r="AX42" s="158" t="s">
        <v>106</v>
      </c>
      <c r="AY42" s="158" t="s">
        <v>106</v>
      </c>
      <c r="AZ42" s="158" t="s">
        <v>106</v>
      </c>
      <c r="BA42" s="158" t="s">
        <v>106</v>
      </c>
      <c r="BB42" s="158" t="s">
        <v>106</v>
      </c>
      <c r="BC42" s="158" t="s">
        <v>106</v>
      </c>
      <c r="BD42" s="158">
        <f t="shared" si="0"/>
        <v>0</v>
      </c>
      <c r="BE42" s="158" t="str">
        <f t="shared" si="1"/>
        <v>Débil</v>
      </c>
      <c r="BF42" s="50"/>
      <c r="BG42" s="52" t="s">
        <v>106</v>
      </c>
      <c r="BH42" s="158" t="str">
        <f t="shared" si="2"/>
        <v>Casilla formulada</v>
      </c>
      <c r="BI42" s="50"/>
      <c r="BJ42" s="158" t="str">
        <f t="shared" si="3"/>
        <v/>
      </c>
      <c r="BK42" s="158" t="str">
        <f t="shared" si="4"/>
        <v/>
      </c>
      <c r="BL42" s="158" t="str">
        <f t="shared" si="5"/>
        <v>SI</v>
      </c>
      <c r="BM42" s="219" t="e">
        <f>IF(AVERAGE(BK42:BK51)=100,"FUERTE",IF(AND(AVERAGE(BK42:BK51)&lt;=99,AVERAGE(BK42:BK51)&gt;=50),"MODERADA",IF(AVERAGE(BK42:BK51)&lt;50,"DÉBIL",0)))</f>
        <v>#DIV/0!</v>
      </c>
      <c r="BN42" s="222" t="str">
        <f>IFERROR(IF(BM42="DÉBIL","NO DISMINUYE",IF(AVERAGEIF(AV42:AV51,"Preventivo",BK42:BK51)&gt;=50,"DIRECTAMENTE","NO DISMINUYE")),"NO DISMINUYE")</f>
        <v>NO DISMINUYE</v>
      </c>
      <c r="BO42" s="225" t="e">
        <f>IF(N42=1,1,IF(AND(N42=2,BM42="FUERTE",BN42="DIRECTAMENTE"),N42-1,IF(AND(N42&gt;2,BM42="FUERTE",BN42="DIRECTAMENTE"),N42-2,IF(AND(N42&gt;=2,BM42="MODERADA",BN42="DIRECTAMENTE"),N42-1,N42))))</f>
        <v>#DIV/0!</v>
      </c>
      <c r="BP42" s="228" t="e">
        <f>IF(BO42=1,"Rara vez",IF(BO42=2,"Improbable",IF(BO42=3,"Posible",IF(BO42=4,"Probable",IF(BO42=5,"Casi Seguro",0)))))</f>
        <v>#DIV/0!</v>
      </c>
      <c r="BQ42" s="210" t="str">
        <f>AK42</f>
        <v/>
      </c>
      <c r="BR42" s="210" t="e">
        <f>IF(AND(BP42="Rara Vez",BQ42="Moderado"),"Moderado",IF(AND(BP42="Rara Vez",BQ42="Mayor"),"Alto",IF(AND(BP42="Improbable",BQ42="Moderado"),"Moderado",IF(AND(BP42="Improbable",BQ42="Mayor"),"Alto",IF(AND(BP42="Posible",BQ42="Moderado"),"Alto",IF(AND(BP42="Probable",BQ42="Moderado"),"Alto","Extremo"))))))</f>
        <v>#DIV/0!</v>
      </c>
      <c r="BS42" s="213"/>
    </row>
    <row r="43" spans="2:71" s="53" customFormat="1" ht="96" hidden="1" customHeight="1" x14ac:dyDescent="0.25">
      <c r="B43" s="249"/>
      <c r="C43" s="252"/>
      <c r="D43" s="241"/>
      <c r="E43" s="241"/>
      <c r="F43" s="239"/>
      <c r="G43" s="239"/>
      <c r="H43" s="239"/>
      <c r="I43" s="239"/>
      <c r="J43" s="241"/>
      <c r="K43" s="54">
        <v>2</v>
      </c>
      <c r="L43" s="55" t="s">
        <v>107</v>
      </c>
      <c r="M43" s="243"/>
      <c r="N43" s="246"/>
      <c r="O43" s="236"/>
      <c r="P43" s="229"/>
      <c r="Q43" s="232"/>
      <c r="R43" s="232"/>
      <c r="S43" s="232"/>
      <c r="T43" s="232"/>
      <c r="U43" s="232"/>
      <c r="V43" s="232"/>
      <c r="W43" s="232"/>
      <c r="X43" s="232"/>
      <c r="Y43" s="232"/>
      <c r="Z43" s="232"/>
      <c r="AA43" s="232"/>
      <c r="AB43" s="232"/>
      <c r="AC43" s="232"/>
      <c r="AD43" s="232"/>
      <c r="AE43" s="232"/>
      <c r="AF43" s="232"/>
      <c r="AG43" s="232"/>
      <c r="AH43" s="232"/>
      <c r="AI43" s="232"/>
      <c r="AJ43" s="211"/>
      <c r="AK43" s="211"/>
      <c r="AL43" s="211"/>
      <c r="AM43" s="217"/>
      <c r="AN43" s="56">
        <v>2</v>
      </c>
      <c r="AO43" s="57" t="s">
        <v>109</v>
      </c>
      <c r="AP43" s="57"/>
      <c r="AQ43" s="57" t="s">
        <v>106</v>
      </c>
      <c r="AR43" s="57"/>
      <c r="AS43" s="57"/>
      <c r="AT43" s="57"/>
      <c r="AU43" s="57"/>
      <c r="AV43" s="57" t="s">
        <v>106</v>
      </c>
      <c r="AW43" s="58" t="s">
        <v>106</v>
      </c>
      <c r="AX43" s="58" t="s">
        <v>106</v>
      </c>
      <c r="AY43" s="58" t="s">
        <v>106</v>
      </c>
      <c r="AZ43" s="58" t="s">
        <v>106</v>
      </c>
      <c r="BA43" s="58" t="s">
        <v>106</v>
      </c>
      <c r="BB43" s="58" t="s">
        <v>106</v>
      </c>
      <c r="BC43" s="58" t="s">
        <v>106</v>
      </c>
      <c r="BD43" s="58">
        <f t="shared" si="0"/>
        <v>0</v>
      </c>
      <c r="BE43" s="58" t="str">
        <f t="shared" si="1"/>
        <v>Débil</v>
      </c>
      <c r="BF43" s="57"/>
      <c r="BG43" s="59" t="s">
        <v>106</v>
      </c>
      <c r="BH43" s="58" t="str">
        <f t="shared" si="2"/>
        <v>Casilla formulada</v>
      </c>
      <c r="BI43" s="57"/>
      <c r="BJ43" s="58" t="str">
        <f t="shared" si="3"/>
        <v/>
      </c>
      <c r="BK43" s="58" t="str">
        <f t="shared" si="4"/>
        <v/>
      </c>
      <c r="BL43" s="58" t="str">
        <f t="shared" si="5"/>
        <v>SI</v>
      </c>
      <c r="BM43" s="220"/>
      <c r="BN43" s="223"/>
      <c r="BO43" s="226"/>
      <c r="BP43" s="229"/>
      <c r="BQ43" s="211"/>
      <c r="BR43" s="211"/>
      <c r="BS43" s="214"/>
    </row>
    <row r="44" spans="2:71" s="53" customFormat="1" ht="96" hidden="1" customHeight="1" x14ac:dyDescent="0.25">
      <c r="B44" s="249"/>
      <c r="C44" s="252"/>
      <c r="D44" s="241"/>
      <c r="E44" s="241"/>
      <c r="F44" s="239"/>
      <c r="G44" s="239"/>
      <c r="H44" s="239"/>
      <c r="I44" s="239"/>
      <c r="J44" s="241"/>
      <c r="K44" s="60">
        <v>3</v>
      </c>
      <c r="L44" s="61" t="s">
        <v>107</v>
      </c>
      <c r="M44" s="243"/>
      <c r="N44" s="246"/>
      <c r="O44" s="236"/>
      <c r="P44" s="229"/>
      <c r="Q44" s="232"/>
      <c r="R44" s="232"/>
      <c r="S44" s="232"/>
      <c r="T44" s="232"/>
      <c r="U44" s="232"/>
      <c r="V44" s="232"/>
      <c r="W44" s="232"/>
      <c r="X44" s="232"/>
      <c r="Y44" s="232"/>
      <c r="Z44" s="232"/>
      <c r="AA44" s="232"/>
      <c r="AB44" s="232"/>
      <c r="AC44" s="232"/>
      <c r="AD44" s="232"/>
      <c r="AE44" s="232"/>
      <c r="AF44" s="232"/>
      <c r="AG44" s="232"/>
      <c r="AH44" s="232"/>
      <c r="AI44" s="232"/>
      <c r="AJ44" s="211"/>
      <c r="AK44" s="211"/>
      <c r="AL44" s="211"/>
      <c r="AM44" s="217"/>
      <c r="AN44" s="62">
        <v>3</v>
      </c>
      <c r="AO44" s="63" t="s">
        <v>109</v>
      </c>
      <c r="AP44" s="63"/>
      <c r="AQ44" s="63" t="s">
        <v>106</v>
      </c>
      <c r="AR44" s="63"/>
      <c r="AS44" s="63"/>
      <c r="AT44" s="63"/>
      <c r="AU44" s="63"/>
      <c r="AV44" s="63" t="s">
        <v>106</v>
      </c>
      <c r="AW44" s="159" t="s">
        <v>106</v>
      </c>
      <c r="AX44" s="159" t="s">
        <v>106</v>
      </c>
      <c r="AY44" s="159" t="s">
        <v>106</v>
      </c>
      <c r="AZ44" s="159" t="s">
        <v>106</v>
      </c>
      <c r="BA44" s="159" t="s">
        <v>106</v>
      </c>
      <c r="BB44" s="159" t="s">
        <v>106</v>
      </c>
      <c r="BC44" s="159" t="s">
        <v>106</v>
      </c>
      <c r="BD44" s="159">
        <f t="shared" si="0"/>
        <v>0</v>
      </c>
      <c r="BE44" s="159" t="str">
        <f t="shared" si="1"/>
        <v>Débil</v>
      </c>
      <c r="BF44" s="63"/>
      <c r="BG44" s="65" t="s">
        <v>106</v>
      </c>
      <c r="BH44" s="159" t="str">
        <f t="shared" si="2"/>
        <v>Casilla formulada</v>
      </c>
      <c r="BI44" s="63"/>
      <c r="BJ44" s="159" t="str">
        <f t="shared" si="3"/>
        <v/>
      </c>
      <c r="BK44" s="159" t="str">
        <f t="shared" si="4"/>
        <v/>
      </c>
      <c r="BL44" s="159" t="str">
        <f t="shared" si="5"/>
        <v>SI</v>
      </c>
      <c r="BM44" s="220"/>
      <c r="BN44" s="223"/>
      <c r="BO44" s="226"/>
      <c r="BP44" s="229"/>
      <c r="BQ44" s="211"/>
      <c r="BR44" s="211"/>
      <c r="BS44" s="214"/>
    </row>
    <row r="45" spans="2:71" s="53" customFormat="1" ht="96" hidden="1" customHeight="1" x14ac:dyDescent="0.25">
      <c r="B45" s="249"/>
      <c r="C45" s="252"/>
      <c r="D45" s="241"/>
      <c r="E45" s="241"/>
      <c r="F45" s="239"/>
      <c r="G45" s="239"/>
      <c r="H45" s="239"/>
      <c r="I45" s="239"/>
      <c r="J45" s="241"/>
      <c r="K45" s="54">
        <v>4</v>
      </c>
      <c r="L45" s="55" t="s">
        <v>107</v>
      </c>
      <c r="M45" s="243"/>
      <c r="N45" s="246"/>
      <c r="O45" s="236"/>
      <c r="P45" s="229"/>
      <c r="Q45" s="232"/>
      <c r="R45" s="232"/>
      <c r="S45" s="232"/>
      <c r="T45" s="232"/>
      <c r="U45" s="232"/>
      <c r="V45" s="232"/>
      <c r="W45" s="232"/>
      <c r="X45" s="232"/>
      <c r="Y45" s="232"/>
      <c r="Z45" s="232"/>
      <c r="AA45" s="232"/>
      <c r="AB45" s="232"/>
      <c r="AC45" s="232"/>
      <c r="AD45" s="232"/>
      <c r="AE45" s="232"/>
      <c r="AF45" s="232"/>
      <c r="AG45" s="232"/>
      <c r="AH45" s="232"/>
      <c r="AI45" s="232"/>
      <c r="AJ45" s="211"/>
      <c r="AK45" s="211"/>
      <c r="AL45" s="211"/>
      <c r="AM45" s="217"/>
      <c r="AN45" s="56">
        <v>4</v>
      </c>
      <c r="AO45" s="57" t="s">
        <v>109</v>
      </c>
      <c r="AP45" s="57"/>
      <c r="AQ45" s="57" t="s">
        <v>106</v>
      </c>
      <c r="AR45" s="57"/>
      <c r="AS45" s="57"/>
      <c r="AT45" s="57"/>
      <c r="AU45" s="57"/>
      <c r="AV45" s="57" t="s">
        <v>106</v>
      </c>
      <c r="AW45" s="58" t="s">
        <v>106</v>
      </c>
      <c r="AX45" s="58" t="s">
        <v>106</v>
      </c>
      <c r="AY45" s="58" t="s">
        <v>106</v>
      </c>
      <c r="AZ45" s="58" t="s">
        <v>106</v>
      </c>
      <c r="BA45" s="58" t="s">
        <v>106</v>
      </c>
      <c r="BB45" s="58" t="s">
        <v>106</v>
      </c>
      <c r="BC45" s="58" t="s">
        <v>106</v>
      </c>
      <c r="BD45" s="58">
        <f t="shared" si="0"/>
        <v>0</v>
      </c>
      <c r="BE45" s="58" t="str">
        <f t="shared" si="1"/>
        <v>Débil</v>
      </c>
      <c r="BF45" s="57"/>
      <c r="BG45" s="59" t="s">
        <v>106</v>
      </c>
      <c r="BH45" s="58" t="str">
        <f t="shared" si="2"/>
        <v>Casilla formulada</v>
      </c>
      <c r="BI45" s="57"/>
      <c r="BJ45" s="58" t="str">
        <f t="shared" si="3"/>
        <v/>
      </c>
      <c r="BK45" s="58" t="str">
        <f t="shared" si="4"/>
        <v/>
      </c>
      <c r="BL45" s="58" t="str">
        <f t="shared" si="5"/>
        <v>SI</v>
      </c>
      <c r="BM45" s="220"/>
      <c r="BN45" s="223"/>
      <c r="BO45" s="226"/>
      <c r="BP45" s="229"/>
      <c r="BQ45" s="211"/>
      <c r="BR45" s="211"/>
      <c r="BS45" s="214"/>
    </row>
    <row r="46" spans="2:71" s="53" customFormat="1" ht="96" hidden="1" customHeight="1" x14ac:dyDescent="0.25">
      <c r="B46" s="249"/>
      <c r="C46" s="252"/>
      <c r="D46" s="241"/>
      <c r="E46" s="241"/>
      <c r="F46" s="239"/>
      <c r="G46" s="239"/>
      <c r="H46" s="239"/>
      <c r="I46" s="239"/>
      <c r="J46" s="241"/>
      <c r="K46" s="60">
        <v>5</v>
      </c>
      <c r="L46" s="61" t="s">
        <v>107</v>
      </c>
      <c r="M46" s="243"/>
      <c r="N46" s="246"/>
      <c r="O46" s="236"/>
      <c r="P46" s="229"/>
      <c r="Q46" s="232"/>
      <c r="R46" s="232"/>
      <c r="S46" s="232"/>
      <c r="T46" s="232"/>
      <c r="U46" s="232"/>
      <c r="V46" s="232"/>
      <c r="W46" s="232"/>
      <c r="X46" s="232"/>
      <c r="Y46" s="232"/>
      <c r="Z46" s="232"/>
      <c r="AA46" s="232"/>
      <c r="AB46" s="232"/>
      <c r="AC46" s="232"/>
      <c r="AD46" s="232"/>
      <c r="AE46" s="232"/>
      <c r="AF46" s="232"/>
      <c r="AG46" s="232"/>
      <c r="AH46" s="232"/>
      <c r="AI46" s="232"/>
      <c r="AJ46" s="211"/>
      <c r="AK46" s="211"/>
      <c r="AL46" s="211"/>
      <c r="AM46" s="217"/>
      <c r="AN46" s="62">
        <v>5</v>
      </c>
      <c r="AO46" s="63" t="s">
        <v>109</v>
      </c>
      <c r="AP46" s="63"/>
      <c r="AQ46" s="63" t="s">
        <v>106</v>
      </c>
      <c r="AR46" s="63"/>
      <c r="AS46" s="63"/>
      <c r="AT46" s="63"/>
      <c r="AU46" s="63"/>
      <c r="AV46" s="63" t="s">
        <v>106</v>
      </c>
      <c r="AW46" s="159" t="s">
        <v>106</v>
      </c>
      <c r="AX46" s="159" t="s">
        <v>106</v>
      </c>
      <c r="AY46" s="159" t="s">
        <v>106</v>
      </c>
      <c r="AZ46" s="159" t="s">
        <v>106</v>
      </c>
      <c r="BA46" s="159" t="s">
        <v>106</v>
      </c>
      <c r="BB46" s="159" t="s">
        <v>106</v>
      </c>
      <c r="BC46" s="159" t="s">
        <v>106</v>
      </c>
      <c r="BD46" s="159">
        <f t="shared" si="0"/>
        <v>0</v>
      </c>
      <c r="BE46" s="159" t="str">
        <f t="shared" si="1"/>
        <v>Débil</v>
      </c>
      <c r="BF46" s="63"/>
      <c r="BG46" s="65" t="s">
        <v>106</v>
      </c>
      <c r="BH46" s="159" t="str">
        <f t="shared" si="2"/>
        <v>Casilla formulada</v>
      </c>
      <c r="BI46" s="63"/>
      <c r="BJ46" s="159" t="str">
        <f t="shared" si="3"/>
        <v/>
      </c>
      <c r="BK46" s="159" t="str">
        <f t="shared" si="4"/>
        <v/>
      </c>
      <c r="BL46" s="159" t="str">
        <f t="shared" si="5"/>
        <v>SI</v>
      </c>
      <c r="BM46" s="220"/>
      <c r="BN46" s="223"/>
      <c r="BO46" s="226"/>
      <c r="BP46" s="229"/>
      <c r="BQ46" s="211"/>
      <c r="BR46" s="211"/>
      <c r="BS46" s="214"/>
    </row>
    <row r="47" spans="2:71" s="53" customFormat="1" ht="96" hidden="1" customHeight="1" x14ac:dyDescent="0.25">
      <c r="B47" s="249"/>
      <c r="C47" s="252"/>
      <c r="D47" s="241"/>
      <c r="E47" s="241"/>
      <c r="F47" s="239"/>
      <c r="G47" s="239"/>
      <c r="H47" s="239"/>
      <c r="I47" s="239"/>
      <c r="J47" s="241"/>
      <c r="K47" s="54">
        <v>6</v>
      </c>
      <c r="L47" s="55" t="s">
        <v>107</v>
      </c>
      <c r="M47" s="243"/>
      <c r="N47" s="246"/>
      <c r="O47" s="236"/>
      <c r="P47" s="229"/>
      <c r="Q47" s="232"/>
      <c r="R47" s="232"/>
      <c r="S47" s="232"/>
      <c r="T47" s="232"/>
      <c r="U47" s="232"/>
      <c r="V47" s="232"/>
      <c r="W47" s="232"/>
      <c r="X47" s="232"/>
      <c r="Y47" s="232"/>
      <c r="Z47" s="232"/>
      <c r="AA47" s="232"/>
      <c r="AB47" s="232"/>
      <c r="AC47" s="232"/>
      <c r="AD47" s="232"/>
      <c r="AE47" s="232"/>
      <c r="AF47" s="232"/>
      <c r="AG47" s="232"/>
      <c r="AH47" s="232"/>
      <c r="AI47" s="232"/>
      <c r="AJ47" s="211"/>
      <c r="AK47" s="211"/>
      <c r="AL47" s="211"/>
      <c r="AM47" s="217"/>
      <c r="AN47" s="56">
        <v>6</v>
      </c>
      <c r="AO47" s="57" t="s">
        <v>109</v>
      </c>
      <c r="AP47" s="57"/>
      <c r="AQ47" s="57" t="s">
        <v>106</v>
      </c>
      <c r="AR47" s="57"/>
      <c r="AS47" s="57"/>
      <c r="AT47" s="57"/>
      <c r="AU47" s="57"/>
      <c r="AV47" s="57" t="s">
        <v>106</v>
      </c>
      <c r="AW47" s="58" t="s">
        <v>106</v>
      </c>
      <c r="AX47" s="58" t="s">
        <v>106</v>
      </c>
      <c r="AY47" s="58" t="s">
        <v>106</v>
      </c>
      <c r="AZ47" s="58" t="s">
        <v>106</v>
      </c>
      <c r="BA47" s="58" t="s">
        <v>106</v>
      </c>
      <c r="BB47" s="58" t="s">
        <v>106</v>
      </c>
      <c r="BC47" s="58" t="s">
        <v>106</v>
      </c>
      <c r="BD47" s="58">
        <f t="shared" si="0"/>
        <v>0</v>
      </c>
      <c r="BE47" s="58" t="str">
        <f t="shared" si="1"/>
        <v>Débil</v>
      </c>
      <c r="BF47" s="57"/>
      <c r="BG47" s="59" t="s">
        <v>106</v>
      </c>
      <c r="BH47" s="58" t="str">
        <f t="shared" si="2"/>
        <v>Casilla formulada</v>
      </c>
      <c r="BI47" s="57"/>
      <c r="BJ47" s="58" t="str">
        <f t="shared" si="3"/>
        <v/>
      </c>
      <c r="BK47" s="58" t="str">
        <f t="shared" si="4"/>
        <v/>
      </c>
      <c r="BL47" s="58" t="str">
        <f t="shared" si="5"/>
        <v>SI</v>
      </c>
      <c r="BM47" s="220"/>
      <c r="BN47" s="223"/>
      <c r="BO47" s="226"/>
      <c r="BP47" s="229"/>
      <c r="BQ47" s="211"/>
      <c r="BR47" s="211"/>
      <c r="BS47" s="214"/>
    </row>
    <row r="48" spans="2:71" s="53" customFormat="1" ht="96" hidden="1" customHeight="1" x14ac:dyDescent="0.25">
      <c r="B48" s="249"/>
      <c r="C48" s="252"/>
      <c r="D48" s="241"/>
      <c r="E48" s="241"/>
      <c r="F48" s="239"/>
      <c r="G48" s="239"/>
      <c r="H48" s="239"/>
      <c r="I48" s="239"/>
      <c r="J48" s="241"/>
      <c r="K48" s="60">
        <v>7</v>
      </c>
      <c r="L48" s="61" t="s">
        <v>107</v>
      </c>
      <c r="M48" s="243"/>
      <c r="N48" s="246"/>
      <c r="O48" s="236"/>
      <c r="P48" s="229"/>
      <c r="Q48" s="232"/>
      <c r="R48" s="232"/>
      <c r="S48" s="232"/>
      <c r="T48" s="232"/>
      <c r="U48" s="232"/>
      <c r="V48" s="232"/>
      <c r="W48" s="232"/>
      <c r="X48" s="232"/>
      <c r="Y48" s="232"/>
      <c r="Z48" s="232"/>
      <c r="AA48" s="232"/>
      <c r="AB48" s="232"/>
      <c r="AC48" s="232"/>
      <c r="AD48" s="232"/>
      <c r="AE48" s="232"/>
      <c r="AF48" s="232"/>
      <c r="AG48" s="232"/>
      <c r="AH48" s="232"/>
      <c r="AI48" s="232"/>
      <c r="AJ48" s="211"/>
      <c r="AK48" s="211"/>
      <c r="AL48" s="211"/>
      <c r="AM48" s="217"/>
      <c r="AN48" s="62">
        <v>7</v>
      </c>
      <c r="AO48" s="63" t="s">
        <v>109</v>
      </c>
      <c r="AP48" s="63"/>
      <c r="AQ48" s="63" t="s">
        <v>106</v>
      </c>
      <c r="AR48" s="63"/>
      <c r="AS48" s="63"/>
      <c r="AT48" s="63"/>
      <c r="AU48" s="63"/>
      <c r="AV48" s="63" t="s">
        <v>106</v>
      </c>
      <c r="AW48" s="159" t="s">
        <v>106</v>
      </c>
      <c r="AX48" s="159" t="s">
        <v>106</v>
      </c>
      <c r="AY48" s="159" t="s">
        <v>106</v>
      </c>
      <c r="AZ48" s="159" t="s">
        <v>106</v>
      </c>
      <c r="BA48" s="159" t="s">
        <v>106</v>
      </c>
      <c r="BB48" s="159" t="s">
        <v>106</v>
      </c>
      <c r="BC48" s="159" t="s">
        <v>106</v>
      </c>
      <c r="BD48" s="159">
        <f t="shared" si="0"/>
        <v>0</v>
      </c>
      <c r="BE48" s="159" t="str">
        <f t="shared" si="1"/>
        <v>Débil</v>
      </c>
      <c r="BF48" s="63"/>
      <c r="BG48" s="65" t="s">
        <v>106</v>
      </c>
      <c r="BH48" s="159" t="str">
        <f t="shared" si="2"/>
        <v>Casilla formulada</v>
      </c>
      <c r="BI48" s="63"/>
      <c r="BJ48" s="159" t="str">
        <f t="shared" si="3"/>
        <v/>
      </c>
      <c r="BK48" s="159" t="str">
        <f t="shared" si="4"/>
        <v/>
      </c>
      <c r="BL48" s="159" t="str">
        <f t="shared" si="5"/>
        <v>SI</v>
      </c>
      <c r="BM48" s="220"/>
      <c r="BN48" s="223"/>
      <c r="BO48" s="226"/>
      <c r="BP48" s="229"/>
      <c r="BQ48" s="211"/>
      <c r="BR48" s="211"/>
      <c r="BS48" s="214"/>
    </row>
    <row r="49" spans="2:71" s="53" customFormat="1" ht="96" hidden="1" customHeight="1" x14ac:dyDescent="0.25">
      <c r="B49" s="249"/>
      <c r="C49" s="252"/>
      <c r="D49" s="241"/>
      <c r="E49" s="241"/>
      <c r="F49" s="239"/>
      <c r="G49" s="239"/>
      <c r="H49" s="239"/>
      <c r="I49" s="239"/>
      <c r="J49" s="241"/>
      <c r="K49" s="54">
        <v>8</v>
      </c>
      <c r="L49" s="55" t="s">
        <v>107</v>
      </c>
      <c r="M49" s="243"/>
      <c r="N49" s="246"/>
      <c r="O49" s="236"/>
      <c r="P49" s="229"/>
      <c r="Q49" s="232"/>
      <c r="R49" s="232"/>
      <c r="S49" s="232"/>
      <c r="T49" s="232"/>
      <c r="U49" s="232"/>
      <c r="V49" s="232"/>
      <c r="W49" s="232"/>
      <c r="X49" s="232"/>
      <c r="Y49" s="232"/>
      <c r="Z49" s="232"/>
      <c r="AA49" s="232"/>
      <c r="AB49" s="232"/>
      <c r="AC49" s="232"/>
      <c r="AD49" s="232"/>
      <c r="AE49" s="232"/>
      <c r="AF49" s="232"/>
      <c r="AG49" s="232"/>
      <c r="AH49" s="232"/>
      <c r="AI49" s="232"/>
      <c r="AJ49" s="211"/>
      <c r="AK49" s="211"/>
      <c r="AL49" s="211"/>
      <c r="AM49" s="217"/>
      <c r="AN49" s="56">
        <v>8</v>
      </c>
      <c r="AO49" s="57" t="s">
        <v>109</v>
      </c>
      <c r="AP49" s="57"/>
      <c r="AQ49" s="57" t="s">
        <v>106</v>
      </c>
      <c r="AR49" s="57"/>
      <c r="AS49" s="57"/>
      <c r="AT49" s="57"/>
      <c r="AU49" s="57"/>
      <c r="AV49" s="57" t="s">
        <v>106</v>
      </c>
      <c r="AW49" s="58" t="s">
        <v>106</v>
      </c>
      <c r="AX49" s="58" t="s">
        <v>106</v>
      </c>
      <c r="AY49" s="58" t="s">
        <v>106</v>
      </c>
      <c r="AZ49" s="58" t="s">
        <v>106</v>
      </c>
      <c r="BA49" s="58" t="s">
        <v>106</v>
      </c>
      <c r="BB49" s="58" t="s">
        <v>106</v>
      </c>
      <c r="BC49" s="58" t="s">
        <v>106</v>
      </c>
      <c r="BD49" s="58">
        <f t="shared" si="0"/>
        <v>0</v>
      </c>
      <c r="BE49" s="58" t="str">
        <f t="shared" si="1"/>
        <v>Débil</v>
      </c>
      <c r="BF49" s="57"/>
      <c r="BG49" s="59" t="s">
        <v>106</v>
      </c>
      <c r="BH49" s="58" t="str">
        <f t="shared" si="2"/>
        <v>Casilla formulada</v>
      </c>
      <c r="BI49" s="57"/>
      <c r="BJ49" s="58" t="str">
        <f t="shared" si="3"/>
        <v/>
      </c>
      <c r="BK49" s="58" t="str">
        <f t="shared" si="4"/>
        <v/>
      </c>
      <c r="BL49" s="58" t="str">
        <f t="shared" si="5"/>
        <v>SI</v>
      </c>
      <c r="BM49" s="220"/>
      <c r="BN49" s="223"/>
      <c r="BO49" s="226"/>
      <c r="BP49" s="229"/>
      <c r="BQ49" s="211"/>
      <c r="BR49" s="211"/>
      <c r="BS49" s="214"/>
    </row>
    <row r="50" spans="2:71" s="53" customFormat="1" ht="96" hidden="1" customHeight="1" x14ac:dyDescent="0.25">
      <c r="B50" s="249"/>
      <c r="C50" s="252"/>
      <c r="D50" s="241"/>
      <c r="E50" s="241"/>
      <c r="F50" s="239"/>
      <c r="G50" s="239"/>
      <c r="H50" s="239"/>
      <c r="I50" s="239"/>
      <c r="J50" s="241"/>
      <c r="K50" s="60">
        <v>9</v>
      </c>
      <c r="L50" s="66" t="s">
        <v>107</v>
      </c>
      <c r="M50" s="243"/>
      <c r="N50" s="246"/>
      <c r="O50" s="236"/>
      <c r="P50" s="229"/>
      <c r="Q50" s="232"/>
      <c r="R50" s="232"/>
      <c r="S50" s="232"/>
      <c r="T50" s="232"/>
      <c r="U50" s="232"/>
      <c r="V50" s="232"/>
      <c r="W50" s="232"/>
      <c r="X50" s="232"/>
      <c r="Y50" s="232"/>
      <c r="Z50" s="232"/>
      <c r="AA50" s="232"/>
      <c r="AB50" s="232"/>
      <c r="AC50" s="232"/>
      <c r="AD50" s="232"/>
      <c r="AE50" s="232"/>
      <c r="AF50" s="232"/>
      <c r="AG50" s="232"/>
      <c r="AH50" s="232"/>
      <c r="AI50" s="232"/>
      <c r="AJ50" s="211"/>
      <c r="AK50" s="211"/>
      <c r="AL50" s="211"/>
      <c r="AM50" s="217"/>
      <c r="AN50" s="62">
        <v>9</v>
      </c>
      <c r="AO50" s="63" t="s">
        <v>109</v>
      </c>
      <c r="AP50" s="63"/>
      <c r="AQ50" s="63" t="s">
        <v>106</v>
      </c>
      <c r="AR50" s="63"/>
      <c r="AS50" s="63"/>
      <c r="AT50" s="63"/>
      <c r="AU50" s="63"/>
      <c r="AV50" s="63" t="s">
        <v>106</v>
      </c>
      <c r="AW50" s="159" t="s">
        <v>106</v>
      </c>
      <c r="AX50" s="159" t="s">
        <v>106</v>
      </c>
      <c r="AY50" s="159" t="s">
        <v>106</v>
      </c>
      <c r="AZ50" s="159" t="s">
        <v>106</v>
      </c>
      <c r="BA50" s="159" t="s">
        <v>106</v>
      </c>
      <c r="BB50" s="159" t="s">
        <v>106</v>
      </c>
      <c r="BC50" s="159" t="s">
        <v>106</v>
      </c>
      <c r="BD50" s="159">
        <f t="shared" si="0"/>
        <v>0</v>
      </c>
      <c r="BE50" s="159" t="str">
        <f t="shared" si="1"/>
        <v>Débil</v>
      </c>
      <c r="BF50" s="63"/>
      <c r="BG50" s="65" t="s">
        <v>106</v>
      </c>
      <c r="BH50" s="159" t="str">
        <f t="shared" si="2"/>
        <v>Casilla formulada</v>
      </c>
      <c r="BI50" s="63"/>
      <c r="BJ50" s="159" t="str">
        <f t="shared" si="3"/>
        <v/>
      </c>
      <c r="BK50" s="159" t="str">
        <f t="shared" si="4"/>
        <v/>
      </c>
      <c r="BL50" s="159" t="str">
        <f t="shared" si="5"/>
        <v>SI</v>
      </c>
      <c r="BM50" s="220"/>
      <c r="BN50" s="223"/>
      <c r="BO50" s="226"/>
      <c r="BP50" s="229"/>
      <c r="BQ50" s="211"/>
      <c r="BR50" s="211"/>
      <c r="BS50" s="214"/>
    </row>
    <row r="51" spans="2:71" s="53" customFormat="1" ht="96" hidden="1" customHeight="1" thickBot="1" x14ac:dyDescent="0.3">
      <c r="B51" s="250"/>
      <c r="C51" s="253"/>
      <c r="D51" s="242"/>
      <c r="E51" s="242"/>
      <c r="F51" s="240"/>
      <c r="G51" s="240"/>
      <c r="H51" s="240"/>
      <c r="I51" s="240"/>
      <c r="J51" s="242"/>
      <c r="K51" s="67">
        <v>10</v>
      </c>
      <c r="L51" s="68" t="s">
        <v>107</v>
      </c>
      <c r="M51" s="244"/>
      <c r="N51" s="247"/>
      <c r="O51" s="237"/>
      <c r="P51" s="230"/>
      <c r="Q51" s="233"/>
      <c r="R51" s="233"/>
      <c r="S51" s="233"/>
      <c r="T51" s="233"/>
      <c r="U51" s="233"/>
      <c r="V51" s="233"/>
      <c r="W51" s="233"/>
      <c r="X51" s="233"/>
      <c r="Y51" s="233"/>
      <c r="Z51" s="233"/>
      <c r="AA51" s="233"/>
      <c r="AB51" s="233"/>
      <c r="AC51" s="233"/>
      <c r="AD51" s="233"/>
      <c r="AE51" s="233"/>
      <c r="AF51" s="233"/>
      <c r="AG51" s="233"/>
      <c r="AH51" s="233"/>
      <c r="AI51" s="233"/>
      <c r="AJ51" s="212"/>
      <c r="AK51" s="212"/>
      <c r="AL51" s="212"/>
      <c r="AM51" s="218"/>
      <c r="AN51" s="69">
        <v>10</v>
      </c>
      <c r="AO51" s="70" t="s">
        <v>109</v>
      </c>
      <c r="AP51" s="70"/>
      <c r="AQ51" s="70" t="s">
        <v>106</v>
      </c>
      <c r="AR51" s="70"/>
      <c r="AS51" s="70"/>
      <c r="AT51" s="70"/>
      <c r="AU51" s="70"/>
      <c r="AV51" s="70" t="s">
        <v>106</v>
      </c>
      <c r="AW51" s="71" t="s">
        <v>106</v>
      </c>
      <c r="AX51" s="71" t="s">
        <v>106</v>
      </c>
      <c r="AY51" s="71" t="s">
        <v>106</v>
      </c>
      <c r="AZ51" s="71" t="s">
        <v>106</v>
      </c>
      <c r="BA51" s="71" t="s">
        <v>106</v>
      </c>
      <c r="BB51" s="71" t="s">
        <v>106</v>
      </c>
      <c r="BC51" s="71" t="s">
        <v>106</v>
      </c>
      <c r="BD51" s="71">
        <f t="shared" si="0"/>
        <v>0</v>
      </c>
      <c r="BE51" s="71" t="str">
        <f t="shared" si="1"/>
        <v>Débil</v>
      </c>
      <c r="BF51" s="70"/>
      <c r="BG51" s="72" t="s">
        <v>106</v>
      </c>
      <c r="BH51" s="71" t="str">
        <f t="shared" si="2"/>
        <v>Casilla formulada</v>
      </c>
      <c r="BI51" s="70"/>
      <c r="BJ51" s="71" t="str">
        <f t="shared" si="3"/>
        <v/>
      </c>
      <c r="BK51" s="71" t="str">
        <f t="shared" si="4"/>
        <v/>
      </c>
      <c r="BL51" s="71" t="str">
        <f t="shared" si="5"/>
        <v>SI</v>
      </c>
      <c r="BM51" s="221"/>
      <c r="BN51" s="224"/>
      <c r="BO51" s="227"/>
      <c r="BP51" s="230"/>
      <c r="BQ51" s="212"/>
      <c r="BR51" s="212"/>
      <c r="BS51" s="215"/>
    </row>
    <row r="52" spans="2:71" s="53" customFormat="1" ht="96" hidden="1" customHeight="1" x14ac:dyDescent="0.25">
      <c r="B52" s="248">
        <v>5</v>
      </c>
      <c r="C52" s="251" t="s">
        <v>104</v>
      </c>
      <c r="D52" s="241" t="s">
        <v>105</v>
      </c>
      <c r="E52" s="241"/>
      <c r="F52" s="239" t="s">
        <v>106</v>
      </c>
      <c r="G52" s="239" t="s">
        <v>106</v>
      </c>
      <c r="H52" s="239" t="s">
        <v>106</v>
      </c>
      <c r="I52" s="239" t="s">
        <v>106</v>
      </c>
      <c r="J52" s="241" t="str">
        <f>IF(AND((F52="SI"),(G52="SI"),(H52="SI"),(I52="SI")),"Si es Riesgo de Corrupción","No es Riesgo de Corrupción")</f>
        <v>No es Riesgo de Corrupción</v>
      </c>
      <c r="K52" s="47">
        <v>1</v>
      </c>
      <c r="L52" s="48" t="s">
        <v>107</v>
      </c>
      <c r="M52" s="243" t="s">
        <v>458</v>
      </c>
      <c r="N52" s="245" t="s">
        <v>106</v>
      </c>
      <c r="O52" s="235" t="str">
        <f>IF(N52=1,"Rara vez",IF(N52=2,"Improbable",IF(N52=3,"Posible",IF(N52=4,"Probable",IF(N52=5,"Casi seguro","Definir el nivel de probabilidad")))))</f>
        <v>Definir el nivel de probabilidad</v>
      </c>
      <c r="P52" s="238"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31" t="s">
        <v>106</v>
      </c>
      <c r="R52" s="231" t="s">
        <v>106</v>
      </c>
      <c r="S52" s="231" t="s">
        <v>106</v>
      </c>
      <c r="T52" s="231" t="s">
        <v>106</v>
      </c>
      <c r="U52" s="231" t="s">
        <v>106</v>
      </c>
      <c r="V52" s="231" t="s">
        <v>106</v>
      </c>
      <c r="W52" s="231" t="s">
        <v>106</v>
      </c>
      <c r="X52" s="231" t="s">
        <v>106</v>
      </c>
      <c r="Y52" s="231" t="s">
        <v>106</v>
      </c>
      <c r="Z52" s="231" t="s">
        <v>106</v>
      </c>
      <c r="AA52" s="231" t="s">
        <v>106</v>
      </c>
      <c r="AB52" s="231" t="s">
        <v>106</v>
      </c>
      <c r="AC52" s="231" t="s">
        <v>106</v>
      </c>
      <c r="AD52" s="231" t="s">
        <v>106</v>
      </c>
      <c r="AE52" s="231" t="s">
        <v>106</v>
      </c>
      <c r="AF52" s="231" t="s">
        <v>106</v>
      </c>
      <c r="AG52" s="231" t="s">
        <v>106</v>
      </c>
      <c r="AH52" s="231" t="s">
        <v>106</v>
      </c>
      <c r="AI52" s="231" t="s">
        <v>106</v>
      </c>
      <c r="AJ52" s="234">
        <f>IF(AF52="SI","Impacto Catastrófico por lesoines o perdida de vidas humanas",(COUNTIF(Q52:AE61,"SI")+COUNTIF(AG52:AI61,"SI")))</f>
        <v>0</v>
      </c>
      <c r="AK52" s="234" t="str">
        <f>IF(AJ52=0,"",IF(AND(AJ52&gt;0,AJ52&lt;=5),"Moderado",IF(AND(AJ52&gt;5,AJ52&lt;=11),"Mayor","Catastrófico")))</f>
        <v/>
      </c>
      <c r="AL52" s="234" t="str">
        <f>IF(AND(O52="Rara Vez",AK52="Moderado"),"Moderado",IF(AND(O52="Rara Vez",AK52="Mayor"),"Alto",IF(AND(O52="Improbable",AK52="Moderado"),"Moderado",IF(AND(O52="Improbable",AK52="Mayor"),"Alto",IF(AND(O52="Posible",AK52="Moderado"),"Alto",IF(AND(O52="Probable",AK52="Moderado"),"Alto","Extremo"))))))</f>
        <v>Extremo</v>
      </c>
      <c r="AM52" s="216" t="s">
        <v>108</v>
      </c>
      <c r="AN52" s="49">
        <v>1</v>
      </c>
      <c r="AO52" s="50" t="s">
        <v>109</v>
      </c>
      <c r="AP52" s="50"/>
      <c r="AQ52" s="50" t="s">
        <v>106</v>
      </c>
      <c r="AR52" s="50"/>
      <c r="AS52" s="50"/>
      <c r="AT52" s="50"/>
      <c r="AU52" s="50"/>
      <c r="AV52" s="50" t="s">
        <v>106</v>
      </c>
      <c r="AW52" s="158" t="s">
        <v>106</v>
      </c>
      <c r="AX52" s="158" t="s">
        <v>106</v>
      </c>
      <c r="AY52" s="158" t="s">
        <v>106</v>
      </c>
      <c r="AZ52" s="158" t="s">
        <v>106</v>
      </c>
      <c r="BA52" s="158" t="s">
        <v>106</v>
      </c>
      <c r="BB52" s="158" t="s">
        <v>106</v>
      </c>
      <c r="BC52" s="158" t="s">
        <v>106</v>
      </c>
      <c r="BD52" s="158">
        <f t="shared" si="0"/>
        <v>0</v>
      </c>
      <c r="BE52" s="158" t="str">
        <f t="shared" si="1"/>
        <v>Débil</v>
      </c>
      <c r="BF52" s="50"/>
      <c r="BG52" s="52" t="s">
        <v>106</v>
      </c>
      <c r="BH52" s="158" t="str">
        <f t="shared" si="2"/>
        <v>Casilla formulada</v>
      </c>
      <c r="BI52" s="50"/>
      <c r="BJ52" s="158" t="str">
        <f t="shared" si="3"/>
        <v/>
      </c>
      <c r="BK52" s="158" t="str">
        <f t="shared" si="4"/>
        <v/>
      </c>
      <c r="BL52" s="158" t="str">
        <f t="shared" si="5"/>
        <v>SI</v>
      </c>
      <c r="BM52" s="219" t="e">
        <f>IF(AVERAGE(BK52:BK61)=100,"FUERTE",IF(AND(AVERAGE(BK52:BK61)&lt;=99,AVERAGE(BK52:BK61)&gt;=50),"MODERADA",IF(AVERAGE(BK52:BK61)&lt;50,"DÉBIL",0)))</f>
        <v>#DIV/0!</v>
      </c>
      <c r="BN52" s="222" t="str">
        <f>IFERROR(IF(BM52="DÉBIL","NO DISMINUYE",IF(AVERAGEIF(AV52:AV61,"Preventivo",BK52:BK61)&gt;=50,"DIRECTAMENTE","NO DISMINUYE")),"NO DISMINUYE")</f>
        <v>NO DISMINUYE</v>
      </c>
      <c r="BO52" s="225" t="e">
        <f>IF(N52=1,1,IF(AND(N52=2,BM52="FUERTE",BN52="DIRECTAMENTE"),N52-1,IF(AND(N52&gt;2,BM52="FUERTE",BN52="DIRECTAMENTE"),N52-2,IF(AND(N52&gt;=2,BM52="MODERADA",BN52="DIRECTAMENTE"),N52-1,N52))))</f>
        <v>#DIV/0!</v>
      </c>
      <c r="BP52" s="228" t="e">
        <f>IF(BO52=1,"Rara vez",IF(BO52=2,"Improbable",IF(BO52=3,"Posible",IF(BO52=4,"Probable",IF(BO52=5,"Casi Seguro",0)))))</f>
        <v>#DIV/0!</v>
      </c>
      <c r="BQ52" s="210" t="str">
        <f>AK52</f>
        <v/>
      </c>
      <c r="BR52" s="210" t="e">
        <f>IF(AND(BP52="Rara Vez",BQ52="Moderado"),"Moderado",IF(AND(BP52="Rara Vez",BQ52="Mayor"),"Alto",IF(AND(BP52="Improbable",BQ52="Moderado"),"Moderado",IF(AND(BP52="Improbable",BQ52="Mayor"),"Alto",IF(AND(BP52="Posible",BQ52="Moderado"),"Alto",IF(AND(BP52="Probable",BQ52="Moderado"),"Alto","Extremo"))))))</f>
        <v>#DIV/0!</v>
      </c>
      <c r="BS52" s="213"/>
    </row>
    <row r="53" spans="2:71" s="53" customFormat="1" ht="96" hidden="1" customHeight="1" x14ac:dyDescent="0.25">
      <c r="B53" s="249"/>
      <c r="C53" s="252"/>
      <c r="D53" s="241"/>
      <c r="E53" s="241"/>
      <c r="F53" s="239"/>
      <c r="G53" s="239"/>
      <c r="H53" s="239"/>
      <c r="I53" s="239"/>
      <c r="J53" s="241"/>
      <c r="K53" s="54">
        <v>2</v>
      </c>
      <c r="L53" s="55" t="s">
        <v>107</v>
      </c>
      <c r="M53" s="243"/>
      <c r="N53" s="246"/>
      <c r="O53" s="236"/>
      <c r="P53" s="229"/>
      <c r="Q53" s="232"/>
      <c r="R53" s="232"/>
      <c r="S53" s="232"/>
      <c r="T53" s="232"/>
      <c r="U53" s="232"/>
      <c r="V53" s="232"/>
      <c r="W53" s="232"/>
      <c r="X53" s="232"/>
      <c r="Y53" s="232"/>
      <c r="Z53" s="232"/>
      <c r="AA53" s="232"/>
      <c r="AB53" s="232"/>
      <c r="AC53" s="232"/>
      <c r="AD53" s="232"/>
      <c r="AE53" s="232"/>
      <c r="AF53" s="232"/>
      <c r="AG53" s="232"/>
      <c r="AH53" s="232"/>
      <c r="AI53" s="232"/>
      <c r="AJ53" s="211"/>
      <c r="AK53" s="211"/>
      <c r="AL53" s="211"/>
      <c r="AM53" s="217"/>
      <c r="AN53" s="56">
        <v>2</v>
      </c>
      <c r="AO53" s="57" t="s">
        <v>109</v>
      </c>
      <c r="AP53" s="57"/>
      <c r="AQ53" s="57" t="s">
        <v>106</v>
      </c>
      <c r="AR53" s="57"/>
      <c r="AS53" s="57"/>
      <c r="AT53" s="57"/>
      <c r="AU53" s="57"/>
      <c r="AV53" s="57" t="s">
        <v>106</v>
      </c>
      <c r="AW53" s="58" t="s">
        <v>106</v>
      </c>
      <c r="AX53" s="58" t="s">
        <v>106</v>
      </c>
      <c r="AY53" s="58" t="s">
        <v>106</v>
      </c>
      <c r="AZ53" s="58" t="s">
        <v>106</v>
      </c>
      <c r="BA53" s="58" t="s">
        <v>106</v>
      </c>
      <c r="BB53" s="58" t="s">
        <v>106</v>
      </c>
      <c r="BC53" s="58" t="s">
        <v>106</v>
      </c>
      <c r="BD53" s="58">
        <f t="shared" si="0"/>
        <v>0</v>
      </c>
      <c r="BE53" s="58" t="str">
        <f t="shared" si="1"/>
        <v>Débil</v>
      </c>
      <c r="BF53" s="57"/>
      <c r="BG53" s="59" t="s">
        <v>106</v>
      </c>
      <c r="BH53" s="58" t="str">
        <f t="shared" si="2"/>
        <v>Casilla formulada</v>
      </c>
      <c r="BI53" s="57"/>
      <c r="BJ53" s="58" t="str">
        <f t="shared" si="3"/>
        <v/>
      </c>
      <c r="BK53" s="58" t="str">
        <f t="shared" si="4"/>
        <v/>
      </c>
      <c r="BL53" s="58" t="str">
        <f t="shared" si="5"/>
        <v>SI</v>
      </c>
      <c r="BM53" s="220"/>
      <c r="BN53" s="223"/>
      <c r="BO53" s="226"/>
      <c r="BP53" s="229"/>
      <c r="BQ53" s="211"/>
      <c r="BR53" s="211"/>
      <c r="BS53" s="214"/>
    </row>
    <row r="54" spans="2:71" s="53" customFormat="1" ht="96" hidden="1" customHeight="1" x14ac:dyDescent="0.25">
      <c r="B54" s="249"/>
      <c r="C54" s="252"/>
      <c r="D54" s="241"/>
      <c r="E54" s="241"/>
      <c r="F54" s="239"/>
      <c r="G54" s="239"/>
      <c r="H54" s="239"/>
      <c r="I54" s="239"/>
      <c r="J54" s="241"/>
      <c r="K54" s="60">
        <v>3</v>
      </c>
      <c r="L54" s="61" t="s">
        <v>107</v>
      </c>
      <c r="M54" s="243"/>
      <c r="N54" s="246"/>
      <c r="O54" s="236"/>
      <c r="P54" s="229"/>
      <c r="Q54" s="232"/>
      <c r="R54" s="232"/>
      <c r="S54" s="232"/>
      <c r="T54" s="232"/>
      <c r="U54" s="232"/>
      <c r="V54" s="232"/>
      <c r="W54" s="232"/>
      <c r="X54" s="232"/>
      <c r="Y54" s="232"/>
      <c r="Z54" s="232"/>
      <c r="AA54" s="232"/>
      <c r="AB54" s="232"/>
      <c r="AC54" s="232"/>
      <c r="AD54" s="232"/>
      <c r="AE54" s="232"/>
      <c r="AF54" s="232"/>
      <c r="AG54" s="232"/>
      <c r="AH54" s="232"/>
      <c r="AI54" s="232"/>
      <c r="AJ54" s="211"/>
      <c r="AK54" s="211"/>
      <c r="AL54" s="211"/>
      <c r="AM54" s="217"/>
      <c r="AN54" s="62">
        <v>3</v>
      </c>
      <c r="AO54" s="63" t="s">
        <v>109</v>
      </c>
      <c r="AP54" s="63"/>
      <c r="AQ54" s="63" t="s">
        <v>106</v>
      </c>
      <c r="AR54" s="63"/>
      <c r="AS54" s="63"/>
      <c r="AT54" s="63"/>
      <c r="AU54" s="63"/>
      <c r="AV54" s="63" t="s">
        <v>106</v>
      </c>
      <c r="AW54" s="159" t="s">
        <v>106</v>
      </c>
      <c r="AX54" s="159" t="s">
        <v>106</v>
      </c>
      <c r="AY54" s="159" t="s">
        <v>106</v>
      </c>
      <c r="AZ54" s="159" t="s">
        <v>106</v>
      </c>
      <c r="BA54" s="159" t="s">
        <v>106</v>
      </c>
      <c r="BB54" s="159" t="s">
        <v>106</v>
      </c>
      <c r="BC54" s="159" t="s">
        <v>106</v>
      </c>
      <c r="BD54" s="159">
        <f t="shared" si="0"/>
        <v>0</v>
      </c>
      <c r="BE54" s="159" t="str">
        <f t="shared" si="1"/>
        <v>Débil</v>
      </c>
      <c r="BF54" s="63"/>
      <c r="BG54" s="65" t="s">
        <v>106</v>
      </c>
      <c r="BH54" s="159" t="str">
        <f t="shared" si="2"/>
        <v>Casilla formulada</v>
      </c>
      <c r="BI54" s="63"/>
      <c r="BJ54" s="159" t="str">
        <f t="shared" si="3"/>
        <v/>
      </c>
      <c r="BK54" s="159" t="str">
        <f t="shared" si="4"/>
        <v/>
      </c>
      <c r="BL54" s="159" t="str">
        <f t="shared" si="5"/>
        <v>SI</v>
      </c>
      <c r="BM54" s="220"/>
      <c r="BN54" s="223"/>
      <c r="BO54" s="226"/>
      <c r="BP54" s="229"/>
      <c r="BQ54" s="211"/>
      <c r="BR54" s="211"/>
      <c r="BS54" s="214"/>
    </row>
    <row r="55" spans="2:71" s="53" customFormat="1" ht="96" hidden="1" customHeight="1" x14ac:dyDescent="0.25">
      <c r="B55" s="249"/>
      <c r="C55" s="252"/>
      <c r="D55" s="241"/>
      <c r="E55" s="241"/>
      <c r="F55" s="239"/>
      <c r="G55" s="239"/>
      <c r="H55" s="239"/>
      <c r="I55" s="239"/>
      <c r="J55" s="241"/>
      <c r="K55" s="54">
        <v>4</v>
      </c>
      <c r="L55" s="55" t="s">
        <v>107</v>
      </c>
      <c r="M55" s="243"/>
      <c r="N55" s="246"/>
      <c r="O55" s="236"/>
      <c r="P55" s="229"/>
      <c r="Q55" s="232"/>
      <c r="R55" s="232"/>
      <c r="S55" s="232"/>
      <c r="T55" s="232"/>
      <c r="U55" s="232"/>
      <c r="V55" s="232"/>
      <c r="W55" s="232"/>
      <c r="X55" s="232"/>
      <c r="Y55" s="232"/>
      <c r="Z55" s="232"/>
      <c r="AA55" s="232"/>
      <c r="AB55" s="232"/>
      <c r="AC55" s="232"/>
      <c r="AD55" s="232"/>
      <c r="AE55" s="232"/>
      <c r="AF55" s="232"/>
      <c r="AG55" s="232"/>
      <c r="AH55" s="232"/>
      <c r="AI55" s="232"/>
      <c r="AJ55" s="211"/>
      <c r="AK55" s="211"/>
      <c r="AL55" s="211"/>
      <c r="AM55" s="217"/>
      <c r="AN55" s="56">
        <v>4</v>
      </c>
      <c r="AO55" s="57" t="s">
        <v>109</v>
      </c>
      <c r="AP55" s="57"/>
      <c r="AQ55" s="57" t="s">
        <v>106</v>
      </c>
      <c r="AR55" s="57"/>
      <c r="AS55" s="57"/>
      <c r="AT55" s="57"/>
      <c r="AU55" s="57"/>
      <c r="AV55" s="57" t="s">
        <v>106</v>
      </c>
      <c r="AW55" s="58" t="s">
        <v>106</v>
      </c>
      <c r="AX55" s="58" t="s">
        <v>106</v>
      </c>
      <c r="AY55" s="58" t="s">
        <v>106</v>
      </c>
      <c r="AZ55" s="58" t="s">
        <v>106</v>
      </c>
      <c r="BA55" s="58" t="s">
        <v>106</v>
      </c>
      <c r="BB55" s="58" t="s">
        <v>106</v>
      </c>
      <c r="BC55" s="58" t="s">
        <v>106</v>
      </c>
      <c r="BD55" s="58">
        <f t="shared" si="0"/>
        <v>0</v>
      </c>
      <c r="BE55" s="58" t="str">
        <f t="shared" si="1"/>
        <v>Débil</v>
      </c>
      <c r="BF55" s="57"/>
      <c r="BG55" s="59" t="s">
        <v>106</v>
      </c>
      <c r="BH55" s="58" t="str">
        <f t="shared" si="2"/>
        <v>Casilla formulada</v>
      </c>
      <c r="BI55" s="57"/>
      <c r="BJ55" s="58" t="str">
        <f t="shared" si="3"/>
        <v/>
      </c>
      <c r="BK55" s="58" t="str">
        <f t="shared" si="4"/>
        <v/>
      </c>
      <c r="BL55" s="58" t="str">
        <f t="shared" si="5"/>
        <v>SI</v>
      </c>
      <c r="BM55" s="220"/>
      <c r="BN55" s="223"/>
      <c r="BO55" s="226"/>
      <c r="BP55" s="229"/>
      <c r="BQ55" s="211"/>
      <c r="BR55" s="211"/>
      <c r="BS55" s="214"/>
    </row>
    <row r="56" spans="2:71" s="53" customFormat="1" ht="96" hidden="1" customHeight="1" x14ac:dyDescent="0.25">
      <c r="B56" s="249"/>
      <c r="C56" s="252"/>
      <c r="D56" s="241"/>
      <c r="E56" s="241"/>
      <c r="F56" s="239"/>
      <c r="G56" s="239"/>
      <c r="H56" s="239"/>
      <c r="I56" s="239"/>
      <c r="J56" s="241"/>
      <c r="K56" s="60">
        <v>5</v>
      </c>
      <c r="L56" s="61" t="s">
        <v>107</v>
      </c>
      <c r="M56" s="243"/>
      <c r="N56" s="246"/>
      <c r="O56" s="236"/>
      <c r="P56" s="229"/>
      <c r="Q56" s="232"/>
      <c r="R56" s="232"/>
      <c r="S56" s="232"/>
      <c r="T56" s="232"/>
      <c r="U56" s="232"/>
      <c r="V56" s="232"/>
      <c r="W56" s="232"/>
      <c r="X56" s="232"/>
      <c r="Y56" s="232"/>
      <c r="Z56" s="232"/>
      <c r="AA56" s="232"/>
      <c r="AB56" s="232"/>
      <c r="AC56" s="232"/>
      <c r="AD56" s="232"/>
      <c r="AE56" s="232"/>
      <c r="AF56" s="232"/>
      <c r="AG56" s="232"/>
      <c r="AH56" s="232"/>
      <c r="AI56" s="232"/>
      <c r="AJ56" s="211"/>
      <c r="AK56" s="211"/>
      <c r="AL56" s="211"/>
      <c r="AM56" s="217"/>
      <c r="AN56" s="62">
        <v>5</v>
      </c>
      <c r="AO56" s="63" t="s">
        <v>109</v>
      </c>
      <c r="AP56" s="63"/>
      <c r="AQ56" s="63" t="s">
        <v>106</v>
      </c>
      <c r="AR56" s="63"/>
      <c r="AS56" s="63"/>
      <c r="AT56" s="63"/>
      <c r="AU56" s="63"/>
      <c r="AV56" s="63" t="s">
        <v>106</v>
      </c>
      <c r="AW56" s="159" t="s">
        <v>106</v>
      </c>
      <c r="AX56" s="159" t="s">
        <v>106</v>
      </c>
      <c r="AY56" s="159" t="s">
        <v>106</v>
      </c>
      <c r="AZ56" s="159" t="s">
        <v>106</v>
      </c>
      <c r="BA56" s="159" t="s">
        <v>106</v>
      </c>
      <c r="BB56" s="159" t="s">
        <v>106</v>
      </c>
      <c r="BC56" s="159" t="s">
        <v>106</v>
      </c>
      <c r="BD56" s="159">
        <f t="shared" si="0"/>
        <v>0</v>
      </c>
      <c r="BE56" s="159" t="str">
        <f t="shared" si="1"/>
        <v>Débil</v>
      </c>
      <c r="BF56" s="63"/>
      <c r="BG56" s="65" t="s">
        <v>106</v>
      </c>
      <c r="BH56" s="159" t="str">
        <f t="shared" si="2"/>
        <v>Casilla formulada</v>
      </c>
      <c r="BI56" s="63"/>
      <c r="BJ56" s="159" t="str">
        <f t="shared" si="3"/>
        <v/>
      </c>
      <c r="BK56" s="159" t="str">
        <f t="shared" si="4"/>
        <v/>
      </c>
      <c r="BL56" s="159" t="str">
        <f t="shared" si="5"/>
        <v>SI</v>
      </c>
      <c r="BM56" s="220"/>
      <c r="BN56" s="223"/>
      <c r="BO56" s="226"/>
      <c r="BP56" s="229"/>
      <c r="BQ56" s="211"/>
      <c r="BR56" s="211"/>
      <c r="BS56" s="214"/>
    </row>
    <row r="57" spans="2:71" s="53" customFormat="1" ht="96" hidden="1" customHeight="1" x14ac:dyDescent="0.25">
      <c r="B57" s="249"/>
      <c r="C57" s="252"/>
      <c r="D57" s="241"/>
      <c r="E57" s="241"/>
      <c r="F57" s="239"/>
      <c r="G57" s="239"/>
      <c r="H57" s="239"/>
      <c r="I57" s="239"/>
      <c r="J57" s="241"/>
      <c r="K57" s="54">
        <v>6</v>
      </c>
      <c r="L57" s="55" t="s">
        <v>107</v>
      </c>
      <c r="M57" s="243"/>
      <c r="N57" s="246"/>
      <c r="O57" s="236"/>
      <c r="P57" s="229"/>
      <c r="Q57" s="232"/>
      <c r="R57" s="232"/>
      <c r="S57" s="232"/>
      <c r="T57" s="232"/>
      <c r="U57" s="232"/>
      <c r="V57" s="232"/>
      <c r="W57" s="232"/>
      <c r="X57" s="232"/>
      <c r="Y57" s="232"/>
      <c r="Z57" s="232"/>
      <c r="AA57" s="232"/>
      <c r="AB57" s="232"/>
      <c r="AC57" s="232"/>
      <c r="AD57" s="232"/>
      <c r="AE57" s="232"/>
      <c r="AF57" s="232"/>
      <c r="AG57" s="232"/>
      <c r="AH57" s="232"/>
      <c r="AI57" s="232"/>
      <c r="AJ57" s="211"/>
      <c r="AK57" s="211"/>
      <c r="AL57" s="211"/>
      <c r="AM57" s="217"/>
      <c r="AN57" s="56">
        <v>6</v>
      </c>
      <c r="AO57" s="57" t="s">
        <v>109</v>
      </c>
      <c r="AP57" s="57"/>
      <c r="AQ57" s="57" t="s">
        <v>106</v>
      </c>
      <c r="AR57" s="57"/>
      <c r="AS57" s="57"/>
      <c r="AT57" s="57"/>
      <c r="AU57" s="57"/>
      <c r="AV57" s="57" t="s">
        <v>106</v>
      </c>
      <c r="AW57" s="58" t="s">
        <v>106</v>
      </c>
      <c r="AX57" s="58" t="s">
        <v>106</v>
      </c>
      <c r="AY57" s="58" t="s">
        <v>106</v>
      </c>
      <c r="AZ57" s="58" t="s">
        <v>106</v>
      </c>
      <c r="BA57" s="58" t="s">
        <v>106</v>
      </c>
      <c r="BB57" s="58" t="s">
        <v>106</v>
      </c>
      <c r="BC57" s="58" t="s">
        <v>106</v>
      </c>
      <c r="BD57" s="58">
        <f t="shared" si="0"/>
        <v>0</v>
      </c>
      <c r="BE57" s="58" t="str">
        <f t="shared" si="1"/>
        <v>Débil</v>
      </c>
      <c r="BF57" s="57"/>
      <c r="BG57" s="59" t="s">
        <v>106</v>
      </c>
      <c r="BH57" s="58" t="str">
        <f t="shared" si="2"/>
        <v>Casilla formulada</v>
      </c>
      <c r="BI57" s="57"/>
      <c r="BJ57" s="58" t="str">
        <f t="shared" si="3"/>
        <v/>
      </c>
      <c r="BK57" s="58" t="str">
        <f t="shared" si="4"/>
        <v/>
      </c>
      <c r="BL57" s="58" t="str">
        <f t="shared" si="5"/>
        <v>SI</v>
      </c>
      <c r="BM57" s="220"/>
      <c r="BN57" s="223"/>
      <c r="BO57" s="226"/>
      <c r="BP57" s="229"/>
      <c r="BQ57" s="211"/>
      <c r="BR57" s="211"/>
      <c r="BS57" s="214"/>
    </row>
    <row r="58" spans="2:71" s="53" customFormat="1" ht="96" hidden="1" customHeight="1" x14ac:dyDescent="0.25">
      <c r="B58" s="249"/>
      <c r="C58" s="252"/>
      <c r="D58" s="241"/>
      <c r="E58" s="241"/>
      <c r="F58" s="239"/>
      <c r="G58" s="239"/>
      <c r="H58" s="239"/>
      <c r="I58" s="239"/>
      <c r="J58" s="241"/>
      <c r="K58" s="60">
        <v>7</v>
      </c>
      <c r="L58" s="61" t="s">
        <v>107</v>
      </c>
      <c r="M58" s="243"/>
      <c r="N58" s="246"/>
      <c r="O58" s="236"/>
      <c r="P58" s="229"/>
      <c r="Q58" s="232"/>
      <c r="R58" s="232"/>
      <c r="S58" s="232"/>
      <c r="T58" s="232"/>
      <c r="U58" s="232"/>
      <c r="V58" s="232"/>
      <c r="W58" s="232"/>
      <c r="X58" s="232"/>
      <c r="Y58" s="232"/>
      <c r="Z58" s="232"/>
      <c r="AA58" s="232"/>
      <c r="AB58" s="232"/>
      <c r="AC58" s="232"/>
      <c r="AD58" s="232"/>
      <c r="AE58" s="232"/>
      <c r="AF58" s="232"/>
      <c r="AG58" s="232"/>
      <c r="AH58" s="232"/>
      <c r="AI58" s="232"/>
      <c r="AJ58" s="211"/>
      <c r="AK58" s="211"/>
      <c r="AL58" s="211"/>
      <c r="AM58" s="217"/>
      <c r="AN58" s="62">
        <v>7</v>
      </c>
      <c r="AO58" s="63" t="s">
        <v>109</v>
      </c>
      <c r="AP58" s="63"/>
      <c r="AQ58" s="63" t="s">
        <v>106</v>
      </c>
      <c r="AR58" s="63"/>
      <c r="AS58" s="63"/>
      <c r="AT58" s="63"/>
      <c r="AU58" s="63"/>
      <c r="AV58" s="63" t="s">
        <v>106</v>
      </c>
      <c r="AW58" s="159" t="s">
        <v>106</v>
      </c>
      <c r="AX58" s="159" t="s">
        <v>106</v>
      </c>
      <c r="AY58" s="159" t="s">
        <v>106</v>
      </c>
      <c r="AZ58" s="159" t="s">
        <v>106</v>
      </c>
      <c r="BA58" s="159" t="s">
        <v>106</v>
      </c>
      <c r="BB58" s="159" t="s">
        <v>106</v>
      </c>
      <c r="BC58" s="159" t="s">
        <v>106</v>
      </c>
      <c r="BD58" s="159">
        <f t="shared" si="0"/>
        <v>0</v>
      </c>
      <c r="BE58" s="159" t="str">
        <f t="shared" si="1"/>
        <v>Débil</v>
      </c>
      <c r="BF58" s="63"/>
      <c r="BG58" s="65" t="s">
        <v>106</v>
      </c>
      <c r="BH58" s="159" t="str">
        <f t="shared" si="2"/>
        <v>Casilla formulada</v>
      </c>
      <c r="BI58" s="63"/>
      <c r="BJ58" s="159" t="str">
        <f t="shared" si="3"/>
        <v/>
      </c>
      <c r="BK58" s="159" t="str">
        <f t="shared" si="4"/>
        <v/>
      </c>
      <c r="BL58" s="159" t="str">
        <f t="shared" si="5"/>
        <v>SI</v>
      </c>
      <c r="BM58" s="220"/>
      <c r="BN58" s="223"/>
      <c r="BO58" s="226"/>
      <c r="BP58" s="229"/>
      <c r="BQ58" s="211"/>
      <c r="BR58" s="211"/>
      <c r="BS58" s="214"/>
    </row>
    <row r="59" spans="2:71" s="53" customFormat="1" ht="96" hidden="1" customHeight="1" x14ac:dyDescent="0.25">
      <c r="B59" s="249"/>
      <c r="C59" s="252"/>
      <c r="D59" s="241"/>
      <c r="E59" s="241"/>
      <c r="F59" s="239"/>
      <c r="G59" s="239"/>
      <c r="H59" s="239"/>
      <c r="I59" s="239"/>
      <c r="J59" s="241"/>
      <c r="K59" s="54">
        <v>8</v>
      </c>
      <c r="L59" s="55" t="s">
        <v>107</v>
      </c>
      <c r="M59" s="243"/>
      <c r="N59" s="246"/>
      <c r="O59" s="236"/>
      <c r="P59" s="229"/>
      <c r="Q59" s="232"/>
      <c r="R59" s="232"/>
      <c r="S59" s="232"/>
      <c r="T59" s="232"/>
      <c r="U59" s="232"/>
      <c r="V59" s="232"/>
      <c r="W59" s="232"/>
      <c r="X59" s="232"/>
      <c r="Y59" s="232"/>
      <c r="Z59" s="232"/>
      <c r="AA59" s="232"/>
      <c r="AB59" s="232"/>
      <c r="AC59" s="232"/>
      <c r="AD59" s="232"/>
      <c r="AE59" s="232"/>
      <c r="AF59" s="232"/>
      <c r="AG59" s="232"/>
      <c r="AH59" s="232"/>
      <c r="AI59" s="232"/>
      <c r="AJ59" s="211"/>
      <c r="AK59" s="211"/>
      <c r="AL59" s="211"/>
      <c r="AM59" s="217"/>
      <c r="AN59" s="56">
        <v>8</v>
      </c>
      <c r="AO59" s="57" t="s">
        <v>109</v>
      </c>
      <c r="AP59" s="57"/>
      <c r="AQ59" s="57" t="s">
        <v>106</v>
      </c>
      <c r="AR59" s="57"/>
      <c r="AS59" s="57"/>
      <c r="AT59" s="57"/>
      <c r="AU59" s="57"/>
      <c r="AV59" s="57" t="s">
        <v>106</v>
      </c>
      <c r="AW59" s="58" t="s">
        <v>106</v>
      </c>
      <c r="AX59" s="58" t="s">
        <v>106</v>
      </c>
      <c r="AY59" s="58" t="s">
        <v>106</v>
      </c>
      <c r="AZ59" s="58" t="s">
        <v>106</v>
      </c>
      <c r="BA59" s="58" t="s">
        <v>106</v>
      </c>
      <c r="BB59" s="58" t="s">
        <v>106</v>
      </c>
      <c r="BC59" s="58" t="s">
        <v>106</v>
      </c>
      <c r="BD59" s="58">
        <f t="shared" si="0"/>
        <v>0</v>
      </c>
      <c r="BE59" s="58" t="str">
        <f t="shared" si="1"/>
        <v>Débil</v>
      </c>
      <c r="BF59" s="57"/>
      <c r="BG59" s="59" t="s">
        <v>106</v>
      </c>
      <c r="BH59" s="58" t="str">
        <f t="shared" si="2"/>
        <v>Casilla formulada</v>
      </c>
      <c r="BI59" s="57"/>
      <c r="BJ59" s="58" t="str">
        <f t="shared" si="3"/>
        <v/>
      </c>
      <c r="BK59" s="58" t="str">
        <f t="shared" si="4"/>
        <v/>
      </c>
      <c r="BL59" s="58" t="str">
        <f t="shared" si="5"/>
        <v>SI</v>
      </c>
      <c r="BM59" s="220"/>
      <c r="BN59" s="223"/>
      <c r="BO59" s="226"/>
      <c r="BP59" s="229"/>
      <c r="BQ59" s="211"/>
      <c r="BR59" s="211"/>
      <c r="BS59" s="214"/>
    </row>
    <row r="60" spans="2:71" s="53" customFormat="1" ht="96" hidden="1" customHeight="1" x14ac:dyDescent="0.25">
      <c r="B60" s="249"/>
      <c r="C60" s="252"/>
      <c r="D60" s="241"/>
      <c r="E60" s="241"/>
      <c r="F60" s="239"/>
      <c r="G60" s="239"/>
      <c r="H60" s="239"/>
      <c r="I60" s="239"/>
      <c r="J60" s="241"/>
      <c r="K60" s="60">
        <v>9</v>
      </c>
      <c r="L60" s="66" t="s">
        <v>107</v>
      </c>
      <c r="M60" s="243"/>
      <c r="N60" s="246"/>
      <c r="O60" s="236"/>
      <c r="P60" s="229"/>
      <c r="Q60" s="232"/>
      <c r="R60" s="232"/>
      <c r="S60" s="232"/>
      <c r="T60" s="232"/>
      <c r="U60" s="232"/>
      <c r="V60" s="232"/>
      <c r="W60" s="232"/>
      <c r="X60" s="232"/>
      <c r="Y60" s="232"/>
      <c r="Z60" s="232"/>
      <c r="AA60" s="232"/>
      <c r="AB60" s="232"/>
      <c r="AC60" s="232"/>
      <c r="AD60" s="232"/>
      <c r="AE60" s="232"/>
      <c r="AF60" s="232"/>
      <c r="AG60" s="232"/>
      <c r="AH60" s="232"/>
      <c r="AI60" s="232"/>
      <c r="AJ60" s="211"/>
      <c r="AK60" s="211"/>
      <c r="AL60" s="211"/>
      <c r="AM60" s="217"/>
      <c r="AN60" s="62">
        <v>9</v>
      </c>
      <c r="AO60" s="63" t="s">
        <v>109</v>
      </c>
      <c r="AP60" s="63"/>
      <c r="AQ60" s="63" t="s">
        <v>106</v>
      </c>
      <c r="AR60" s="63"/>
      <c r="AS60" s="63"/>
      <c r="AT60" s="63"/>
      <c r="AU60" s="63"/>
      <c r="AV60" s="63" t="s">
        <v>106</v>
      </c>
      <c r="AW60" s="159" t="s">
        <v>106</v>
      </c>
      <c r="AX60" s="159" t="s">
        <v>106</v>
      </c>
      <c r="AY60" s="159" t="s">
        <v>106</v>
      </c>
      <c r="AZ60" s="159" t="s">
        <v>106</v>
      </c>
      <c r="BA60" s="159" t="s">
        <v>106</v>
      </c>
      <c r="BB60" s="159" t="s">
        <v>106</v>
      </c>
      <c r="BC60" s="159" t="s">
        <v>106</v>
      </c>
      <c r="BD60" s="159">
        <f t="shared" si="0"/>
        <v>0</v>
      </c>
      <c r="BE60" s="159" t="str">
        <f t="shared" si="1"/>
        <v>Débil</v>
      </c>
      <c r="BF60" s="63"/>
      <c r="BG60" s="65" t="s">
        <v>106</v>
      </c>
      <c r="BH60" s="159" t="str">
        <f t="shared" si="2"/>
        <v>Casilla formulada</v>
      </c>
      <c r="BI60" s="63"/>
      <c r="BJ60" s="159" t="str">
        <f t="shared" si="3"/>
        <v/>
      </c>
      <c r="BK60" s="159" t="str">
        <f t="shared" si="4"/>
        <v/>
      </c>
      <c r="BL60" s="159" t="str">
        <f t="shared" si="5"/>
        <v>SI</v>
      </c>
      <c r="BM60" s="220"/>
      <c r="BN60" s="223"/>
      <c r="BO60" s="226"/>
      <c r="BP60" s="229"/>
      <c r="BQ60" s="211"/>
      <c r="BR60" s="211"/>
      <c r="BS60" s="214"/>
    </row>
    <row r="61" spans="2:71" s="53" customFormat="1" ht="96" hidden="1" customHeight="1" thickBot="1" x14ac:dyDescent="0.3">
      <c r="B61" s="250"/>
      <c r="C61" s="253"/>
      <c r="D61" s="242"/>
      <c r="E61" s="242"/>
      <c r="F61" s="240"/>
      <c r="G61" s="240"/>
      <c r="H61" s="240"/>
      <c r="I61" s="240"/>
      <c r="J61" s="242"/>
      <c r="K61" s="67">
        <v>10</v>
      </c>
      <c r="L61" s="68" t="s">
        <v>107</v>
      </c>
      <c r="M61" s="244"/>
      <c r="N61" s="247"/>
      <c r="O61" s="237"/>
      <c r="P61" s="230"/>
      <c r="Q61" s="233"/>
      <c r="R61" s="233"/>
      <c r="S61" s="233"/>
      <c r="T61" s="233"/>
      <c r="U61" s="233"/>
      <c r="V61" s="233"/>
      <c r="W61" s="233"/>
      <c r="X61" s="233"/>
      <c r="Y61" s="233"/>
      <c r="Z61" s="233"/>
      <c r="AA61" s="233"/>
      <c r="AB61" s="233"/>
      <c r="AC61" s="233"/>
      <c r="AD61" s="233"/>
      <c r="AE61" s="233"/>
      <c r="AF61" s="233"/>
      <c r="AG61" s="233"/>
      <c r="AH61" s="233"/>
      <c r="AI61" s="233"/>
      <c r="AJ61" s="212"/>
      <c r="AK61" s="212"/>
      <c r="AL61" s="212"/>
      <c r="AM61" s="218"/>
      <c r="AN61" s="69">
        <v>10</v>
      </c>
      <c r="AO61" s="70" t="s">
        <v>109</v>
      </c>
      <c r="AP61" s="70"/>
      <c r="AQ61" s="70" t="s">
        <v>106</v>
      </c>
      <c r="AR61" s="70"/>
      <c r="AS61" s="70"/>
      <c r="AT61" s="70"/>
      <c r="AU61" s="70"/>
      <c r="AV61" s="70" t="s">
        <v>106</v>
      </c>
      <c r="AW61" s="71" t="s">
        <v>106</v>
      </c>
      <c r="AX61" s="71" t="s">
        <v>106</v>
      </c>
      <c r="AY61" s="71" t="s">
        <v>106</v>
      </c>
      <c r="AZ61" s="71" t="s">
        <v>106</v>
      </c>
      <c r="BA61" s="71" t="s">
        <v>106</v>
      </c>
      <c r="BB61" s="71" t="s">
        <v>106</v>
      </c>
      <c r="BC61" s="71" t="s">
        <v>106</v>
      </c>
      <c r="BD61" s="71">
        <f t="shared" si="0"/>
        <v>0</v>
      </c>
      <c r="BE61" s="71" t="str">
        <f t="shared" si="1"/>
        <v>Débil</v>
      </c>
      <c r="BF61" s="70"/>
      <c r="BG61" s="72" t="s">
        <v>106</v>
      </c>
      <c r="BH61" s="71" t="str">
        <f t="shared" si="2"/>
        <v>Casilla formulada</v>
      </c>
      <c r="BI61" s="70"/>
      <c r="BJ61" s="71" t="str">
        <f t="shared" si="3"/>
        <v/>
      </c>
      <c r="BK61" s="71" t="str">
        <f t="shared" si="4"/>
        <v/>
      </c>
      <c r="BL61" s="71" t="str">
        <f t="shared" si="5"/>
        <v>SI</v>
      </c>
      <c r="BM61" s="221"/>
      <c r="BN61" s="224"/>
      <c r="BO61" s="227"/>
      <c r="BP61" s="230"/>
      <c r="BQ61" s="212"/>
      <c r="BR61" s="212"/>
      <c r="BS61" s="215"/>
    </row>
    <row r="62" spans="2:71" hidden="1" x14ac:dyDescent="0.2"/>
  </sheetData>
  <sheetProtection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694" priority="23" operator="containsText" text="Si es Riesgo de Corrupción">
      <formula>NOT(ISERROR(SEARCH("Si es Riesgo de Corrupción",J12)))</formula>
    </cfRule>
    <cfRule type="containsText" dxfId="693" priority="24" operator="containsText" text="No es Riesgo de Corrupción">
      <formula>NOT(ISERROR(SEARCH("No es Riesgo de Corrupción",J12)))</formula>
    </cfRule>
  </conditionalFormatting>
  <conditionalFormatting sqref="L12:M21">
    <cfRule type="containsText" dxfId="692" priority="22" operator="containsText" text="Espacio para describir ">
      <formula>NOT(ISERROR(SEARCH("Espacio para describir ",L12)))</formula>
    </cfRule>
  </conditionalFormatting>
  <conditionalFormatting sqref="N12:N61 Q12:AI61 AQ12:AQ61 AV12:BC61 BG12:BG61 BO12:BO61">
    <cfRule type="containsText" dxfId="691" priority="21" operator="containsText" text="Escoger un dato de la lista desplegable">
      <formula>NOT(ISERROR(SEARCH("Escoger un dato de la lista desplegable",N12)))</formula>
    </cfRule>
  </conditionalFormatting>
  <conditionalFormatting sqref="AO12:AO61">
    <cfRule type="containsText" dxfId="690" priority="20" operator="containsText" text="REDACTAR CONTROL">
      <formula>NOT(ISERROR(SEARCH("REDACTAR CONTROL",AO12)))</formula>
    </cfRule>
  </conditionalFormatting>
  <conditionalFormatting sqref="AL12 BR12">
    <cfRule type="containsText" dxfId="689" priority="17" operator="containsText" text="Extremo">
      <formula>NOT(ISERROR(SEARCH("Extremo",AL12)))</formula>
    </cfRule>
    <cfRule type="containsText" dxfId="688" priority="18" operator="containsText" text="Alto">
      <formula>NOT(ISERROR(SEARCH("Alto",AL12)))</formula>
    </cfRule>
    <cfRule type="containsText" dxfId="687" priority="19" operator="containsText" text="Moderado">
      <formula>NOT(ISERROR(SEARCH("Moderado",AL12)))</formula>
    </cfRule>
  </conditionalFormatting>
  <conditionalFormatting sqref="L22:M31">
    <cfRule type="containsText" dxfId="686" priority="16" operator="containsText" text="Espacio para describir ">
      <formula>NOT(ISERROR(SEARCH("Espacio para describir ",L22)))</formula>
    </cfRule>
  </conditionalFormatting>
  <conditionalFormatting sqref="AL22 BR22">
    <cfRule type="containsText" dxfId="685" priority="13" operator="containsText" text="Extremo">
      <formula>NOT(ISERROR(SEARCH("Extremo",AL22)))</formula>
    </cfRule>
    <cfRule type="containsText" dxfId="684" priority="14" operator="containsText" text="Alto">
      <formula>NOT(ISERROR(SEARCH("Alto",AL22)))</formula>
    </cfRule>
    <cfRule type="containsText" dxfId="683" priority="15" operator="containsText" text="Moderado">
      <formula>NOT(ISERROR(SEARCH("Moderado",AL22)))</formula>
    </cfRule>
  </conditionalFormatting>
  <conditionalFormatting sqref="L32:M41">
    <cfRule type="containsText" dxfId="682" priority="12" operator="containsText" text="Espacio para describir ">
      <formula>NOT(ISERROR(SEARCH("Espacio para describir ",L32)))</formula>
    </cfRule>
  </conditionalFormatting>
  <conditionalFormatting sqref="AL32 BR32">
    <cfRule type="containsText" dxfId="681" priority="9" operator="containsText" text="Extremo">
      <formula>NOT(ISERROR(SEARCH("Extremo",AL32)))</formula>
    </cfRule>
    <cfRule type="containsText" dxfId="680" priority="10" operator="containsText" text="Alto">
      <formula>NOT(ISERROR(SEARCH("Alto",AL32)))</formula>
    </cfRule>
    <cfRule type="containsText" dxfId="679" priority="11" operator="containsText" text="Moderado">
      <formula>NOT(ISERROR(SEARCH("Moderado",AL32)))</formula>
    </cfRule>
  </conditionalFormatting>
  <conditionalFormatting sqref="L42:M51">
    <cfRule type="containsText" dxfId="678" priority="8" operator="containsText" text="Espacio para describir ">
      <formula>NOT(ISERROR(SEARCH("Espacio para describir ",L42)))</formula>
    </cfRule>
  </conditionalFormatting>
  <conditionalFormatting sqref="AL42 BR42">
    <cfRule type="containsText" dxfId="677" priority="5" operator="containsText" text="Extremo">
      <formula>NOT(ISERROR(SEARCH("Extremo",AL42)))</formula>
    </cfRule>
    <cfRule type="containsText" dxfId="676" priority="6" operator="containsText" text="Alto">
      <formula>NOT(ISERROR(SEARCH("Alto",AL42)))</formula>
    </cfRule>
    <cfRule type="containsText" dxfId="675" priority="7" operator="containsText" text="Moderado">
      <formula>NOT(ISERROR(SEARCH("Moderado",AL42)))</formula>
    </cfRule>
  </conditionalFormatting>
  <conditionalFormatting sqref="L52:M61">
    <cfRule type="containsText" dxfId="674" priority="4" operator="containsText" text="Espacio para describir ">
      <formula>NOT(ISERROR(SEARCH("Espacio para describir ",L52)))</formula>
    </cfRule>
  </conditionalFormatting>
  <conditionalFormatting sqref="AL52 BR52">
    <cfRule type="containsText" dxfId="673" priority="1" operator="containsText" text="Extremo">
      <formula>NOT(ISERROR(SEARCH("Extremo",AL52)))</formula>
    </cfRule>
    <cfRule type="containsText" dxfId="672" priority="2" operator="containsText" text="Alto">
      <formula>NOT(ISERROR(SEARCH("Alto",AL52)))</formula>
    </cfRule>
    <cfRule type="containsText" dxfId="671"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9A475D8-AD82-43BB-A854-F6E4D67D0CF5}"/>
    <dataValidation allowBlank="1" showInputMessage="1" showErrorMessage="1" prompt="¿Se deja evidencia o rastro de la ejecución del control, que permita a cualquier tercero con la evidencia, llegar a la misma conclusión?." sqref="BC11" xr:uid="{7CDAFA21-C4FF-47EE-AE44-B200DC7CEB3C}"/>
    <dataValidation allowBlank="1" showInputMessage="1" showErrorMessage="1" prompt="¿Las observaciones, desviaciones o diferencias identificadas como resultados de la ejecución del control son investigadas y resueltas de manera oportuna?" sqref="BB11" xr:uid="{3A6B5100-48CF-481C-9685-5922EB39797F}"/>
    <dataValidation allowBlank="1" showInputMessage="1" showErrorMessage="1" prompt="¿La fuente de información que se utiliza en el desarrollo del control es información confiable que permita mitigar el riesgo?." sqref="BA11" xr:uid="{6B4B726B-ACA0-4B5F-B49E-78B36F2B27A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BAA8447C-71EF-45E8-8C0F-A4EE75C5B08C}"/>
    <dataValidation allowBlank="1" showInputMessage="1" showErrorMessage="1" prompt="¿La oportunidad en que se ejecuta el control ayuda a prevenir la mitigación del riesgo o a detectar la materialización del riesgo de manera oportuna?" sqref="AY11" xr:uid="{F7CA352F-E7A3-4D2D-AF04-EA825DAEA129}"/>
    <dataValidation allowBlank="1" showInputMessage="1" showErrorMessage="1" prompt="El responsable tiene autoridad y adecuada segregación de funciones en la ejecución del control?" sqref="AX11" xr:uid="{AC2BFD7C-B320-47D8-82F6-F875769E7ECD}"/>
    <dataValidation allowBlank="1" showInputMessage="1" showErrorMessage="1" prompt="¿Existen un responsable asignado a la ejecución del control?" sqref="AW11" xr:uid="{0F90394E-0C05-4B59-8423-DF2B4748A7DD}"/>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65C1716-2911-4DD8-B541-0455D864195B}"/>
    <dataValidation type="list" allowBlank="1" showInputMessage="1" showErrorMessage="1" prompt="¿Genera Impacto ambiental?" sqref="AI12:AI61" xr:uid="{2E128C0B-77EE-400A-AF41-BE1994291FE5}">
      <formula1>"SI,NO,Escoger un dato de la lista desplegable"</formula1>
    </dataValidation>
    <dataValidation allowBlank="1" showInputMessage="1" showErrorMessage="1" prompt="¿Genera Impacto ambiental?" sqref="AI11" xr:uid="{E9B7077B-A116-4302-9257-9C61F92A2105}"/>
    <dataValidation type="list" allowBlank="1" showInputMessage="1" showErrorMessage="1" prompt="¿Afectar la imagen nacional?" sqref="AH12:AH61" xr:uid="{C24CBCA9-5BDE-4B66-AEE1-470FDEA2E428}">
      <formula1>"SI,NO,Escoger un dato de la lista desplegable"</formula1>
    </dataValidation>
    <dataValidation allowBlank="1" showInputMessage="1" showErrorMessage="1" prompt="¿Afectar la imagen nacional?" sqref="AH11" xr:uid="{781A540F-3131-4EC3-A316-9000D83282D8}"/>
    <dataValidation type="list" allowBlank="1" showInputMessage="1" showErrorMessage="1" prompt="¿Afectar la imagen regional?" sqref="AG12:AG61" xr:uid="{907C3CAD-3EF7-4D1A-8AA9-FE1EF6294A6B}">
      <formula1>"SI,NO,Escoger un dato de la lista desplegable"</formula1>
    </dataValidation>
    <dataValidation allowBlank="1" showInputMessage="1" showErrorMessage="1" prompt="¿Afectar la imagen regional?" sqref="AG11" xr:uid="{4216B92F-204E-480A-BAA7-4C38BD8D135B}"/>
    <dataValidation type="list" allowBlank="1" showInputMessage="1" showErrorMessage="1" prompt="¿Ocasionar lesiones físicas o pérdida de vidas humanas?_x000a_NOTA: si esta respuesta es afirmativa, el impacto sera considerado como catastrófico." sqref="AF12:AF61" xr:uid="{0339867D-B1D5-4A99-8A85-0CB904EF40E2}">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D98C61A-313B-4789-A9C5-384E3A6F54FE}"/>
    <dataValidation type="list" allowBlank="1" showInputMessage="1" showErrorMessage="1" prompt="¿Generar pérdida de credibilidad del sector?" sqref="AE12:AE61" xr:uid="{A130F0D2-F27A-430E-9FC1-5168E2A7D68E}">
      <formula1>"SI,NO,Escoger un dato de la lista desplegable"</formula1>
    </dataValidation>
    <dataValidation allowBlank="1" showInputMessage="1" showErrorMessage="1" prompt="¿Generar pérdida de credibilidad del sector?" sqref="AE11" xr:uid="{5329D7CB-3F9C-490C-9D24-DBFFE54B6A70}"/>
    <dataValidation type="list" allowBlank="1" showInputMessage="1" showErrorMessage="1" prompt="¿Dar lugar a procesos penales?" sqref="AD12:AD61" xr:uid="{9CA5001F-24FD-4049-A587-1F170AA38544}">
      <formula1>"SI,NO,Escoger un dato de la lista desplegable"</formula1>
    </dataValidation>
    <dataValidation allowBlank="1" showInputMessage="1" showErrorMessage="1" prompt="¿Dar lugar a procesos penales?" sqref="AD11" xr:uid="{48D4519E-65D4-4022-A4E3-A50081EC078D}"/>
    <dataValidation type="list" allowBlank="1" showInputMessage="1" showErrorMessage="1" prompt="¿Dar lugar a procesos fiscales?" sqref="AC12:AC61" xr:uid="{C9AFF129-DC73-471C-96EE-FFE346F2F231}">
      <formula1>"SI,NO,Escoger un dato de la lista desplegable"</formula1>
    </dataValidation>
    <dataValidation allowBlank="1" showInputMessage="1" showErrorMessage="1" prompt="¿Dar lugar a procesos fiscales?" sqref="AC11" xr:uid="{A7939099-48FF-45EE-9AD6-9B0C11498CEA}"/>
    <dataValidation type="list" allowBlank="1" showInputMessage="1" showErrorMessage="1" prompt="¿Dar lugar a procesos disciplinarios?" sqref="AB12:AB61" xr:uid="{58104A89-7EBC-4631-A0E2-D54613C07C82}">
      <formula1>"SI,NO,Escoger un dato de la lista desplegable"</formula1>
    </dataValidation>
    <dataValidation allowBlank="1" showInputMessage="1" showErrorMessage="1" prompt="¿Dar lugar a procesos disciplinarios?" sqref="AB11" xr:uid="{E6994FCF-C926-4268-82FA-2DD135F8D550}"/>
    <dataValidation type="list" allowBlank="1" showInputMessage="1" showErrorMessage="1" prompt="¿Dar lugar a procesos sancionatorios?" sqref="AA12:AA61" xr:uid="{089050F9-636D-4A36-8B53-20C3AA84AFBE}">
      <formula1>"SI,NO,Escoger un dato de la lista desplegable"</formula1>
    </dataValidation>
    <dataValidation allowBlank="1" showInputMessage="1" showErrorMessage="1" prompt="¿Dar lugar a procesos sancionatorios?" sqref="AA11" xr:uid="{434A9D44-33C9-494A-BC94-F0CDA2440230}"/>
    <dataValidation type="list" allowBlank="1" showInputMessage="1" showErrorMessage="1" prompt="¿Generar intervención de los órganos de control, de la Fiscalía, u otro ente?" sqref="Z12:Z61" xr:uid="{A7204706-36FE-492C-B4BD-D5C3363B3AFE}">
      <formula1>"SI,NO,Escoger un dato de la lista desplegable"</formula1>
    </dataValidation>
    <dataValidation allowBlank="1" showInputMessage="1" showErrorMessage="1" prompt="¿Generar intervención de los órganos de control, de la Fiscalía, u otro ente?" sqref="Z11" xr:uid="{AB2CE107-EB64-4842-B301-F30F4D352DF3}"/>
    <dataValidation type="list" allowBlank="1" showInputMessage="1" showErrorMessage="1" prompt="¿Generar pérdida de información de la Entidad?" sqref="Y12:Y61" xr:uid="{7F3351AF-FDDB-4FB9-8C1B-EE62F1AA1F9C}">
      <formula1>"SI,NO,Escoger un dato de la lista desplegable"</formula1>
    </dataValidation>
    <dataValidation allowBlank="1" showInputMessage="1" showErrorMessage="1" prompt="¿Generar pérdida de información de la Entidad?" sqref="Y11" xr:uid="{07DC7653-DF5D-4B90-A370-325AA5036879}"/>
    <dataValidation type="list" allowBlank="1" showInputMessage="1" showErrorMessage="1" prompt="¿Dar lugar al detrimento de calidad de vida de la comunidad por la pérdida del bien o servicios o los recursos públicos?" sqref="X12:X61" xr:uid="{54E2FE40-66CA-4658-94DB-5C84F19D3E05}">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C230B2C3-5ABD-4F84-8DD0-40D092A6E383}"/>
    <dataValidation type="list" allowBlank="1" showInputMessage="1" showErrorMessage="1" prompt="¿Afectar la generación de los productos o la prestación de servicios?" sqref="W12:W61" xr:uid="{D1EA4B9D-7317-49DB-B172-DEFA4BC851EA}">
      <formula1>"SI,NO,Escoger un dato de la lista desplegable"</formula1>
    </dataValidation>
    <dataValidation allowBlank="1" showInputMessage="1" showErrorMessage="1" prompt="¿Afectar la generación de los productos o la prestación de servicios?" sqref="W11" xr:uid="{25B77940-E1D1-4BC6-A3C4-2D8B14E1E214}"/>
    <dataValidation type="list" allowBlank="1" showInputMessage="1" showErrorMessage="1" prompt="¿Generar pérdida de recursos económicos?" sqref="V12:V61" xr:uid="{10B3C580-CBA2-47DA-B5C9-C941EE45617D}">
      <formula1>"SI,NO,Escoger un dato de la lista desplegable"</formula1>
    </dataValidation>
    <dataValidation allowBlank="1" showInputMessage="1" showErrorMessage="1" prompt="¿Generar pérdida de recursos económicos?" sqref="V11" xr:uid="{BE57F03C-5132-48FC-B223-E97504D167EB}"/>
    <dataValidation type="list" allowBlank="1" showInputMessage="1" showErrorMessage="1" prompt="¿Generar pérdida de confianza de la Entidad, afectando su reputación?" sqref="U12:U61" xr:uid="{8F41B8F8-C26C-4271-B174-B955D2140682}">
      <formula1>"SI,NO,Escoger un dato de la lista desplegable"</formula1>
    </dataValidation>
    <dataValidation allowBlank="1" showInputMessage="1" showErrorMessage="1" prompt="¿Generar pérdida de confianza de la Entidad, afectando su reputación?" sqref="U11" xr:uid="{35A8CB8C-2187-47E8-88CC-1EF1E6111276}"/>
    <dataValidation type="list" allowBlank="1" showInputMessage="1" showErrorMessage="1" prompt="¿Afectar el cumplimiento de la misión del sector al que pertenece la Entidad?" sqref="T12:T61" xr:uid="{D6C1D03D-08FB-4BDD-902C-C3BE26D1B8D0}">
      <formula1>"SI,NO,Escoger un dato de la lista desplegable"</formula1>
    </dataValidation>
    <dataValidation allowBlank="1" showInputMessage="1" showErrorMessage="1" prompt="¿Afectar el cumplimiento de la misión del sector al que pertenece la Entidad?" sqref="T11" xr:uid="{AE063657-F0E4-4BC0-8D56-FA3B57E0B18E}"/>
    <dataValidation type="list" allowBlank="1" showInputMessage="1" showErrorMessage="1" prompt="¿Afectar el cumplimiento de misión de la Entidad?" sqref="S12:S61" xr:uid="{7A3F7392-67F3-48CD-9B69-97298B65B113}">
      <formula1>"SI,NO,Escoger un dato de la lista desplegable"</formula1>
    </dataValidation>
    <dataValidation allowBlank="1" showInputMessage="1" showErrorMessage="1" prompt="¿Afectar el cumplimiento de misión de la Entidad?" sqref="S11" xr:uid="{769043CD-0B39-49BC-B652-48B32729E8CA}"/>
    <dataValidation type="list" allowBlank="1" showInputMessage="1" showErrorMessage="1" prompt="¿Afectar el cumplimiento de metas y objetivos de la dependencia?" sqref="R12:R61" xr:uid="{C70E17B8-7D12-400A-8438-8F62E93E5983}">
      <formula1>"SI,NO,Escoger un dato de la lista desplegable"</formula1>
    </dataValidation>
    <dataValidation allowBlank="1" showInputMessage="1" showErrorMessage="1" prompt="¿Afectar el cumplimiento de metas y objetivos de la dependencia?" sqref="R11" xr:uid="{0EC9E29A-138A-4A0D-9540-B987991B1E80}"/>
    <dataValidation type="list" allowBlank="1" showInputMessage="1" showErrorMessage="1" prompt="¿Afectar al grupo de funcionarios del proceso?" sqref="Q12:Q61" xr:uid="{0CBEA658-0236-4B95-9E0B-C174FDF63CC7}">
      <formula1>"SI,NO,Escoger un dato de la lista desplegable"</formula1>
    </dataValidation>
    <dataValidation allowBlank="1" showInputMessage="1" showErrorMessage="1" prompt="¿Afectar al grupo de funcionarios del proceso?" sqref="Q11" xr:uid="{0BDABD1D-4E6E-4CF3-A261-CF3F40278132}"/>
    <dataValidation allowBlank="1" showInputMessage="1" showErrorMessage="1" prompt="Son los efectos ocasionados por la ocurrencia de un riesgo que afecta los objetivos o procesos de la entidad. Pueden ser una pérdida, un daño, un perjuicio, un detrimento." sqref="M9:M11" xr:uid="{C3E85B2F-FD48-4D9D-BA4A-7C3CA57AE9CC}"/>
    <dataValidation type="list" allowBlank="1" showInputMessage="1" showErrorMessage="1" sqref="BG12:BG61" xr:uid="{CA26351E-E692-4F96-9C6D-8D91EFE18776}">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5D27C02C-EB7A-4E08-A33F-684F84357CED}">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B348241C-958F-4DD6-891F-5256178931C0}">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028AF28E-7C92-46A8-B880-3AC97AE79BA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4F267726-D87A-469E-B8C0-1CFE9F28CB85}">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90EA92F6-052C-44C9-86D2-8518A947BA53}">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81C15762-110F-425C-A618-A1A8F380B8A9}">
      <formula1>"Adecuado,Inadecuado,Escoger un dato de la lista desplegable"</formula1>
    </dataValidation>
    <dataValidation type="list" allowBlank="1" showInputMessage="1" showErrorMessage="1" prompt="¿Existen un responsable asignado a la ejecución del control?" sqref="AW12:AW61" xr:uid="{3BD91124-A3F8-4D1A-8EB2-C3025712DE58}">
      <formula1>"Asignado,No Asignado,Escoger un dato de la lista desplegable"</formula1>
    </dataValidation>
    <dataValidation type="list" allowBlank="1" showInputMessage="1" showErrorMessage="1" sqref="AV12:AV61" xr:uid="{8BE3505F-96E2-4172-A80F-9A0A99226C04}">
      <formula1>"Escoger un dato de la lista desplegable,Preventivo,Detectivo"</formula1>
    </dataValidation>
    <dataValidation type="list" allowBlank="1" showInputMessage="1" showErrorMessage="1" sqref="AQ12:AQ61" xr:uid="{F45265E7-7284-49C3-87EC-D20E40564585}">
      <formula1>"Escoger un dato de la lista desplegable,Por Tramite, Diario, Semanal, Quincenal, Mensual, Bimestral, Trimestral, Semestral,Anual"</formula1>
    </dataValidation>
    <dataValidation type="list" allowBlank="1" showInputMessage="1" showErrorMessage="1" sqref="F12:I61" xr:uid="{D1CAB3CC-4AC0-4997-BDFA-F5F8BE290DFA}">
      <formula1>"SI,NO,Escoger un dato de la lista desplegable"</formula1>
    </dataValidation>
    <dataValidation type="list" allowBlank="1" showInputMessage="1" showErrorMessage="1" sqref="N12:N61" xr:uid="{F371734C-1127-40A9-8C67-23FA8C2D5589}">
      <formula1>"Escoger un dato de la lista desplegable,5,4,3,2,1"</formula1>
    </dataValidation>
  </dataValidations>
  <pageMargins left="0.7" right="0.7" top="0.75" bottom="0.75" header="0.3" footer="0.3"/>
  <pageSetup scale="1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BA163-3326-4F70-AFB6-598C4E3756B0}">
  <sheetPr codeName="Hoja6">
    <tabColor rgb="FF61997D"/>
    <pageSetUpPr fitToPage="1"/>
  </sheetPr>
  <dimension ref="B2:BS21"/>
  <sheetViews>
    <sheetView zoomScale="55" zoomScaleNormal="55" workbookViewId="0">
      <selection activeCell="M12" sqref="M12:M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42578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457" t="s">
        <v>63</v>
      </c>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9"/>
      <c r="AN8" s="313" t="s">
        <v>345</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460"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461"/>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167</v>
      </c>
      <c r="K10" s="301"/>
      <c r="L10" s="301"/>
      <c r="M10" s="304"/>
      <c r="N10" s="460"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468"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462"/>
      <c r="O11" s="463"/>
      <c r="P11" s="463"/>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467"/>
      <c r="AK11" s="467"/>
      <c r="AL11" s="467"/>
      <c r="AM11" s="469"/>
      <c r="AN11" s="286"/>
      <c r="AO11" s="274"/>
      <c r="AP11" s="274"/>
      <c r="AQ11" s="274"/>
      <c r="AR11" s="274"/>
      <c r="AS11" s="274"/>
      <c r="AT11" s="274"/>
      <c r="AU11" s="274"/>
      <c r="AV11" s="274"/>
      <c r="AW11" s="79" t="s">
        <v>101</v>
      </c>
      <c r="AX11" s="79" t="s">
        <v>102</v>
      </c>
      <c r="AY11" s="79">
        <v>2</v>
      </c>
      <c r="AZ11" s="79">
        <v>3</v>
      </c>
      <c r="BA11" s="79">
        <v>4</v>
      </c>
      <c r="BB11" s="79">
        <v>5</v>
      </c>
      <c r="BC11" s="79">
        <v>6</v>
      </c>
      <c r="BD11" s="268"/>
      <c r="BE11" s="269"/>
      <c r="BF11" s="271"/>
      <c r="BG11" s="268"/>
      <c r="BH11" s="269"/>
      <c r="BI11" s="271"/>
      <c r="BJ11" s="268"/>
      <c r="BK11" s="269"/>
      <c r="BL11" s="273"/>
      <c r="BM11" s="275"/>
      <c r="BN11" s="277"/>
      <c r="BO11" s="259" t="s">
        <v>96</v>
      </c>
      <c r="BP11" s="260"/>
      <c r="BQ11" s="80" t="s">
        <v>98</v>
      </c>
      <c r="BR11" s="80" t="s">
        <v>103</v>
      </c>
      <c r="BS11" s="293"/>
    </row>
    <row r="12" spans="2:71" s="53" customFormat="1" ht="369.75" x14ac:dyDescent="0.25">
      <c r="B12" s="248">
        <v>1</v>
      </c>
      <c r="C12" s="251" t="s">
        <v>8</v>
      </c>
      <c r="D12" s="241" t="s">
        <v>229</v>
      </c>
      <c r="E12" s="241" t="s">
        <v>230</v>
      </c>
      <c r="F12" s="241" t="s">
        <v>153</v>
      </c>
      <c r="G12" s="241" t="s">
        <v>153</v>
      </c>
      <c r="H12" s="241" t="s">
        <v>153</v>
      </c>
      <c r="I12" s="241" t="s">
        <v>153</v>
      </c>
      <c r="J12" s="241" t="str">
        <f>IF(AND((F12="SI"),(G12="SI"),(H12="SI"),(I12="SI")),"Si es Riesgo de Corrupción","No es Riesgo de Corrupción")</f>
        <v>Si es Riesgo de Corrupción</v>
      </c>
      <c r="K12" s="47">
        <v>1</v>
      </c>
      <c r="L12" s="48" t="s">
        <v>220</v>
      </c>
      <c r="M12" s="243" t="s">
        <v>221</v>
      </c>
      <c r="N12" s="464">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34" t="s">
        <v>153</v>
      </c>
      <c r="R12" s="234" t="s">
        <v>155</v>
      </c>
      <c r="S12" s="234" t="s">
        <v>155</v>
      </c>
      <c r="T12" s="234" t="s">
        <v>155</v>
      </c>
      <c r="U12" s="234" t="s">
        <v>153</v>
      </c>
      <c r="V12" s="234" t="s">
        <v>155</v>
      </c>
      <c r="W12" s="234" t="s">
        <v>155</v>
      </c>
      <c r="X12" s="234" t="s">
        <v>155</v>
      </c>
      <c r="Y12" s="234" t="s">
        <v>155</v>
      </c>
      <c r="Z12" s="234" t="s">
        <v>153</v>
      </c>
      <c r="AA12" s="234" t="s">
        <v>155</v>
      </c>
      <c r="AB12" s="234" t="s">
        <v>153</v>
      </c>
      <c r="AC12" s="234" t="s">
        <v>155</v>
      </c>
      <c r="AD12" s="234" t="s">
        <v>155</v>
      </c>
      <c r="AE12" s="234" t="s">
        <v>153</v>
      </c>
      <c r="AF12" s="234" t="s">
        <v>155</v>
      </c>
      <c r="AG12" s="234" t="s">
        <v>155</v>
      </c>
      <c r="AH12" s="234" t="s">
        <v>155</v>
      </c>
      <c r="AI12" s="234" t="s">
        <v>155</v>
      </c>
      <c r="AJ12" s="234">
        <f t="shared" ref="AJ12" si="0">IF(AF12="SI","Impacto Catastrófico por lesoines o perdida de vidas humanas",(COUNTIF(Q12:AE21,"SI")+COUNTIF(AG12:AI21,"SI")))</f>
        <v>5</v>
      </c>
      <c r="AK12" s="234" t="str">
        <f>IF(AJ12=0,"",IF(AND(AJ12&gt;0,AJ12&lt;=5),"Moderado",IF(AND(AJ12&gt;5,AJ12&lt;=11),"Mayor","Catastrófico")))</f>
        <v>Moderado</v>
      </c>
      <c r="AL12" s="234" t="str">
        <f>IF(AND(O12="Rara Vez",AK12="Moderado"),"Moderado",IF(AND(O12="Rara Vez",AK12="Mayor"),"Alto",IF(AND(O12="Improbable",AK12="Moderado"),"Moderado",IF(AND(O12="Improbable",AK12="Mayor"),"Alto",IF(AND(O12="Posible",AK12="Moderado"),"Alto",IF(AND(O12="Probable",AK12="Moderado"),"Alto","Extremo"))))))</f>
        <v>Moderado</v>
      </c>
      <c r="AM12" s="216" t="s">
        <v>151</v>
      </c>
      <c r="AN12" s="49">
        <v>1</v>
      </c>
      <c r="AO12" s="50" t="s">
        <v>231</v>
      </c>
      <c r="AP12" s="50" t="s">
        <v>227</v>
      </c>
      <c r="AQ12" s="50" t="s">
        <v>168</v>
      </c>
      <c r="AR12" s="50" t="s">
        <v>222</v>
      </c>
      <c r="AS12" s="50" t="s">
        <v>223</v>
      </c>
      <c r="AT12" s="50" t="s">
        <v>224</v>
      </c>
      <c r="AU12" s="50" t="s">
        <v>228</v>
      </c>
      <c r="AV12" s="50" t="s">
        <v>157</v>
      </c>
      <c r="AW12" s="81" t="s">
        <v>158</v>
      </c>
      <c r="AX12" s="81" t="s">
        <v>159</v>
      </c>
      <c r="AY12" s="81" t="s">
        <v>160</v>
      </c>
      <c r="AZ12" s="81" t="s">
        <v>161</v>
      </c>
      <c r="BA12" s="81" t="s">
        <v>162</v>
      </c>
      <c r="BB12" s="81" t="s">
        <v>163</v>
      </c>
      <c r="BC12" s="81" t="s">
        <v>169</v>
      </c>
      <c r="BD12" s="81">
        <f t="shared" ref="BD12:BD21" si="1">IF(AW12="Asignado",15,0)+IF(AX12="Adecuado",15,0)+IF(AY12="Oportuna",15,0)+IF(AZ12="Prevenir",15,IF(AZ12="Detectar",10,0))+IF(BA12="Confiable",15,0)+IF(BB12="Se investigan y resuelven oportunamente",15,0)+IF(BC12="Completa",10,IF(BC12="Incompleta",5,0))</f>
        <v>100</v>
      </c>
      <c r="BE12" s="81" t="str">
        <f t="shared" ref="BE12:BE21" si="2">IF(BD12&lt;=85,"Débil",IF(AND(BD12&gt;=86,BD12&lt;=94),"Moderado","Fuerte"))</f>
        <v>Fuerte</v>
      </c>
      <c r="BF12" s="50"/>
      <c r="BG12" s="52" t="s">
        <v>165</v>
      </c>
      <c r="BH12" s="81" t="str">
        <f t="shared" ref="BH12:BH21" si="3">IF(BG12="Débil","No se ejecuta",IF(BG12="Moderado","Algunas veces se ejecuta",IF(BG12="FUERTE","Siempre se ejecuta","Casilla formulada")))</f>
        <v>Siempre se ejecuta</v>
      </c>
      <c r="BI12" s="50"/>
      <c r="BJ12" s="81"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1">
        <f t="shared" ref="BK12:BK21" si="5">IF(BJ12="DÉBIL",0,IF(BJ12="MODERADO",50,IF(BJ12="FUERTE",100,"")))</f>
        <v>100</v>
      </c>
      <c r="BL12" s="81" t="str">
        <f t="shared" ref="BL12:BL21" si="6">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470">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Moderado</v>
      </c>
      <c r="BR12" s="210" t="str">
        <f>IF(AND(BP12="Rara Vez",BQ12="Moderado"),"Moderado",IF(AND(BP12="Rara Vez",BQ12="Mayor"),"Alto",IF(AND(BP12="Improbable",BQ12="Moderado"),"Moderado",IF(AND(BP12="Improbable",BQ12="Mayor"),"Alto",IF(AND(BP12="Posible",BQ12="Moderado"),"Alto",IF(AND(BP12="Probable",BQ12="Moderado"),"Alto","Extremo"))))))</f>
        <v>Moderado</v>
      </c>
      <c r="BS12" s="213" t="s">
        <v>232</v>
      </c>
    </row>
    <row r="13" spans="2:71" s="53" customFormat="1" ht="293.25" x14ac:dyDescent="0.25">
      <c r="B13" s="249"/>
      <c r="C13" s="252"/>
      <c r="D13" s="241"/>
      <c r="E13" s="241"/>
      <c r="F13" s="241"/>
      <c r="G13" s="241"/>
      <c r="H13" s="241"/>
      <c r="I13" s="241"/>
      <c r="J13" s="241"/>
      <c r="K13" s="54">
        <v>2</v>
      </c>
      <c r="L13" s="55" t="s">
        <v>220</v>
      </c>
      <c r="M13" s="243"/>
      <c r="N13" s="465"/>
      <c r="O13" s="236"/>
      <c r="P13" s="229"/>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7"/>
      <c r="AN13" s="56">
        <v>2</v>
      </c>
      <c r="AO13" s="57" t="s">
        <v>233</v>
      </c>
      <c r="AP13" s="57" t="s">
        <v>226</v>
      </c>
      <c r="AQ13" s="57" t="s">
        <v>168</v>
      </c>
      <c r="AR13" s="57" t="s">
        <v>222</v>
      </c>
      <c r="AS13" s="57" t="s">
        <v>223</v>
      </c>
      <c r="AT13" s="57" t="s">
        <v>224</v>
      </c>
      <c r="AU13" s="57" t="s">
        <v>225</v>
      </c>
      <c r="AV13" s="57" t="s">
        <v>157</v>
      </c>
      <c r="AW13" s="58" t="s">
        <v>158</v>
      </c>
      <c r="AX13" s="58" t="s">
        <v>159</v>
      </c>
      <c r="AY13" s="58" t="s">
        <v>160</v>
      </c>
      <c r="AZ13" s="58" t="s">
        <v>161</v>
      </c>
      <c r="BA13" s="58" t="s">
        <v>162</v>
      </c>
      <c r="BB13" s="58" t="s">
        <v>163</v>
      </c>
      <c r="BC13" s="58" t="s">
        <v>169</v>
      </c>
      <c r="BD13" s="58">
        <f t="shared" si="1"/>
        <v>100</v>
      </c>
      <c r="BE13" s="58" t="str">
        <f t="shared" si="2"/>
        <v>Fuerte</v>
      </c>
      <c r="BF13" s="57"/>
      <c r="BG13" s="59" t="s">
        <v>165</v>
      </c>
      <c r="BH13" s="58" t="str">
        <f t="shared" si="3"/>
        <v>Siempre se ejecuta</v>
      </c>
      <c r="BI13" s="57"/>
      <c r="BJ13" s="58" t="str">
        <f t="shared" si="4"/>
        <v>FUERTE</v>
      </c>
      <c r="BK13" s="58">
        <f t="shared" si="5"/>
        <v>100</v>
      </c>
      <c r="BL13" s="58" t="str">
        <f t="shared" si="6"/>
        <v>NO</v>
      </c>
      <c r="BM13" s="220"/>
      <c r="BN13" s="223"/>
      <c r="BO13" s="471"/>
      <c r="BP13" s="229"/>
      <c r="BQ13" s="211"/>
      <c r="BR13" s="211"/>
      <c r="BS13" s="214"/>
    </row>
    <row r="14" spans="2:71" s="53" customFormat="1" ht="6" customHeight="1" x14ac:dyDescent="0.25">
      <c r="B14" s="249"/>
      <c r="C14" s="252"/>
      <c r="D14" s="241"/>
      <c r="E14" s="241"/>
      <c r="F14" s="241"/>
      <c r="G14" s="241"/>
      <c r="H14" s="241"/>
      <c r="I14" s="241"/>
      <c r="J14" s="241"/>
      <c r="K14" s="60">
        <v>3</v>
      </c>
      <c r="L14" s="61" t="s">
        <v>107</v>
      </c>
      <c r="M14" s="243"/>
      <c r="N14" s="465"/>
      <c r="O14" s="236"/>
      <c r="P14" s="229"/>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7"/>
      <c r="AN14" s="62">
        <v>3</v>
      </c>
      <c r="AO14" s="63" t="s">
        <v>109</v>
      </c>
      <c r="AP14" s="63"/>
      <c r="AQ14" s="63" t="s">
        <v>106</v>
      </c>
      <c r="AR14" s="63"/>
      <c r="AS14" s="63"/>
      <c r="AT14" s="63"/>
      <c r="AU14" s="63"/>
      <c r="AV14" s="63" t="s">
        <v>106</v>
      </c>
      <c r="AW14" s="82" t="s">
        <v>106</v>
      </c>
      <c r="AX14" s="82" t="s">
        <v>106</v>
      </c>
      <c r="AY14" s="82" t="s">
        <v>106</v>
      </c>
      <c r="AZ14" s="82" t="s">
        <v>106</v>
      </c>
      <c r="BA14" s="82" t="s">
        <v>106</v>
      </c>
      <c r="BB14" s="82" t="s">
        <v>106</v>
      </c>
      <c r="BC14" s="82" t="s">
        <v>106</v>
      </c>
      <c r="BD14" s="82">
        <f t="shared" si="1"/>
        <v>0</v>
      </c>
      <c r="BE14" s="82" t="str">
        <f t="shared" si="2"/>
        <v>Débil</v>
      </c>
      <c r="BF14" s="63"/>
      <c r="BG14" s="65" t="s">
        <v>106</v>
      </c>
      <c r="BH14" s="82" t="str">
        <f t="shared" si="3"/>
        <v>Casilla formulada</v>
      </c>
      <c r="BI14" s="63"/>
      <c r="BJ14" s="82" t="str">
        <f t="shared" si="4"/>
        <v/>
      </c>
      <c r="BK14" s="82" t="str">
        <f t="shared" si="5"/>
        <v/>
      </c>
      <c r="BL14" s="82" t="str">
        <f t="shared" si="6"/>
        <v>SI</v>
      </c>
      <c r="BM14" s="220"/>
      <c r="BN14" s="223"/>
      <c r="BO14" s="471"/>
      <c r="BP14" s="229"/>
      <c r="BQ14" s="211"/>
      <c r="BR14" s="211"/>
      <c r="BS14" s="214"/>
    </row>
    <row r="15" spans="2:71" s="53" customFormat="1" ht="6" customHeight="1" x14ac:dyDescent="0.25">
      <c r="B15" s="249"/>
      <c r="C15" s="252"/>
      <c r="D15" s="241"/>
      <c r="E15" s="241"/>
      <c r="F15" s="241"/>
      <c r="G15" s="241"/>
      <c r="H15" s="241"/>
      <c r="I15" s="241"/>
      <c r="J15" s="241"/>
      <c r="K15" s="54">
        <v>4</v>
      </c>
      <c r="L15" s="55" t="s">
        <v>107</v>
      </c>
      <c r="M15" s="243"/>
      <c r="N15" s="465"/>
      <c r="O15" s="236"/>
      <c r="P15" s="229"/>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1"/>
        <v>0</v>
      </c>
      <c r="BE15" s="58" t="str">
        <f t="shared" si="2"/>
        <v>Débil</v>
      </c>
      <c r="BF15" s="57"/>
      <c r="BG15" s="59" t="s">
        <v>106</v>
      </c>
      <c r="BH15" s="58" t="str">
        <f t="shared" si="3"/>
        <v>Casilla formulada</v>
      </c>
      <c r="BI15" s="57"/>
      <c r="BJ15" s="58" t="str">
        <f t="shared" si="4"/>
        <v/>
      </c>
      <c r="BK15" s="58" t="str">
        <f t="shared" si="5"/>
        <v/>
      </c>
      <c r="BL15" s="58" t="str">
        <f t="shared" si="6"/>
        <v>SI</v>
      </c>
      <c r="BM15" s="220"/>
      <c r="BN15" s="223"/>
      <c r="BO15" s="471"/>
      <c r="BP15" s="229"/>
      <c r="BQ15" s="211"/>
      <c r="BR15" s="211"/>
      <c r="BS15" s="214"/>
    </row>
    <row r="16" spans="2:71" s="53" customFormat="1" ht="6" customHeight="1" x14ac:dyDescent="0.25">
      <c r="B16" s="249"/>
      <c r="C16" s="252"/>
      <c r="D16" s="241"/>
      <c r="E16" s="241"/>
      <c r="F16" s="241"/>
      <c r="G16" s="241"/>
      <c r="H16" s="241"/>
      <c r="I16" s="241"/>
      <c r="J16" s="241"/>
      <c r="K16" s="60">
        <v>5</v>
      </c>
      <c r="L16" s="61" t="s">
        <v>107</v>
      </c>
      <c r="M16" s="243"/>
      <c r="N16" s="465"/>
      <c r="O16" s="236"/>
      <c r="P16" s="229"/>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7"/>
      <c r="AN16" s="62">
        <v>5</v>
      </c>
      <c r="AO16" s="63" t="s">
        <v>109</v>
      </c>
      <c r="AP16" s="63"/>
      <c r="AQ16" s="63" t="s">
        <v>106</v>
      </c>
      <c r="AR16" s="63"/>
      <c r="AS16" s="63"/>
      <c r="AT16" s="63"/>
      <c r="AU16" s="63"/>
      <c r="AV16" s="63" t="s">
        <v>106</v>
      </c>
      <c r="AW16" s="82" t="s">
        <v>106</v>
      </c>
      <c r="AX16" s="82" t="s">
        <v>106</v>
      </c>
      <c r="AY16" s="82" t="s">
        <v>106</v>
      </c>
      <c r="AZ16" s="82" t="s">
        <v>106</v>
      </c>
      <c r="BA16" s="82" t="s">
        <v>106</v>
      </c>
      <c r="BB16" s="82" t="s">
        <v>106</v>
      </c>
      <c r="BC16" s="82" t="s">
        <v>106</v>
      </c>
      <c r="BD16" s="82">
        <f t="shared" si="1"/>
        <v>0</v>
      </c>
      <c r="BE16" s="82" t="str">
        <f t="shared" si="2"/>
        <v>Débil</v>
      </c>
      <c r="BF16" s="63"/>
      <c r="BG16" s="65" t="s">
        <v>106</v>
      </c>
      <c r="BH16" s="82" t="str">
        <f t="shared" si="3"/>
        <v>Casilla formulada</v>
      </c>
      <c r="BI16" s="63"/>
      <c r="BJ16" s="82" t="str">
        <f t="shared" si="4"/>
        <v/>
      </c>
      <c r="BK16" s="82" t="str">
        <f t="shared" si="5"/>
        <v/>
      </c>
      <c r="BL16" s="82" t="str">
        <f t="shared" si="6"/>
        <v>SI</v>
      </c>
      <c r="BM16" s="220"/>
      <c r="BN16" s="223"/>
      <c r="BO16" s="471"/>
      <c r="BP16" s="229"/>
      <c r="BQ16" s="211"/>
      <c r="BR16" s="211"/>
      <c r="BS16" s="214"/>
    </row>
    <row r="17" spans="2:71" s="53" customFormat="1" ht="6" customHeight="1" x14ac:dyDescent="0.25">
      <c r="B17" s="249"/>
      <c r="C17" s="252"/>
      <c r="D17" s="241"/>
      <c r="E17" s="241"/>
      <c r="F17" s="241"/>
      <c r="G17" s="241"/>
      <c r="H17" s="241"/>
      <c r="I17" s="241"/>
      <c r="J17" s="241"/>
      <c r="K17" s="54">
        <v>6</v>
      </c>
      <c r="L17" s="55" t="s">
        <v>107</v>
      </c>
      <c r="M17" s="243"/>
      <c r="N17" s="465"/>
      <c r="O17" s="236"/>
      <c r="P17" s="229"/>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1"/>
        <v>0</v>
      </c>
      <c r="BE17" s="58" t="str">
        <f t="shared" si="2"/>
        <v>Débil</v>
      </c>
      <c r="BF17" s="57"/>
      <c r="BG17" s="59" t="s">
        <v>106</v>
      </c>
      <c r="BH17" s="58" t="str">
        <f t="shared" si="3"/>
        <v>Casilla formulada</v>
      </c>
      <c r="BI17" s="57"/>
      <c r="BJ17" s="58" t="str">
        <f t="shared" si="4"/>
        <v/>
      </c>
      <c r="BK17" s="58" t="str">
        <f t="shared" si="5"/>
        <v/>
      </c>
      <c r="BL17" s="58" t="str">
        <f t="shared" si="6"/>
        <v>SI</v>
      </c>
      <c r="BM17" s="220"/>
      <c r="BN17" s="223"/>
      <c r="BO17" s="471"/>
      <c r="BP17" s="229"/>
      <c r="BQ17" s="211"/>
      <c r="BR17" s="211"/>
      <c r="BS17" s="214"/>
    </row>
    <row r="18" spans="2:71" s="53" customFormat="1" ht="6" customHeight="1" x14ac:dyDescent="0.25">
      <c r="B18" s="249"/>
      <c r="C18" s="252"/>
      <c r="D18" s="241"/>
      <c r="E18" s="241"/>
      <c r="F18" s="241"/>
      <c r="G18" s="241"/>
      <c r="H18" s="241"/>
      <c r="I18" s="241"/>
      <c r="J18" s="241"/>
      <c r="K18" s="60">
        <v>7</v>
      </c>
      <c r="L18" s="61" t="s">
        <v>107</v>
      </c>
      <c r="M18" s="243"/>
      <c r="N18" s="465"/>
      <c r="O18" s="236"/>
      <c r="P18" s="229"/>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7"/>
      <c r="AN18" s="62">
        <v>7</v>
      </c>
      <c r="AO18" s="63" t="s">
        <v>109</v>
      </c>
      <c r="AP18" s="63"/>
      <c r="AQ18" s="63" t="s">
        <v>106</v>
      </c>
      <c r="AR18" s="63"/>
      <c r="AS18" s="63"/>
      <c r="AT18" s="63"/>
      <c r="AU18" s="63"/>
      <c r="AV18" s="63" t="s">
        <v>106</v>
      </c>
      <c r="AW18" s="82" t="s">
        <v>106</v>
      </c>
      <c r="AX18" s="82" t="s">
        <v>106</v>
      </c>
      <c r="AY18" s="82" t="s">
        <v>106</v>
      </c>
      <c r="AZ18" s="82" t="s">
        <v>106</v>
      </c>
      <c r="BA18" s="82" t="s">
        <v>106</v>
      </c>
      <c r="BB18" s="82" t="s">
        <v>106</v>
      </c>
      <c r="BC18" s="82" t="s">
        <v>106</v>
      </c>
      <c r="BD18" s="82">
        <f t="shared" si="1"/>
        <v>0</v>
      </c>
      <c r="BE18" s="82" t="str">
        <f t="shared" si="2"/>
        <v>Débil</v>
      </c>
      <c r="BF18" s="63"/>
      <c r="BG18" s="65" t="s">
        <v>106</v>
      </c>
      <c r="BH18" s="82" t="str">
        <f t="shared" si="3"/>
        <v>Casilla formulada</v>
      </c>
      <c r="BI18" s="63"/>
      <c r="BJ18" s="82" t="str">
        <f t="shared" si="4"/>
        <v/>
      </c>
      <c r="BK18" s="82" t="str">
        <f t="shared" si="5"/>
        <v/>
      </c>
      <c r="BL18" s="82" t="str">
        <f t="shared" si="6"/>
        <v>SI</v>
      </c>
      <c r="BM18" s="220"/>
      <c r="BN18" s="223"/>
      <c r="BO18" s="471"/>
      <c r="BP18" s="229"/>
      <c r="BQ18" s="211"/>
      <c r="BR18" s="211"/>
      <c r="BS18" s="214"/>
    </row>
    <row r="19" spans="2:71" s="53" customFormat="1" ht="6" customHeight="1" x14ac:dyDescent="0.25">
      <c r="B19" s="249"/>
      <c r="C19" s="252"/>
      <c r="D19" s="241"/>
      <c r="E19" s="241"/>
      <c r="F19" s="241"/>
      <c r="G19" s="241"/>
      <c r="H19" s="241"/>
      <c r="I19" s="241"/>
      <c r="J19" s="241"/>
      <c r="K19" s="54">
        <v>8</v>
      </c>
      <c r="L19" s="55" t="s">
        <v>107</v>
      </c>
      <c r="M19" s="243"/>
      <c r="N19" s="465"/>
      <c r="O19" s="236"/>
      <c r="P19" s="229"/>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1"/>
        <v>0</v>
      </c>
      <c r="BE19" s="58" t="str">
        <f t="shared" si="2"/>
        <v>Débil</v>
      </c>
      <c r="BF19" s="57"/>
      <c r="BG19" s="59" t="s">
        <v>106</v>
      </c>
      <c r="BH19" s="58" t="str">
        <f t="shared" si="3"/>
        <v>Casilla formulada</v>
      </c>
      <c r="BI19" s="57"/>
      <c r="BJ19" s="58" t="str">
        <f t="shared" si="4"/>
        <v/>
      </c>
      <c r="BK19" s="58" t="str">
        <f t="shared" si="5"/>
        <v/>
      </c>
      <c r="BL19" s="58" t="str">
        <f t="shared" si="6"/>
        <v>SI</v>
      </c>
      <c r="BM19" s="220"/>
      <c r="BN19" s="223"/>
      <c r="BO19" s="471"/>
      <c r="BP19" s="229"/>
      <c r="BQ19" s="211"/>
      <c r="BR19" s="211"/>
      <c r="BS19" s="214"/>
    </row>
    <row r="20" spans="2:71" s="53" customFormat="1" ht="6" customHeight="1" x14ac:dyDescent="0.25">
      <c r="B20" s="249"/>
      <c r="C20" s="252"/>
      <c r="D20" s="241"/>
      <c r="E20" s="241"/>
      <c r="F20" s="241"/>
      <c r="G20" s="241"/>
      <c r="H20" s="241"/>
      <c r="I20" s="241"/>
      <c r="J20" s="241"/>
      <c r="K20" s="60">
        <v>9</v>
      </c>
      <c r="L20" s="66" t="s">
        <v>107</v>
      </c>
      <c r="M20" s="243"/>
      <c r="N20" s="465"/>
      <c r="O20" s="236"/>
      <c r="P20" s="229"/>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7"/>
      <c r="AN20" s="62">
        <v>9</v>
      </c>
      <c r="AO20" s="63" t="s">
        <v>109</v>
      </c>
      <c r="AP20" s="63"/>
      <c r="AQ20" s="63" t="s">
        <v>106</v>
      </c>
      <c r="AR20" s="63"/>
      <c r="AS20" s="63"/>
      <c r="AT20" s="63"/>
      <c r="AU20" s="63"/>
      <c r="AV20" s="63" t="s">
        <v>106</v>
      </c>
      <c r="AW20" s="82" t="s">
        <v>106</v>
      </c>
      <c r="AX20" s="82" t="s">
        <v>106</v>
      </c>
      <c r="AY20" s="82" t="s">
        <v>106</v>
      </c>
      <c r="AZ20" s="82" t="s">
        <v>106</v>
      </c>
      <c r="BA20" s="82" t="s">
        <v>106</v>
      </c>
      <c r="BB20" s="82" t="s">
        <v>106</v>
      </c>
      <c r="BC20" s="82" t="s">
        <v>106</v>
      </c>
      <c r="BD20" s="82">
        <f t="shared" si="1"/>
        <v>0</v>
      </c>
      <c r="BE20" s="82" t="str">
        <f t="shared" si="2"/>
        <v>Débil</v>
      </c>
      <c r="BF20" s="63"/>
      <c r="BG20" s="65" t="s">
        <v>106</v>
      </c>
      <c r="BH20" s="82" t="str">
        <f t="shared" si="3"/>
        <v>Casilla formulada</v>
      </c>
      <c r="BI20" s="63"/>
      <c r="BJ20" s="82" t="str">
        <f t="shared" si="4"/>
        <v/>
      </c>
      <c r="BK20" s="82" t="str">
        <f t="shared" si="5"/>
        <v/>
      </c>
      <c r="BL20" s="82" t="str">
        <f t="shared" si="6"/>
        <v>SI</v>
      </c>
      <c r="BM20" s="220"/>
      <c r="BN20" s="223"/>
      <c r="BO20" s="471"/>
      <c r="BP20" s="229"/>
      <c r="BQ20" s="211"/>
      <c r="BR20" s="211"/>
      <c r="BS20" s="214"/>
    </row>
    <row r="21" spans="2:71" s="53" customFormat="1" ht="6" customHeight="1" thickBot="1" x14ac:dyDescent="0.3">
      <c r="B21" s="250"/>
      <c r="C21" s="253"/>
      <c r="D21" s="242"/>
      <c r="E21" s="242"/>
      <c r="F21" s="242"/>
      <c r="G21" s="242"/>
      <c r="H21" s="242"/>
      <c r="I21" s="242"/>
      <c r="J21" s="242"/>
      <c r="K21" s="67">
        <v>10</v>
      </c>
      <c r="L21" s="68" t="s">
        <v>107</v>
      </c>
      <c r="M21" s="244"/>
      <c r="N21" s="466"/>
      <c r="O21" s="237"/>
      <c r="P21" s="230"/>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1"/>
        <v>0</v>
      </c>
      <c r="BE21" s="71" t="str">
        <f t="shared" si="2"/>
        <v>Débil</v>
      </c>
      <c r="BF21" s="70"/>
      <c r="BG21" s="72" t="s">
        <v>106</v>
      </c>
      <c r="BH21" s="71" t="str">
        <f t="shared" si="3"/>
        <v>Casilla formulada</v>
      </c>
      <c r="BI21" s="70"/>
      <c r="BJ21" s="71" t="str">
        <f t="shared" si="4"/>
        <v/>
      </c>
      <c r="BK21" s="71" t="str">
        <f t="shared" si="5"/>
        <v/>
      </c>
      <c r="BL21" s="71" t="str">
        <f t="shared" si="6"/>
        <v>SI</v>
      </c>
      <c r="BM21" s="221"/>
      <c r="BN21" s="224"/>
      <c r="BO21" s="472"/>
      <c r="BP21" s="230"/>
      <c r="BQ21" s="212"/>
      <c r="BR21" s="212"/>
      <c r="BS21" s="215"/>
    </row>
  </sheetData>
  <sheetProtection sheet="1" objects="1" scenarios="1"/>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M9:BM11"/>
    <mergeCell ref="BN9:BN11"/>
    <mergeCell ref="AT9:AT11"/>
    <mergeCell ref="AU9:AU11"/>
    <mergeCell ref="AV9:AV11"/>
    <mergeCell ref="AW9:BC10"/>
    <mergeCell ref="BD9:BE11"/>
    <mergeCell ref="BF9:BF11"/>
    <mergeCell ref="BL9:BL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670" priority="23" operator="containsText" text="Si es Riesgo de Corrupción">
      <formula>NOT(ISERROR(SEARCH("Si es Riesgo de Corrupción",J12)))</formula>
    </cfRule>
    <cfRule type="containsText" dxfId="669" priority="24" operator="containsText" text="No es Riesgo de Corrupción">
      <formula>NOT(ISERROR(SEARCH("No es Riesgo de Corrupción",J12)))</formula>
    </cfRule>
  </conditionalFormatting>
  <conditionalFormatting sqref="L12:M21">
    <cfRule type="containsText" dxfId="668" priority="22" operator="containsText" text="Espacio para describir ">
      <formula>NOT(ISERROR(SEARCH("Espacio para describir ",L12)))</formula>
    </cfRule>
  </conditionalFormatting>
  <conditionalFormatting sqref="Q12:AI21 AQ12:AQ21 AV12:BC21 BG12:BG21 BO12:BO21 N12:N21">
    <cfRule type="containsText" dxfId="667" priority="21" operator="containsText" text="Escoger un dato de la lista desplegable">
      <formula>NOT(ISERROR(SEARCH("Escoger un dato de la lista desplegable",N12)))</formula>
    </cfRule>
  </conditionalFormatting>
  <conditionalFormatting sqref="AO12:AO21">
    <cfRule type="containsText" dxfId="666" priority="20" operator="containsText" text="REDACTAR CONTROL">
      <formula>NOT(ISERROR(SEARCH("REDACTAR CONTROL",AO12)))</formula>
    </cfRule>
  </conditionalFormatting>
  <conditionalFormatting sqref="AL12 BR12">
    <cfRule type="containsText" dxfId="665" priority="17" operator="containsText" text="Extremo">
      <formula>NOT(ISERROR(SEARCH("Extremo",AL12)))</formula>
    </cfRule>
    <cfRule type="containsText" dxfId="664" priority="18" operator="containsText" text="Alto">
      <formula>NOT(ISERROR(SEARCH("Alto",AL12)))</formula>
    </cfRule>
    <cfRule type="containsText" dxfId="663" priority="19" operator="containsText" text="Moderado">
      <formula>NOT(ISERROR(SEARCH("Moderado",AL12)))</formula>
    </cfRule>
  </conditionalFormatting>
  <dataValidations xWindow="1404" yWindow="728"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C5471638-D9E1-47C9-BCF7-120063A52D49}"/>
    <dataValidation allowBlank="1" showInputMessage="1" showErrorMessage="1" prompt="¿Se deja evidencia o rastro de la ejecución del control, que permita a cualquier tercero con la evidencia, llegar a la misma conclusión?." sqref="BC11" xr:uid="{0FBAAC1A-4D0B-4563-A134-888A586AFCAB}"/>
    <dataValidation allowBlank="1" showInputMessage="1" showErrorMessage="1" prompt="¿Las observaciones, desviaciones o diferencias identificadas como resultados de la ejecución del control son investigadas y resueltas de manera oportuna?" sqref="BB11" xr:uid="{6B5FD55A-5C0F-48C1-9E00-453AAA7081B0}"/>
    <dataValidation allowBlank="1" showInputMessage="1" showErrorMessage="1" prompt="¿La fuente de información que se utiliza en el desarrollo del control es información confiable que permita mitigar el riesgo?." sqref="BA11" xr:uid="{DC7EC0FC-C06D-4E24-AD03-08052C68129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803F4FD-8AC1-437F-A21B-5CAAA448FAF1}"/>
    <dataValidation allowBlank="1" showInputMessage="1" showErrorMessage="1" prompt="¿La oportunidad en que se ejecuta el control ayuda a prevenir la mitigación del riesgo o a detectar la materialización del riesgo de manera oportuna?" sqref="AY11" xr:uid="{32799B30-91C9-493D-8D2D-103AC57F4CA1}"/>
    <dataValidation allowBlank="1" showInputMessage="1" showErrorMessage="1" prompt="El responsable tiene autoridad y adecuada segregación de funciones en la ejecución del control?" sqref="AX11" xr:uid="{6A8DBCBE-64D8-4314-812F-FD60B68AD5CD}"/>
    <dataValidation allowBlank="1" showInputMessage="1" showErrorMessage="1" prompt="¿Existen un responsable asignado a la ejecución del control?" sqref="AW11" xr:uid="{3C095139-9B86-4258-9D92-AD86AE3413FC}"/>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758A8A28-C331-4387-AF77-66CFF2A9FCF2}"/>
    <dataValidation type="list" allowBlank="1" showInputMessage="1" showErrorMessage="1" prompt="¿Genera Impacto ambiental?" sqref="AI12:AI21" xr:uid="{1429AF07-7AA1-4A86-BDBA-4297AED69751}">
      <formula1>"SI,NO,Escoger un dato de la lista desplegable"</formula1>
    </dataValidation>
    <dataValidation allowBlank="1" showInputMessage="1" showErrorMessage="1" prompt="¿Genera Impacto ambiental?" sqref="AI11" xr:uid="{66644CB5-FD54-4C11-96AE-50F625E6FD9E}"/>
    <dataValidation type="list" allowBlank="1" showInputMessage="1" showErrorMessage="1" prompt="¿Afectar la imagen nacional?" sqref="AH12:AH21" xr:uid="{74191808-6561-4015-BCD0-B0F638EDC103}">
      <formula1>"SI,NO,Escoger un dato de la lista desplegable"</formula1>
    </dataValidation>
    <dataValidation allowBlank="1" showInputMessage="1" showErrorMessage="1" prompt="¿Afectar la imagen nacional?" sqref="AH11" xr:uid="{9E4709A2-692D-4BC8-B527-9EF2D7ADF467}"/>
    <dataValidation type="list" allowBlank="1" showInputMessage="1" showErrorMessage="1" prompt="¿Afectar la imagen regional?" sqref="AG12:AG21" xr:uid="{C47C4ED9-0D2F-40F4-83A5-A5C9695E331A}">
      <formula1>"SI,NO,Escoger un dato de la lista desplegable"</formula1>
    </dataValidation>
    <dataValidation allowBlank="1" showInputMessage="1" showErrorMessage="1" prompt="¿Afectar la imagen regional?" sqref="AG11" xr:uid="{E6EC9ACB-FD07-4AEF-AA0D-A647E1623F3D}"/>
    <dataValidation type="list" allowBlank="1" showInputMessage="1" showErrorMessage="1" prompt="¿Ocasionar lesiones físicas o pérdida de vidas humanas?_x000a_NOTA: si esta respuesta es afirmativa, el impacto sera considerado como catastrófico." sqref="AF12:AF21" xr:uid="{EFF96F77-65D2-4010-9F62-516C902B416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5E0322E-8C19-4B92-92A8-9FA184DA5114}"/>
    <dataValidation type="list" allowBlank="1" showInputMessage="1" showErrorMessage="1" prompt="¿Generar pérdida de credibilidad del sector?" sqref="AE12:AE21" xr:uid="{A26A8295-A087-4447-8172-D17D1BBE3587}">
      <formula1>"SI,NO,Escoger un dato de la lista desplegable"</formula1>
    </dataValidation>
    <dataValidation allowBlank="1" showInputMessage="1" showErrorMessage="1" prompt="¿Generar pérdida de credibilidad del sector?" sqref="AE11" xr:uid="{A4CC13C2-708E-4411-89F3-13044E28E006}"/>
    <dataValidation type="list" allowBlank="1" showInputMessage="1" showErrorMessage="1" prompt="¿Dar lugar a procesos penales?" sqref="AD12:AD21" xr:uid="{D39DBA58-5D98-4F10-8FBE-90BBD2D7912B}">
      <formula1>"SI,NO,Escoger un dato de la lista desplegable"</formula1>
    </dataValidation>
    <dataValidation allowBlank="1" showInputMessage="1" showErrorMessage="1" prompt="¿Dar lugar a procesos penales?" sqref="AD11" xr:uid="{6FA17B5C-0E3B-49B9-ACEC-F47D3C3C8213}"/>
    <dataValidation type="list" allowBlank="1" showInputMessage="1" showErrorMessage="1" prompt="¿Dar lugar a procesos fiscales?" sqref="AC12:AC21" xr:uid="{1E596B7D-54D6-4F4D-BC68-1F161CD7762E}">
      <formula1>"SI,NO,Escoger un dato de la lista desplegable"</formula1>
    </dataValidation>
    <dataValidation allowBlank="1" showInputMessage="1" showErrorMessage="1" prompt="¿Dar lugar a procesos fiscales?" sqref="AC11" xr:uid="{C0557300-9A3F-441C-A163-CC83DCFD4DF2}"/>
    <dataValidation type="list" allowBlank="1" showInputMessage="1" showErrorMessage="1" prompt="¿Dar lugar a procesos disciplinarios?" sqref="AB12:AB21" xr:uid="{09E40CED-8CC5-4489-A809-483BDA78EC13}">
      <formula1>"SI,NO,Escoger un dato de la lista desplegable"</formula1>
    </dataValidation>
    <dataValidation allowBlank="1" showInputMessage="1" showErrorMessage="1" prompt="¿Dar lugar a procesos disciplinarios?" sqref="AB11" xr:uid="{60E8FA36-BE14-49AA-8324-61D3E56FF34A}"/>
    <dataValidation type="list" allowBlank="1" showInputMessage="1" showErrorMessage="1" prompt="¿Dar lugar a procesos sancionatorios?" sqref="AA12:AA21" xr:uid="{5FCAC681-0D53-4C59-81CA-4D09EF2F9422}">
      <formula1>"SI,NO,Escoger un dato de la lista desplegable"</formula1>
    </dataValidation>
    <dataValidation allowBlank="1" showInputMessage="1" showErrorMessage="1" prompt="¿Dar lugar a procesos sancionatorios?" sqref="AA11" xr:uid="{BF594F0E-B3AE-4424-BFEF-3D299340D5B3}"/>
    <dataValidation type="list" allowBlank="1" showInputMessage="1" showErrorMessage="1" prompt="¿Generar intervención de los órganos de control, de la Fiscalía, u otro ente?" sqref="Z12:Z21" xr:uid="{E0C8FEF9-EF5A-46CF-A408-061508F3B9A8}">
      <formula1>"SI,NO,Escoger un dato de la lista desplegable"</formula1>
    </dataValidation>
    <dataValidation allowBlank="1" showInputMessage="1" showErrorMessage="1" prompt="¿Generar intervención de los órganos de control, de la Fiscalía, u otro ente?" sqref="Z11" xr:uid="{FFBBF1D5-B036-4894-8C0D-5661F77B4AB3}"/>
    <dataValidation type="list" allowBlank="1" showInputMessage="1" showErrorMessage="1" prompt="¿Generar pérdida de información de la Entidad?" sqref="Y12:Y21" xr:uid="{00FC54B6-C775-46D1-AFD6-E5B2F4E627A7}">
      <formula1>"SI,NO,Escoger un dato de la lista desplegable"</formula1>
    </dataValidation>
    <dataValidation allowBlank="1" showInputMessage="1" showErrorMessage="1" prompt="¿Generar pérdida de información de la Entidad?" sqref="Y11" xr:uid="{BD2755E8-0429-45BA-8D0F-679D3FE8A972}"/>
    <dataValidation type="list" allowBlank="1" showInputMessage="1" showErrorMessage="1" prompt="¿Dar lugar al detrimento de calidad de vida de la comunidad por la pérdida del bien o servicios o los recursos públicos?" sqref="X12:X21" xr:uid="{4343169E-C1CF-438F-A099-303F02C4A21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C8FDD93-F135-4172-9D7F-804ADFBCAD71}"/>
    <dataValidation type="list" allowBlank="1" showInputMessage="1" showErrorMessage="1" prompt="¿Afectar la generación de los productos o la prestación de servicios?" sqref="W12:W21" xr:uid="{115F8835-4D96-454A-82AE-E2B54B147539}">
      <formula1>"SI,NO,Escoger un dato de la lista desplegable"</formula1>
    </dataValidation>
    <dataValidation allowBlank="1" showInputMessage="1" showErrorMessage="1" prompt="¿Afectar la generación de los productos o la prestación de servicios?" sqref="W11" xr:uid="{3DF68ED1-ACE4-4F26-BB50-ACD4EBA3ECE3}"/>
    <dataValidation type="list" allowBlank="1" showInputMessage="1" showErrorMessage="1" prompt="¿Generar pérdida de recursos económicos?" sqref="V12:V21" xr:uid="{9BBB5021-0C30-47E1-AE2E-4E3FC6080114}">
      <formula1>"SI,NO,Escoger un dato de la lista desplegable"</formula1>
    </dataValidation>
    <dataValidation allowBlank="1" showInputMessage="1" showErrorMessage="1" prompt="¿Generar pérdida de recursos económicos?" sqref="V11" xr:uid="{75787711-C647-48EF-9435-CE2CA7681F4F}"/>
    <dataValidation type="list" allowBlank="1" showInputMessage="1" showErrorMessage="1" prompt="¿Generar pérdida de confianza de la Entidad, afectando su reputación?" sqref="U12:U21" xr:uid="{AB64057A-8E6B-435E-86A8-F0FDF529D436}">
      <formula1>"SI,NO,Escoger un dato de la lista desplegable"</formula1>
    </dataValidation>
    <dataValidation allowBlank="1" showInputMessage="1" showErrorMessage="1" prompt="¿Generar pérdida de confianza de la Entidad, afectando su reputación?" sqref="U11" xr:uid="{50D2C889-FB5C-4121-BE07-5E10A66FB0F3}"/>
    <dataValidation type="list" allowBlank="1" showInputMessage="1" showErrorMessage="1" prompt="¿Afectar el cumplimiento de la misión del sector al que pertenece la Entidad?" sqref="T12:T21" xr:uid="{63A510D9-CD19-44B7-8257-C71A176F2EBA}">
      <formula1>"SI,NO,Escoger un dato de la lista desplegable"</formula1>
    </dataValidation>
    <dataValidation allowBlank="1" showInputMessage="1" showErrorMessage="1" prompt="¿Afectar el cumplimiento de la misión del sector al que pertenece la Entidad?" sqref="T11" xr:uid="{5E1E2430-4914-4813-B6D4-09CED2F2D7A1}"/>
    <dataValidation type="list" allowBlank="1" showInputMessage="1" showErrorMessage="1" prompt="¿Afectar el cumplimiento de misión de la Entidad?" sqref="S12:S21" xr:uid="{4575CD90-B835-44CE-8AEB-CDAB9C4B86BA}">
      <formula1>"SI,NO,Escoger un dato de la lista desplegable"</formula1>
    </dataValidation>
    <dataValidation allowBlank="1" showInputMessage="1" showErrorMessage="1" prompt="¿Afectar el cumplimiento de misión de la Entidad?" sqref="S11" xr:uid="{B7F6F020-1029-4A26-BD3A-DA23BAD8C9DC}"/>
    <dataValidation type="list" allowBlank="1" showInputMessage="1" showErrorMessage="1" prompt="¿Afectar el cumplimiento de metas y objetivos de la dependencia?" sqref="R12:R21" xr:uid="{89018667-96CD-41B7-9BA1-D91C19BBE891}">
      <formula1>"SI,NO,Escoger un dato de la lista desplegable"</formula1>
    </dataValidation>
    <dataValidation allowBlank="1" showInputMessage="1" showErrorMessage="1" prompt="¿Afectar el cumplimiento de metas y objetivos de la dependencia?" sqref="R11" xr:uid="{65C79020-0157-4E2B-8602-159E40D803E7}"/>
    <dataValidation type="list" allowBlank="1" showInputMessage="1" showErrorMessage="1" prompt="¿Afectar al grupo de funcionarios del proceso?" sqref="Q12:Q21" xr:uid="{247F7F68-63E8-43E8-AE2F-5BB586BA835C}">
      <formula1>"SI,NO,Escoger un dato de la lista desplegable"</formula1>
    </dataValidation>
    <dataValidation allowBlank="1" showInputMessage="1" showErrorMessage="1" prompt="¿Afectar al grupo de funcionarios del proceso?" sqref="Q11" xr:uid="{BAFD7248-7D5B-4D72-B5E4-0131FBDCFA6A}"/>
    <dataValidation allowBlank="1" showInputMessage="1" showErrorMessage="1" prompt="Son los efectos ocasionados por la ocurrencia de un riesgo que afecta los objetivos o procesos de la entidad. Pueden ser una pérdida, un daño, un perjuicio, un detrimento." sqref="M9:M11" xr:uid="{0E811C41-7E9D-4B5C-B24B-8772A3572006}"/>
    <dataValidation type="list" allowBlank="1" showInputMessage="1" showErrorMessage="1" sqref="BG12:BG21" xr:uid="{D624894C-A163-44EA-93D9-E6631AD80682}">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4B5F8D3F-A2D7-43D1-93A6-29FA2056718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0F13C011-2865-46C4-BC58-C55A324CAA89}">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229D371F-BA45-44FD-A4E2-5127412237E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968C97F6-B672-47C9-8E5B-A870B9FF167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F5086CC2-9501-4FB6-9571-12E3D6D70130}">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B5C5084D-1FE1-4D41-BB23-2F55E280F495}">
      <formula1>"Adecuado,Inadecuado,Escoger un dato de la lista desplegable"</formula1>
    </dataValidation>
    <dataValidation type="list" allowBlank="1" showInputMessage="1" showErrorMessage="1" prompt="¿Existen un responsable asignado a la ejecución del control?" sqref="AW12:AW21" xr:uid="{9BCACA32-992B-48D8-8C93-43D8B22F171E}">
      <formula1>"Asignado,No Asignado,Escoger un dato de la lista desplegable"</formula1>
    </dataValidation>
    <dataValidation type="list" allowBlank="1" showInputMessage="1" showErrorMessage="1" sqref="AV12:AV21" xr:uid="{CC781C7F-894B-4B87-964D-63FBC9C66324}">
      <formula1>"Escoger un dato de la lista desplegable,Preventivo,Detectivo"</formula1>
    </dataValidation>
    <dataValidation type="list" allowBlank="1" showInputMessage="1" showErrorMessage="1" sqref="AQ12:AQ21" xr:uid="{51AA9B5B-23F6-4DBB-91E9-98D7ADE63AD0}">
      <formula1>"Escoger un dato de la lista desplegable,Por Tramite, Diario, Semanal, Quincenal, Mensual, Bimestral, Trimestral, Semestral,Anual"</formula1>
    </dataValidation>
    <dataValidation type="list" allowBlank="1" showInputMessage="1" showErrorMessage="1" sqref="F12:I21" xr:uid="{17D98F7F-F078-4D28-AE3F-BDA5BA21265D}">
      <formula1>"SI,NO,Escoger un dato de la lista desplegable"</formula1>
    </dataValidation>
    <dataValidation type="list" allowBlank="1" showInputMessage="1" showErrorMessage="1" sqref="N12:N21" xr:uid="{83F2C473-BED8-4157-91A7-E8E3F4E4D7D8}">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xWindow="1404" yWindow="728" count="1">
        <x14:dataValidation type="list" allowBlank="1" showInputMessage="1" showErrorMessage="1" xr:uid="{3D2DCCCE-13E8-4630-981A-B96BAA5602C3}">
          <x14:formula1>
            <xm:f>DATOS!$J$15:$J$19</xm:f>
          </x14:formula1>
          <xm:sqref>AM12:AM21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FE36-A873-44FA-8AD1-FD6DB7BA3DD8}">
  <sheetPr codeName="Hoja7">
    <tabColor rgb="FF61997D"/>
    <pageSetUpPr fitToPage="1"/>
  </sheetPr>
  <dimension ref="B2:BS21"/>
  <sheetViews>
    <sheetView zoomScale="55" zoomScaleNormal="55" workbookViewId="0">
      <selection activeCell="M12" sqref="M12:M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42578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457" t="s">
        <v>63</v>
      </c>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9"/>
      <c r="AN8" s="313" t="s">
        <v>345</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460"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461"/>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167</v>
      </c>
      <c r="K10" s="301"/>
      <c r="L10" s="301"/>
      <c r="M10" s="304"/>
      <c r="N10" s="460"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468"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462"/>
      <c r="O11" s="463"/>
      <c r="P11" s="463"/>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467"/>
      <c r="AK11" s="467"/>
      <c r="AL11" s="467"/>
      <c r="AM11" s="469"/>
      <c r="AN11" s="286"/>
      <c r="AO11" s="274"/>
      <c r="AP11" s="274"/>
      <c r="AQ11" s="274"/>
      <c r="AR11" s="274"/>
      <c r="AS11" s="274"/>
      <c r="AT11" s="274"/>
      <c r="AU11" s="274"/>
      <c r="AV11" s="274"/>
      <c r="AW11" s="79" t="s">
        <v>101</v>
      </c>
      <c r="AX11" s="79" t="s">
        <v>102</v>
      </c>
      <c r="AY11" s="79">
        <v>2</v>
      </c>
      <c r="AZ11" s="79">
        <v>3</v>
      </c>
      <c r="BA11" s="79">
        <v>4</v>
      </c>
      <c r="BB11" s="79">
        <v>5</v>
      </c>
      <c r="BC11" s="79">
        <v>6</v>
      </c>
      <c r="BD11" s="268"/>
      <c r="BE11" s="269"/>
      <c r="BF11" s="271"/>
      <c r="BG11" s="268"/>
      <c r="BH11" s="269"/>
      <c r="BI11" s="271"/>
      <c r="BJ11" s="268"/>
      <c r="BK11" s="269"/>
      <c r="BL11" s="273"/>
      <c r="BM11" s="275"/>
      <c r="BN11" s="277"/>
      <c r="BO11" s="259" t="s">
        <v>96</v>
      </c>
      <c r="BP11" s="260"/>
      <c r="BQ11" s="80" t="s">
        <v>98</v>
      </c>
      <c r="BR11" s="80" t="s">
        <v>103</v>
      </c>
      <c r="BS11" s="293"/>
    </row>
    <row r="12" spans="2:71" s="53" customFormat="1" ht="142.9" customHeight="1" x14ac:dyDescent="0.25">
      <c r="B12" s="248">
        <v>1</v>
      </c>
      <c r="C12" s="251" t="s">
        <v>21</v>
      </c>
      <c r="D12" s="241" t="s">
        <v>203</v>
      </c>
      <c r="E12" s="241" t="s">
        <v>204</v>
      </c>
      <c r="F12" s="241" t="s">
        <v>153</v>
      </c>
      <c r="G12" s="241" t="s">
        <v>153</v>
      </c>
      <c r="H12" s="241" t="s">
        <v>153</v>
      </c>
      <c r="I12" s="241" t="s">
        <v>153</v>
      </c>
      <c r="J12" s="241" t="str">
        <f>IF(AND((F12="SI"),(G12="SI"),(H12="SI"),(I12="SI")),"Si es Riesgo de Corrupción","No es Riesgo de Corrupción")</f>
        <v>Si es Riesgo de Corrupción</v>
      </c>
      <c r="K12" s="47">
        <v>1</v>
      </c>
      <c r="L12" s="48" t="s">
        <v>205</v>
      </c>
      <c r="M12" s="243" t="s">
        <v>207</v>
      </c>
      <c r="N12" s="464">
        <v>1</v>
      </c>
      <c r="O12" s="235" t="str">
        <f>IF(N12=1,"Rara vez",IF(N12=2,"Improbable",IF(N12=3,"Posible",IF(N12=4,"Probable",IF(N12=5,"Casi seguro","Definir el nivel de probabilidad")))))</f>
        <v>Rara vez</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34" t="s">
        <v>153</v>
      </c>
      <c r="R12" s="234" t="s">
        <v>153</v>
      </c>
      <c r="S12" s="234" t="s">
        <v>153</v>
      </c>
      <c r="T12" s="234" t="s">
        <v>153</v>
      </c>
      <c r="U12" s="234" t="s">
        <v>153</v>
      </c>
      <c r="V12" s="234" t="s">
        <v>153</v>
      </c>
      <c r="W12" s="234" t="s">
        <v>155</v>
      </c>
      <c r="X12" s="234" t="s">
        <v>155</v>
      </c>
      <c r="Y12" s="234" t="s">
        <v>155</v>
      </c>
      <c r="Z12" s="234" t="s">
        <v>153</v>
      </c>
      <c r="AA12" s="234" t="s">
        <v>153</v>
      </c>
      <c r="AB12" s="234" t="s">
        <v>153</v>
      </c>
      <c r="AC12" s="234" t="s">
        <v>153</v>
      </c>
      <c r="AD12" s="234" t="s">
        <v>153</v>
      </c>
      <c r="AE12" s="234" t="s">
        <v>153</v>
      </c>
      <c r="AF12" s="234" t="s">
        <v>155</v>
      </c>
      <c r="AG12" s="234" t="s">
        <v>155</v>
      </c>
      <c r="AH12" s="234" t="s">
        <v>153</v>
      </c>
      <c r="AI12" s="234" t="s">
        <v>155</v>
      </c>
      <c r="AJ12" s="234">
        <f t="shared" ref="AJ12" si="0">IF(AF12="SI","Impacto Catastrófico por lesoines o perdida de vidas humanas",(COUNTIF(Q12:AE21,"SI")+COUNTIF(AG12:AI21,"SI")))</f>
        <v>13</v>
      </c>
      <c r="AK12" s="234" t="str">
        <f>IF(AJ12=0,"",IF(AND(AJ12&gt;0,AJ12&lt;=5),"Moderado",IF(AND(AJ12&gt;5,AJ12&lt;=11),"Mayor","Catastrófico")))</f>
        <v>Catastrófico</v>
      </c>
      <c r="AL12" s="234" t="str">
        <f>IF(AND(O12="Rara Vez",AK12="Moderado"),"Moderado",IF(AND(O12="Rara Vez",AK12="Mayor"),"Alto",IF(AND(O12="Improbable",AK12="Moderado"),"Moderado",IF(AND(O12="Improbable",AK12="Mayor"),"Alto",IF(AND(O12="Posible",AK12="Moderado"),"Alto",IF(AND(O12="Probable",AK12="Moderado"),"Alto","Extremo"))))))</f>
        <v>Extremo</v>
      </c>
      <c r="AM12" s="216" t="s">
        <v>151</v>
      </c>
      <c r="AN12" s="49">
        <v>1</v>
      </c>
      <c r="AO12" s="50" t="s">
        <v>208</v>
      </c>
      <c r="AP12" s="50" t="s">
        <v>209</v>
      </c>
      <c r="AQ12" s="50" t="s">
        <v>168</v>
      </c>
      <c r="AR12" s="50" t="s">
        <v>210</v>
      </c>
      <c r="AS12" s="50" t="s">
        <v>211</v>
      </c>
      <c r="AT12" s="50" t="s">
        <v>212</v>
      </c>
      <c r="AU12" s="50" t="s">
        <v>213</v>
      </c>
      <c r="AV12" s="50" t="s">
        <v>157</v>
      </c>
      <c r="AW12" s="81" t="s">
        <v>158</v>
      </c>
      <c r="AX12" s="81" t="s">
        <v>159</v>
      </c>
      <c r="AY12" s="81" t="s">
        <v>160</v>
      </c>
      <c r="AZ12" s="81" t="s">
        <v>161</v>
      </c>
      <c r="BA12" s="81" t="s">
        <v>162</v>
      </c>
      <c r="BB12" s="81" t="s">
        <v>163</v>
      </c>
      <c r="BC12" s="81" t="s">
        <v>169</v>
      </c>
      <c r="BD12" s="81">
        <f t="shared" ref="BD12:BD21" si="1">IF(AW12="Asignado",15,0)+IF(AX12="Adecuado",15,0)+IF(AY12="Oportuna",15,0)+IF(AZ12="Prevenir",15,IF(AZ12="Detectar",10,0))+IF(BA12="Confiable",15,0)+IF(BB12="Se investigan y resuelven oportunamente",15,0)+IF(BC12="Completa",10,IF(BC12="Incompleta",5,0))</f>
        <v>100</v>
      </c>
      <c r="BE12" s="81" t="str">
        <f t="shared" ref="BE12:BE21" si="2">IF(BD12&lt;=85,"Débil",IF(AND(BD12&gt;=86,BD12&lt;=94),"Moderado","Fuerte"))</f>
        <v>Fuerte</v>
      </c>
      <c r="BF12" s="50"/>
      <c r="BG12" s="52" t="s">
        <v>165</v>
      </c>
      <c r="BH12" s="81" t="str">
        <f t="shared" ref="BH12:BH21" si="3">IF(BG12="Débil","No se ejecuta",IF(BG12="Moderado","Algunas veces se ejecuta",IF(BG12="FUERTE","Siempre se ejecuta","Casilla formulada")))</f>
        <v>Siempre se ejecuta</v>
      </c>
      <c r="BI12" s="50"/>
      <c r="BJ12" s="81"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1">
        <f t="shared" ref="BK12:BK21" si="5">IF(BJ12="DÉBIL",0,IF(BJ12="MODERADO",50,IF(BJ12="FUERTE",100,"")))</f>
        <v>100</v>
      </c>
      <c r="BL12" s="81" t="str">
        <f t="shared" ref="BL12:BL21" si="6">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470">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Catastrófico</v>
      </c>
      <c r="BR12" s="210" t="str">
        <f>IF(AND(BP12="Rara Vez",BQ12="Moderado"),"Moderado",IF(AND(BP12="Rara Vez",BQ12="Mayor"),"Alto",IF(AND(BP12="Improbable",BQ12="Moderado"),"Moderado",IF(AND(BP12="Improbable",BQ12="Mayor"),"Alto",IF(AND(BP12="Posible",BQ12="Moderado"),"Alto",IF(AND(BP12="Probable",BQ12="Moderado"),"Alto","Extremo"))))))</f>
        <v>Extremo</v>
      </c>
      <c r="BS12" s="213" t="s">
        <v>219</v>
      </c>
    </row>
    <row r="13" spans="2:71" s="53" customFormat="1" ht="409.5" x14ac:dyDescent="0.25">
      <c r="B13" s="249"/>
      <c r="C13" s="252"/>
      <c r="D13" s="241"/>
      <c r="E13" s="241"/>
      <c r="F13" s="241"/>
      <c r="G13" s="241"/>
      <c r="H13" s="241"/>
      <c r="I13" s="241"/>
      <c r="J13" s="241"/>
      <c r="K13" s="54">
        <v>2</v>
      </c>
      <c r="L13" s="55" t="s">
        <v>206</v>
      </c>
      <c r="M13" s="243"/>
      <c r="N13" s="465"/>
      <c r="O13" s="236"/>
      <c r="P13" s="229"/>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7"/>
      <c r="AN13" s="56">
        <v>2</v>
      </c>
      <c r="AO13" s="57" t="s">
        <v>214</v>
      </c>
      <c r="AP13" s="57" t="s">
        <v>209</v>
      </c>
      <c r="AQ13" s="57" t="s">
        <v>168</v>
      </c>
      <c r="AR13" s="57" t="s">
        <v>215</v>
      </c>
      <c r="AS13" s="57" t="s">
        <v>216</v>
      </c>
      <c r="AT13" s="57" t="s">
        <v>217</v>
      </c>
      <c r="AU13" s="57" t="s">
        <v>218</v>
      </c>
      <c r="AV13" s="57" t="s">
        <v>157</v>
      </c>
      <c r="AW13" s="58" t="s">
        <v>158</v>
      </c>
      <c r="AX13" s="58" t="s">
        <v>159</v>
      </c>
      <c r="AY13" s="58" t="s">
        <v>160</v>
      </c>
      <c r="AZ13" s="58" t="s">
        <v>161</v>
      </c>
      <c r="BA13" s="58" t="s">
        <v>162</v>
      </c>
      <c r="BB13" s="58" t="s">
        <v>163</v>
      </c>
      <c r="BC13" s="58" t="s">
        <v>169</v>
      </c>
      <c r="BD13" s="58">
        <f t="shared" si="1"/>
        <v>100</v>
      </c>
      <c r="BE13" s="58" t="str">
        <f t="shared" si="2"/>
        <v>Fuerte</v>
      </c>
      <c r="BF13" s="57"/>
      <c r="BG13" s="59" t="s">
        <v>165</v>
      </c>
      <c r="BH13" s="58" t="str">
        <f t="shared" si="3"/>
        <v>Siempre se ejecuta</v>
      </c>
      <c r="BI13" s="57"/>
      <c r="BJ13" s="58" t="str">
        <f t="shared" si="4"/>
        <v>FUERTE</v>
      </c>
      <c r="BK13" s="58">
        <f t="shared" si="5"/>
        <v>100</v>
      </c>
      <c r="BL13" s="58" t="str">
        <f t="shared" si="6"/>
        <v>NO</v>
      </c>
      <c r="BM13" s="220"/>
      <c r="BN13" s="223"/>
      <c r="BO13" s="471"/>
      <c r="BP13" s="229"/>
      <c r="BQ13" s="211"/>
      <c r="BR13" s="211"/>
      <c r="BS13" s="214"/>
    </row>
    <row r="14" spans="2:71" s="53" customFormat="1" ht="6" customHeight="1" x14ac:dyDescent="0.25">
      <c r="B14" s="249"/>
      <c r="C14" s="252"/>
      <c r="D14" s="241"/>
      <c r="E14" s="241"/>
      <c r="F14" s="241"/>
      <c r="G14" s="241"/>
      <c r="H14" s="241"/>
      <c r="I14" s="241"/>
      <c r="J14" s="241"/>
      <c r="K14" s="60">
        <v>3</v>
      </c>
      <c r="L14" s="61" t="s">
        <v>107</v>
      </c>
      <c r="M14" s="243"/>
      <c r="N14" s="465"/>
      <c r="O14" s="236"/>
      <c r="P14" s="229"/>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7"/>
      <c r="AN14" s="62">
        <v>3</v>
      </c>
      <c r="AO14" s="63" t="s">
        <v>109</v>
      </c>
      <c r="AP14" s="63"/>
      <c r="AQ14" s="63" t="s">
        <v>106</v>
      </c>
      <c r="AR14" s="63"/>
      <c r="AS14" s="63"/>
      <c r="AT14" s="63"/>
      <c r="AU14" s="63"/>
      <c r="AV14" s="63" t="s">
        <v>106</v>
      </c>
      <c r="AW14" s="82" t="s">
        <v>106</v>
      </c>
      <c r="AX14" s="82" t="s">
        <v>106</v>
      </c>
      <c r="AY14" s="82" t="s">
        <v>106</v>
      </c>
      <c r="AZ14" s="82" t="s">
        <v>106</v>
      </c>
      <c r="BA14" s="82" t="s">
        <v>106</v>
      </c>
      <c r="BB14" s="82" t="s">
        <v>106</v>
      </c>
      <c r="BC14" s="82" t="s">
        <v>106</v>
      </c>
      <c r="BD14" s="82">
        <f t="shared" si="1"/>
        <v>0</v>
      </c>
      <c r="BE14" s="82" t="str">
        <f t="shared" si="2"/>
        <v>Débil</v>
      </c>
      <c r="BF14" s="63"/>
      <c r="BG14" s="65" t="s">
        <v>106</v>
      </c>
      <c r="BH14" s="82" t="str">
        <f t="shared" si="3"/>
        <v>Casilla formulada</v>
      </c>
      <c r="BI14" s="63"/>
      <c r="BJ14" s="82" t="str">
        <f t="shared" si="4"/>
        <v/>
      </c>
      <c r="BK14" s="82" t="str">
        <f t="shared" si="5"/>
        <v/>
      </c>
      <c r="BL14" s="82" t="str">
        <f t="shared" si="6"/>
        <v>SI</v>
      </c>
      <c r="BM14" s="220"/>
      <c r="BN14" s="223"/>
      <c r="BO14" s="471"/>
      <c r="BP14" s="229"/>
      <c r="BQ14" s="211"/>
      <c r="BR14" s="211"/>
      <c r="BS14" s="214"/>
    </row>
    <row r="15" spans="2:71" s="53" customFormat="1" ht="6" customHeight="1" x14ac:dyDescent="0.25">
      <c r="B15" s="249"/>
      <c r="C15" s="252"/>
      <c r="D15" s="241"/>
      <c r="E15" s="241"/>
      <c r="F15" s="241"/>
      <c r="G15" s="241"/>
      <c r="H15" s="241"/>
      <c r="I15" s="241"/>
      <c r="J15" s="241"/>
      <c r="K15" s="54">
        <v>4</v>
      </c>
      <c r="L15" s="55" t="s">
        <v>107</v>
      </c>
      <c r="M15" s="243"/>
      <c r="N15" s="465"/>
      <c r="O15" s="236"/>
      <c r="P15" s="229"/>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7"/>
      <c r="AN15" s="56">
        <v>4</v>
      </c>
      <c r="AO15" s="57" t="s">
        <v>109</v>
      </c>
      <c r="AP15" s="57"/>
      <c r="AQ15" s="57" t="s">
        <v>106</v>
      </c>
      <c r="AR15" s="57"/>
      <c r="AS15" s="57"/>
      <c r="AT15" s="57"/>
      <c r="AU15" s="57"/>
      <c r="AV15" s="57" t="s">
        <v>106</v>
      </c>
      <c r="AW15" s="58" t="s">
        <v>106</v>
      </c>
      <c r="AX15" s="58" t="s">
        <v>106</v>
      </c>
      <c r="AY15" s="58" t="s">
        <v>106</v>
      </c>
      <c r="AZ15" s="58" t="s">
        <v>106</v>
      </c>
      <c r="BA15" s="58" t="s">
        <v>106</v>
      </c>
      <c r="BB15" s="58" t="s">
        <v>106</v>
      </c>
      <c r="BC15" s="58" t="s">
        <v>106</v>
      </c>
      <c r="BD15" s="58">
        <f t="shared" si="1"/>
        <v>0</v>
      </c>
      <c r="BE15" s="58" t="str">
        <f t="shared" si="2"/>
        <v>Débil</v>
      </c>
      <c r="BF15" s="57"/>
      <c r="BG15" s="59" t="s">
        <v>106</v>
      </c>
      <c r="BH15" s="58" t="str">
        <f t="shared" si="3"/>
        <v>Casilla formulada</v>
      </c>
      <c r="BI15" s="57"/>
      <c r="BJ15" s="58" t="str">
        <f t="shared" si="4"/>
        <v/>
      </c>
      <c r="BK15" s="58" t="str">
        <f t="shared" si="5"/>
        <v/>
      </c>
      <c r="BL15" s="58" t="str">
        <f t="shared" si="6"/>
        <v>SI</v>
      </c>
      <c r="BM15" s="220"/>
      <c r="BN15" s="223"/>
      <c r="BO15" s="471"/>
      <c r="BP15" s="229"/>
      <c r="BQ15" s="211"/>
      <c r="BR15" s="211"/>
      <c r="BS15" s="214"/>
    </row>
    <row r="16" spans="2:71" s="53" customFormat="1" ht="6" customHeight="1" x14ac:dyDescent="0.25">
      <c r="B16" s="249"/>
      <c r="C16" s="252"/>
      <c r="D16" s="241"/>
      <c r="E16" s="241"/>
      <c r="F16" s="241"/>
      <c r="G16" s="241"/>
      <c r="H16" s="241"/>
      <c r="I16" s="241"/>
      <c r="J16" s="241"/>
      <c r="K16" s="60">
        <v>5</v>
      </c>
      <c r="L16" s="61" t="s">
        <v>107</v>
      </c>
      <c r="M16" s="243"/>
      <c r="N16" s="465"/>
      <c r="O16" s="236"/>
      <c r="P16" s="229"/>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7"/>
      <c r="AN16" s="62">
        <v>5</v>
      </c>
      <c r="AO16" s="63" t="s">
        <v>109</v>
      </c>
      <c r="AP16" s="63"/>
      <c r="AQ16" s="63" t="s">
        <v>106</v>
      </c>
      <c r="AR16" s="63"/>
      <c r="AS16" s="63"/>
      <c r="AT16" s="63"/>
      <c r="AU16" s="63"/>
      <c r="AV16" s="63" t="s">
        <v>106</v>
      </c>
      <c r="AW16" s="82" t="s">
        <v>106</v>
      </c>
      <c r="AX16" s="82" t="s">
        <v>106</v>
      </c>
      <c r="AY16" s="82" t="s">
        <v>106</v>
      </c>
      <c r="AZ16" s="82" t="s">
        <v>106</v>
      </c>
      <c r="BA16" s="82" t="s">
        <v>106</v>
      </c>
      <c r="BB16" s="82" t="s">
        <v>106</v>
      </c>
      <c r="BC16" s="82" t="s">
        <v>106</v>
      </c>
      <c r="BD16" s="82">
        <f t="shared" si="1"/>
        <v>0</v>
      </c>
      <c r="BE16" s="82" t="str">
        <f t="shared" si="2"/>
        <v>Débil</v>
      </c>
      <c r="BF16" s="63"/>
      <c r="BG16" s="65" t="s">
        <v>106</v>
      </c>
      <c r="BH16" s="82" t="str">
        <f t="shared" si="3"/>
        <v>Casilla formulada</v>
      </c>
      <c r="BI16" s="63"/>
      <c r="BJ16" s="82" t="str">
        <f t="shared" si="4"/>
        <v/>
      </c>
      <c r="BK16" s="82" t="str">
        <f t="shared" si="5"/>
        <v/>
      </c>
      <c r="BL16" s="82" t="str">
        <f t="shared" si="6"/>
        <v>SI</v>
      </c>
      <c r="BM16" s="220"/>
      <c r="BN16" s="223"/>
      <c r="BO16" s="471"/>
      <c r="BP16" s="229"/>
      <c r="BQ16" s="211"/>
      <c r="BR16" s="211"/>
      <c r="BS16" s="214"/>
    </row>
    <row r="17" spans="2:71" s="53" customFormat="1" ht="6" customHeight="1" x14ac:dyDescent="0.25">
      <c r="B17" s="249"/>
      <c r="C17" s="252"/>
      <c r="D17" s="241"/>
      <c r="E17" s="241"/>
      <c r="F17" s="241"/>
      <c r="G17" s="241"/>
      <c r="H17" s="241"/>
      <c r="I17" s="241"/>
      <c r="J17" s="241"/>
      <c r="K17" s="54">
        <v>6</v>
      </c>
      <c r="L17" s="55" t="s">
        <v>107</v>
      </c>
      <c r="M17" s="243"/>
      <c r="N17" s="465"/>
      <c r="O17" s="236"/>
      <c r="P17" s="229"/>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7"/>
      <c r="AN17" s="56">
        <v>6</v>
      </c>
      <c r="AO17" s="57" t="s">
        <v>109</v>
      </c>
      <c r="AP17" s="57"/>
      <c r="AQ17" s="57" t="s">
        <v>106</v>
      </c>
      <c r="AR17" s="57"/>
      <c r="AS17" s="57"/>
      <c r="AT17" s="57"/>
      <c r="AU17" s="57"/>
      <c r="AV17" s="57" t="s">
        <v>106</v>
      </c>
      <c r="AW17" s="58" t="s">
        <v>106</v>
      </c>
      <c r="AX17" s="58" t="s">
        <v>106</v>
      </c>
      <c r="AY17" s="58" t="s">
        <v>106</v>
      </c>
      <c r="AZ17" s="58" t="s">
        <v>106</v>
      </c>
      <c r="BA17" s="58" t="s">
        <v>106</v>
      </c>
      <c r="BB17" s="58" t="s">
        <v>106</v>
      </c>
      <c r="BC17" s="58" t="s">
        <v>106</v>
      </c>
      <c r="BD17" s="58">
        <f t="shared" si="1"/>
        <v>0</v>
      </c>
      <c r="BE17" s="58" t="str">
        <f t="shared" si="2"/>
        <v>Débil</v>
      </c>
      <c r="BF17" s="57"/>
      <c r="BG17" s="59" t="s">
        <v>106</v>
      </c>
      <c r="BH17" s="58" t="str">
        <f t="shared" si="3"/>
        <v>Casilla formulada</v>
      </c>
      <c r="BI17" s="57"/>
      <c r="BJ17" s="58" t="str">
        <f t="shared" si="4"/>
        <v/>
      </c>
      <c r="BK17" s="58" t="str">
        <f t="shared" si="5"/>
        <v/>
      </c>
      <c r="BL17" s="58" t="str">
        <f t="shared" si="6"/>
        <v>SI</v>
      </c>
      <c r="BM17" s="220"/>
      <c r="BN17" s="223"/>
      <c r="BO17" s="471"/>
      <c r="BP17" s="229"/>
      <c r="BQ17" s="211"/>
      <c r="BR17" s="211"/>
      <c r="BS17" s="214"/>
    </row>
    <row r="18" spans="2:71" s="53" customFormat="1" ht="6" customHeight="1" x14ac:dyDescent="0.25">
      <c r="B18" s="249"/>
      <c r="C18" s="252"/>
      <c r="D18" s="241"/>
      <c r="E18" s="241"/>
      <c r="F18" s="241"/>
      <c r="G18" s="241"/>
      <c r="H18" s="241"/>
      <c r="I18" s="241"/>
      <c r="J18" s="241"/>
      <c r="K18" s="60">
        <v>7</v>
      </c>
      <c r="L18" s="61" t="s">
        <v>107</v>
      </c>
      <c r="M18" s="243"/>
      <c r="N18" s="465"/>
      <c r="O18" s="236"/>
      <c r="P18" s="229"/>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7"/>
      <c r="AN18" s="62">
        <v>7</v>
      </c>
      <c r="AO18" s="63" t="s">
        <v>109</v>
      </c>
      <c r="AP18" s="63"/>
      <c r="AQ18" s="63" t="s">
        <v>106</v>
      </c>
      <c r="AR18" s="63"/>
      <c r="AS18" s="63"/>
      <c r="AT18" s="63"/>
      <c r="AU18" s="63"/>
      <c r="AV18" s="63" t="s">
        <v>106</v>
      </c>
      <c r="AW18" s="82" t="s">
        <v>106</v>
      </c>
      <c r="AX18" s="82" t="s">
        <v>106</v>
      </c>
      <c r="AY18" s="82" t="s">
        <v>106</v>
      </c>
      <c r="AZ18" s="82" t="s">
        <v>106</v>
      </c>
      <c r="BA18" s="82" t="s">
        <v>106</v>
      </c>
      <c r="BB18" s="82" t="s">
        <v>106</v>
      </c>
      <c r="BC18" s="82" t="s">
        <v>106</v>
      </c>
      <c r="BD18" s="82">
        <f t="shared" si="1"/>
        <v>0</v>
      </c>
      <c r="BE18" s="82" t="str">
        <f t="shared" si="2"/>
        <v>Débil</v>
      </c>
      <c r="BF18" s="63"/>
      <c r="BG18" s="65" t="s">
        <v>106</v>
      </c>
      <c r="BH18" s="82" t="str">
        <f t="shared" si="3"/>
        <v>Casilla formulada</v>
      </c>
      <c r="BI18" s="63"/>
      <c r="BJ18" s="82" t="str">
        <f t="shared" si="4"/>
        <v/>
      </c>
      <c r="BK18" s="82" t="str">
        <f t="shared" si="5"/>
        <v/>
      </c>
      <c r="BL18" s="82" t="str">
        <f t="shared" si="6"/>
        <v>SI</v>
      </c>
      <c r="BM18" s="220"/>
      <c r="BN18" s="223"/>
      <c r="BO18" s="471"/>
      <c r="BP18" s="229"/>
      <c r="BQ18" s="211"/>
      <c r="BR18" s="211"/>
      <c r="BS18" s="214"/>
    </row>
    <row r="19" spans="2:71" s="53" customFormat="1" ht="6" customHeight="1" x14ac:dyDescent="0.25">
      <c r="B19" s="249"/>
      <c r="C19" s="252"/>
      <c r="D19" s="241"/>
      <c r="E19" s="241"/>
      <c r="F19" s="241"/>
      <c r="G19" s="241"/>
      <c r="H19" s="241"/>
      <c r="I19" s="241"/>
      <c r="J19" s="241"/>
      <c r="K19" s="54">
        <v>8</v>
      </c>
      <c r="L19" s="55" t="s">
        <v>107</v>
      </c>
      <c r="M19" s="243"/>
      <c r="N19" s="465"/>
      <c r="O19" s="236"/>
      <c r="P19" s="229"/>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1"/>
        <v>0</v>
      </c>
      <c r="BE19" s="58" t="str">
        <f t="shared" si="2"/>
        <v>Débil</v>
      </c>
      <c r="BF19" s="57"/>
      <c r="BG19" s="59" t="s">
        <v>106</v>
      </c>
      <c r="BH19" s="58" t="str">
        <f t="shared" si="3"/>
        <v>Casilla formulada</v>
      </c>
      <c r="BI19" s="57"/>
      <c r="BJ19" s="58" t="str">
        <f t="shared" si="4"/>
        <v/>
      </c>
      <c r="BK19" s="58" t="str">
        <f t="shared" si="5"/>
        <v/>
      </c>
      <c r="BL19" s="58" t="str">
        <f t="shared" si="6"/>
        <v>SI</v>
      </c>
      <c r="BM19" s="220"/>
      <c r="BN19" s="223"/>
      <c r="BO19" s="471"/>
      <c r="BP19" s="229"/>
      <c r="BQ19" s="211"/>
      <c r="BR19" s="211"/>
      <c r="BS19" s="214"/>
    </row>
    <row r="20" spans="2:71" s="53" customFormat="1" ht="6" customHeight="1" x14ac:dyDescent="0.25">
      <c r="B20" s="249"/>
      <c r="C20" s="252"/>
      <c r="D20" s="241"/>
      <c r="E20" s="241"/>
      <c r="F20" s="241"/>
      <c r="G20" s="241"/>
      <c r="H20" s="241"/>
      <c r="I20" s="241"/>
      <c r="J20" s="241"/>
      <c r="K20" s="60">
        <v>9</v>
      </c>
      <c r="L20" s="66" t="s">
        <v>107</v>
      </c>
      <c r="M20" s="243"/>
      <c r="N20" s="465"/>
      <c r="O20" s="236"/>
      <c r="P20" s="229"/>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7"/>
      <c r="AN20" s="62">
        <v>9</v>
      </c>
      <c r="AO20" s="63" t="s">
        <v>109</v>
      </c>
      <c r="AP20" s="63"/>
      <c r="AQ20" s="63" t="s">
        <v>106</v>
      </c>
      <c r="AR20" s="63"/>
      <c r="AS20" s="63"/>
      <c r="AT20" s="63"/>
      <c r="AU20" s="63"/>
      <c r="AV20" s="63" t="s">
        <v>106</v>
      </c>
      <c r="AW20" s="82" t="s">
        <v>106</v>
      </c>
      <c r="AX20" s="82" t="s">
        <v>106</v>
      </c>
      <c r="AY20" s="82" t="s">
        <v>106</v>
      </c>
      <c r="AZ20" s="82" t="s">
        <v>106</v>
      </c>
      <c r="BA20" s="82" t="s">
        <v>106</v>
      </c>
      <c r="BB20" s="82" t="s">
        <v>106</v>
      </c>
      <c r="BC20" s="82" t="s">
        <v>106</v>
      </c>
      <c r="BD20" s="82">
        <f t="shared" si="1"/>
        <v>0</v>
      </c>
      <c r="BE20" s="82" t="str">
        <f t="shared" si="2"/>
        <v>Débil</v>
      </c>
      <c r="BF20" s="63"/>
      <c r="BG20" s="65" t="s">
        <v>106</v>
      </c>
      <c r="BH20" s="82" t="str">
        <f t="shared" si="3"/>
        <v>Casilla formulada</v>
      </c>
      <c r="BI20" s="63"/>
      <c r="BJ20" s="82" t="str">
        <f t="shared" si="4"/>
        <v/>
      </c>
      <c r="BK20" s="82" t="str">
        <f t="shared" si="5"/>
        <v/>
      </c>
      <c r="BL20" s="82" t="str">
        <f t="shared" si="6"/>
        <v>SI</v>
      </c>
      <c r="BM20" s="220"/>
      <c r="BN20" s="223"/>
      <c r="BO20" s="471"/>
      <c r="BP20" s="229"/>
      <c r="BQ20" s="211"/>
      <c r="BR20" s="211"/>
      <c r="BS20" s="214"/>
    </row>
    <row r="21" spans="2:71" s="53" customFormat="1" ht="6" customHeight="1" thickBot="1" x14ac:dyDescent="0.3">
      <c r="B21" s="250"/>
      <c r="C21" s="253"/>
      <c r="D21" s="242"/>
      <c r="E21" s="242"/>
      <c r="F21" s="242"/>
      <c r="G21" s="242"/>
      <c r="H21" s="242"/>
      <c r="I21" s="242"/>
      <c r="J21" s="242"/>
      <c r="K21" s="67">
        <v>10</v>
      </c>
      <c r="L21" s="68" t="s">
        <v>107</v>
      </c>
      <c r="M21" s="244"/>
      <c r="N21" s="466"/>
      <c r="O21" s="237"/>
      <c r="P21" s="230"/>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1"/>
        <v>0</v>
      </c>
      <c r="BE21" s="71" t="str">
        <f t="shared" si="2"/>
        <v>Débil</v>
      </c>
      <c r="BF21" s="70"/>
      <c r="BG21" s="72" t="s">
        <v>106</v>
      </c>
      <c r="BH21" s="71" t="str">
        <f t="shared" si="3"/>
        <v>Casilla formulada</v>
      </c>
      <c r="BI21" s="70"/>
      <c r="BJ21" s="71" t="str">
        <f t="shared" si="4"/>
        <v/>
      </c>
      <c r="BK21" s="71" t="str">
        <f t="shared" si="5"/>
        <v/>
      </c>
      <c r="BL21" s="71" t="str">
        <f t="shared" si="6"/>
        <v>SI</v>
      </c>
      <c r="BM21" s="221"/>
      <c r="BN21" s="224"/>
      <c r="BO21" s="472"/>
      <c r="BP21" s="230"/>
      <c r="BQ21" s="212"/>
      <c r="BR21" s="212"/>
      <c r="BS21" s="215"/>
    </row>
  </sheetData>
  <sheetProtection sheet="1" objects="1" scenarios="1"/>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M9:BM11"/>
    <mergeCell ref="BN9:BN11"/>
    <mergeCell ref="AT9:AT11"/>
    <mergeCell ref="AU9:AU11"/>
    <mergeCell ref="AV9:AV11"/>
    <mergeCell ref="AW9:BC10"/>
    <mergeCell ref="BD9:BE11"/>
    <mergeCell ref="BF9:BF11"/>
    <mergeCell ref="BL9:BL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662" priority="23" operator="containsText" text="Si es Riesgo de Corrupción">
      <formula>NOT(ISERROR(SEARCH("Si es Riesgo de Corrupción",J12)))</formula>
    </cfRule>
    <cfRule type="containsText" dxfId="661" priority="24" operator="containsText" text="No es Riesgo de Corrupción">
      <formula>NOT(ISERROR(SEARCH("No es Riesgo de Corrupción",J12)))</formula>
    </cfRule>
  </conditionalFormatting>
  <conditionalFormatting sqref="L12:M21">
    <cfRule type="containsText" dxfId="660" priority="22" operator="containsText" text="Espacio para describir ">
      <formula>NOT(ISERROR(SEARCH("Espacio para describir ",L12)))</formula>
    </cfRule>
  </conditionalFormatting>
  <conditionalFormatting sqref="Q12:AI21 AQ12:AQ21 AV12:BC21 BG12:BG21 BO12:BO21 N12:N21">
    <cfRule type="containsText" dxfId="659" priority="21" operator="containsText" text="Escoger un dato de la lista desplegable">
      <formula>NOT(ISERROR(SEARCH("Escoger un dato de la lista desplegable",N12)))</formula>
    </cfRule>
  </conditionalFormatting>
  <conditionalFormatting sqref="AO12:AO21">
    <cfRule type="containsText" dxfId="658" priority="20" operator="containsText" text="REDACTAR CONTROL">
      <formula>NOT(ISERROR(SEARCH("REDACTAR CONTROL",AO12)))</formula>
    </cfRule>
  </conditionalFormatting>
  <conditionalFormatting sqref="AL12 BR12">
    <cfRule type="containsText" dxfId="657" priority="17" operator="containsText" text="Extremo">
      <formula>NOT(ISERROR(SEARCH("Extremo",AL12)))</formula>
    </cfRule>
    <cfRule type="containsText" dxfId="656" priority="18" operator="containsText" text="Alto">
      <formula>NOT(ISERROR(SEARCH("Alto",AL12)))</formula>
    </cfRule>
    <cfRule type="containsText" dxfId="655"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E129A6D5-6E9C-4542-A497-45746251FB84}"/>
    <dataValidation allowBlank="1" showInputMessage="1" showErrorMessage="1" prompt="¿Se deja evidencia o rastro de la ejecución del control, que permita a cualquier tercero con la evidencia, llegar a la misma conclusión?." sqref="BC11" xr:uid="{A2823A2B-E299-41CE-8D6B-295D9C12247D}"/>
    <dataValidation allowBlank="1" showInputMessage="1" showErrorMessage="1" prompt="¿Las observaciones, desviaciones o diferencias identificadas como resultados de la ejecución del control son investigadas y resueltas de manera oportuna?" sqref="BB11" xr:uid="{9223539F-1A08-4D39-AC4F-F5FED1FAD062}"/>
    <dataValidation allowBlank="1" showInputMessage="1" showErrorMessage="1" prompt="¿La fuente de información que se utiliza en el desarrollo del control es información confiable que permita mitigar el riesgo?." sqref="BA11" xr:uid="{564C0D87-CA3E-4B64-A9AD-49A73EADB370}"/>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63737B2-E72A-44B3-A3E3-6A1870ACC5C0}"/>
    <dataValidation allowBlank="1" showInputMessage="1" showErrorMessage="1" prompt="¿La oportunidad en que se ejecuta el control ayuda a prevenir la mitigación del riesgo o a detectar la materialización del riesgo de manera oportuna?" sqref="AY11" xr:uid="{89DB3221-42BC-42B0-B764-53175EB54A14}"/>
    <dataValidation allowBlank="1" showInputMessage="1" showErrorMessage="1" prompt="El responsable tiene autoridad y adecuada segregación de funciones en la ejecución del control?" sqref="AX11" xr:uid="{D4EA682F-B7DB-4F18-BC9E-F30B80E8D46E}"/>
    <dataValidation allowBlank="1" showInputMessage="1" showErrorMessage="1" prompt="¿Existen un responsable asignado a la ejecución del control?" sqref="AW11" xr:uid="{DA7C85AE-AA76-4F17-BE91-2ECF2769806B}"/>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17E60A18-77F0-49A1-BB8F-9EAA75FA3F34}"/>
    <dataValidation type="list" allowBlank="1" showInputMessage="1" showErrorMessage="1" prompt="¿Genera Impacto ambiental?" sqref="AI12:AI21" xr:uid="{C286E90A-B608-43FF-AB07-815682281B50}">
      <formula1>"SI,NO,Escoger un dato de la lista desplegable"</formula1>
    </dataValidation>
    <dataValidation allowBlank="1" showInputMessage="1" showErrorMessage="1" prompt="¿Genera Impacto ambiental?" sqref="AI11" xr:uid="{AAC911C1-80D0-4B35-B7A6-8AF2B8073A4F}"/>
    <dataValidation type="list" allowBlank="1" showInputMessage="1" showErrorMessage="1" prompt="¿Afectar la imagen nacional?" sqref="AH12:AH21" xr:uid="{331684E9-D0D9-41D9-A5DD-C4DB6A483BCC}">
      <formula1>"SI,NO,Escoger un dato de la lista desplegable"</formula1>
    </dataValidation>
    <dataValidation allowBlank="1" showInputMessage="1" showErrorMessage="1" prompt="¿Afectar la imagen nacional?" sqref="AH11" xr:uid="{DB99726B-92B3-46AE-8AD5-10D78003A8C2}"/>
    <dataValidation type="list" allowBlank="1" showInputMessage="1" showErrorMessage="1" prompt="¿Afectar la imagen regional?" sqref="AG12:AG21" xr:uid="{C003E4E1-022D-4B9A-BF81-08D3DE4430D4}">
      <formula1>"SI,NO,Escoger un dato de la lista desplegable"</formula1>
    </dataValidation>
    <dataValidation allowBlank="1" showInputMessage="1" showErrorMessage="1" prompt="¿Afectar la imagen regional?" sqref="AG11" xr:uid="{BB4511B5-3EBB-4BB1-9985-7A94370E4DCA}"/>
    <dataValidation type="list" allowBlank="1" showInputMessage="1" showErrorMessage="1" prompt="¿Ocasionar lesiones físicas o pérdida de vidas humanas?_x000a_NOTA: si esta respuesta es afirmativa, el impacto sera considerado como catastrófico." sqref="AF12:AF21" xr:uid="{042ACCAB-2ACD-492E-9304-9F657D1382F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22EE03F-7B5B-41C1-848F-535801BE21FE}"/>
    <dataValidation type="list" allowBlank="1" showInputMessage="1" showErrorMessage="1" prompt="¿Generar pérdida de credibilidad del sector?" sqref="AE12:AE21" xr:uid="{87F65963-F887-4A17-A10A-980652B69682}">
      <formula1>"SI,NO,Escoger un dato de la lista desplegable"</formula1>
    </dataValidation>
    <dataValidation allowBlank="1" showInputMessage="1" showErrorMessage="1" prompt="¿Generar pérdida de credibilidad del sector?" sqref="AE11" xr:uid="{16934DF2-A178-4259-968D-2E0F9D0423F9}"/>
    <dataValidation type="list" allowBlank="1" showInputMessage="1" showErrorMessage="1" prompt="¿Dar lugar a procesos penales?" sqref="AD12:AD21" xr:uid="{13E65202-F1F5-42CD-AEA0-FD6F0ED84E7D}">
      <formula1>"SI,NO,Escoger un dato de la lista desplegable"</formula1>
    </dataValidation>
    <dataValidation allowBlank="1" showInputMessage="1" showErrorMessage="1" prompt="¿Dar lugar a procesos penales?" sqref="AD11" xr:uid="{41EDA25B-7E85-4249-8482-E70E90C4283A}"/>
    <dataValidation type="list" allowBlank="1" showInputMessage="1" showErrorMessage="1" prompt="¿Dar lugar a procesos fiscales?" sqref="AC12:AC21" xr:uid="{70E65DB1-1831-44D2-9986-8C2AE9E35B20}">
      <formula1>"SI,NO,Escoger un dato de la lista desplegable"</formula1>
    </dataValidation>
    <dataValidation allowBlank="1" showInputMessage="1" showErrorMessage="1" prompt="¿Dar lugar a procesos fiscales?" sqref="AC11" xr:uid="{9AA8DF83-463E-491E-85D4-D80AAD3901D6}"/>
    <dataValidation type="list" allowBlank="1" showInputMessage="1" showErrorMessage="1" prompt="¿Dar lugar a procesos disciplinarios?" sqref="AB12:AB21" xr:uid="{E4446FA3-449C-40F0-8F83-A77D7A4F241F}">
      <formula1>"SI,NO,Escoger un dato de la lista desplegable"</formula1>
    </dataValidation>
    <dataValidation allowBlank="1" showInputMessage="1" showErrorMessage="1" prompt="¿Dar lugar a procesos disciplinarios?" sqref="AB11" xr:uid="{5267334E-AF9F-496A-930D-8E2BBD8D6F1D}"/>
    <dataValidation type="list" allowBlank="1" showInputMessage="1" showErrorMessage="1" prompt="¿Dar lugar a procesos sancionatorios?" sqref="AA12:AA21" xr:uid="{76A36A66-8E2B-48A1-8538-28319473D1AA}">
      <formula1>"SI,NO,Escoger un dato de la lista desplegable"</formula1>
    </dataValidation>
    <dataValidation allowBlank="1" showInputMessage="1" showErrorMessage="1" prompt="¿Dar lugar a procesos sancionatorios?" sqref="AA11" xr:uid="{44E4DF7B-37DD-4B63-B626-F1A8CAC1CE75}"/>
    <dataValidation type="list" allowBlank="1" showInputMessage="1" showErrorMessage="1" prompt="¿Generar intervención de los órganos de control, de la Fiscalía, u otro ente?" sqref="Z12:Z21" xr:uid="{B1B3821C-FBE1-475F-8968-7B65EF849186}">
      <formula1>"SI,NO,Escoger un dato de la lista desplegable"</formula1>
    </dataValidation>
    <dataValidation allowBlank="1" showInputMessage="1" showErrorMessage="1" prompt="¿Generar intervención de los órganos de control, de la Fiscalía, u otro ente?" sqref="Z11" xr:uid="{4463E6A3-EF30-4254-B967-1B575C9703AD}"/>
    <dataValidation type="list" allowBlank="1" showInputMessage="1" showErrorMessage="1" prompt="¿Generar pérdida de información de la Entidad?" sqref="Y12:Y21" xr:uid="{91D1E8DC-8D39-4B52-BF24-688B1F18C76A}">
      <formula1>"SI,NO,Escoger un dato de la lista desplegable"</formula1>
    </dataValidation>
    <dataValidation allowBlank="1" showInputMessage="1" showErrorMessage="1" prompt="¿Generar pérdida de información de la Entidad?" sqref="Y11" xr:uid="{2E66F8CF-9F34-406A-BABA-7BE7564C2B43}"/>
    <dataValidation type="list" allowBlank="1" showInputMessage="1" showErrorMessage="1" prompt="¿Dar lugar al detrimento de calidad de vida de la comunidad por la pérdida del bien o servicios o los recursos públicos?" sqref="X12:X21" xr:uid="{1B8B0657-9911-42D5-B5CF-76125E3EBB9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F12D98A-59B9-43E7-924E-A1C0428DDBC6}"/>
    <dataValidation type="list" allowBlank="1" showInputMessage="1" showErrorMessage="1" prompt="¿Afectar la generación de los productos o la prestación de servicios?" sqref="W12:W21" xr:uid="{CBE0036E-A045-47B5-BD7E-5DAA396234BE}">
      <formula1>"SI,NO,Escoger un dato de la lista desplegable"</formula1>
    </dataValidation>
    <dataValidation allowBlank="1" showInputMessage="1" showErrorMessage="1" prompt="¿Afectar la generación de los productos o la prestación de servicios?" sqref="W11" xr:uid="{988D9D08-4C2F-4007-AFB2-1D28B6564802}"/>
    <dataValidation type="list" allowBlank="1" showInputMessage="1" showErrorMessage="1" prompt="¿Generar pérdida de recursos económicos?" sqref="V12:V21" xr:uid="{21165772-0C03-4093-949C-5B406CBE9E88}">
      <formula1>"SI,NO,Escoger un dato de la lista desplegable"</formula1>
    </dataValidation>
    <dataValidation allowBlank="1" showInputMessage="1" showErrorMessage="1" prompt="¿Generar pérdida de recursos económicos?" sqref="V11" xr:uid="{F5C9101E-550D-4D38-81A1-9B2196D2F360}"/>
    <dataValidation type="list" allowBlank="1" showInputMessage="1" showErrorMessage="1" prompt="¿Generar pérdida de confianza de la Entidad, afectando su reputación?" sqref="U12:U21" xr:uid="{6662C791-D8BD-487C-9D5B-A7F5FF38E2DF}">
      <formula1>"SI,NO,Escoger un dato de la lista desplegable"</formula1>
    </dataValidation>
    <dataValidation allowBlank="1" showInputMessage="1" showErrorMessage="1" prompt="¿Generar pérdida de confianza de la Entidad, afectando su reputación?" sqref="U11" xr:uid="{0E2ECAF4-CCE0-4897-AD94-18562A6DDF00}"/>
    <dataValidation type="list" allowBlank="1" showInputMessage="1" showErrorMessage="1" prompt="¿Afectar el cumplimiento de la misión del sector al que pertenece la Entidad?" sqref="T12:T21" xr:uid="{10604CF0-1627-4EAE-9321-FA5E30A9AB0E}">
      <formula1>"SI,NO,Escoger un dato de la lista desplegable"</formula1>
    </dataValidation>
    <dataValidation allowBlank="1" showInputMessage="1" showErrorMessage="1" prompt="¿Afectar el cumplimiento de la misión del sector al que pertenece la Entidad?" sqref="T11" xr:uid="{B5EA1964-6F59-4480-9CEF-CD44963423C7}"/>
    <dataValidation type="list" allowBlank="1" showInputMessage="1" showErrorMessage="1" prompt="¿Afectar el cumplimiento de misión de la Entidad?" sqref="S12:S21" xr:uid="{3FAA6292-5027-436F-8B25-60A37BE2568E}">
      <formula1>"SI,NO,Escoger un dato de la lista desplegable"</formula1>
    </dataValidation>
    <dataValidation allowBlank="1" showInputMessage="1" showErrorMessage="1" prompt="¿Afectar el cumplimiento de misión de la Entidad?" sqref="S11" xr:uid="{6728311E-EA6B-4C32-8827-D76A6163EE8E}"/>
    <dataValidation type="list" allowBlank="1" showInputMessage="1" showErrorMessage="1" prompt="¿Afectar el cumplimiento de metas y objetivos de la dependencia?" sqref="R12:R21" xr:uid="{EFCC4F17-A418-4640-A321-EDCE985B5F8D}">
      <formula1>"SI,NO,Escoger un dato de la lista desplegable"</formula1>
    </dataValidation>
    <dataValidation allowBlank="1" showInputMessage="1" showErrorMessage="1" prompt="¿Afectar el cumplimiento de metas y objetivos de la dependencia?" sqref="R11" xr:uid="{D62BC011-E9CB-4E81-9040-EA9A3E01A611}"/>
    <dataValidation type="list" allowBlank="1" showInputMessage="1" showErrorMessage="1" prompt="¿Afectar al grupo de funcionarios del proceso?" sqref="Q12:Q21" xr:uid="{EDB70AE4-F04C-4833-8FCA-8693DBF4C3DA}">
      <formula1>"SI,NO,Escoger un dato de la lista desplegable"</formula1>
    </dataValidation>
    <dataValidation allowBlank="1" showInputMessage="1" showErrorMessage="1" prompt="¿Afectar al grupo de funcionarios del proceso?" sqref="Q11" xr:uid="{97223CEE-547B-4C37-9CFC-8305C0114C1B}"/>
    <dataValidation allowBlank="1" showInputMessage="1" showErrorMessage="1" prompt="Son los efectos ocasionados por la ocurrencia de un riesgo que afecta los objetivos o procesos de la entidad. Pueden ser una pérdida, un daño, un perjuicio, un detrimento." sqref="M9:M11" xr:uid="{68019778-781A-48CB-9D22-C52F1C8D77C1}"/>
    <dataValidation type="list" allowBlank="1" showInputMessage="1" showErrorMessage="1" sqref="BG12:BG21" xr:uid="{71ED4D9E-C121-4CE0-B6FB-86BFDEFD35E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7BD87EFD-314A-4C83-B2B9-03EBEC5C496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F3CE5757-815C-4A66-83DE-43039C427E4A}">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0373E756-CC04-44EE-BD35-771AAFBCEE1A}">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59576277-6B84-4466-991E-EF281FBB989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0D093546-813F-4EF5-8ACE-EB8BCD196822}">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124115CE-6EA9-4A1C-89E0-78BC0C9E6290}">
      <formula1>"Adecuado,Inadecuado,Escoger un dato de la lista desplegable"</formula1>
    </dataValidation>
    <dataValidation type="list" allowBlank="1" showInputMessage="1" showErrorMessage="1" prompt="¿Existen un responsable asignado a la ejecución del control?" sqref="AW12:AW21" xr:uid="{F161026B-A4B8-4E1C-A9E5-90D95BB4FA25}">
      <formula1>"Asignado,No Asignado,Escoger un dato de la lista desplegable"</formula1>
    </dataValidation>
    <dataValidation type="list" allowBlank="1" showInputMessage="1" showErrorMessage="1" sqref="AV12:AV21" xr:uid="{05F83CD2-CD89-4EA4-B3BD-74EDAA6FF76F}">
      <formula1>"Escoger un dato de la lista desplegable,Preventivo,Detectivo"</formula1>
    </dataValidation>
    <dataValidation type="list" allowBlank="1" showInputMessage="1" showErrorMessage="1" sqref="AQ12:AQ21" xr:uid="{4CDFC9CF-CF90-45D6-B33E-B1439F98068A}">
      <formula1>"Escoger un dato de la lista desplegable,Por Tramite, Diario, Semanal, Quincenal, Mensual, Bimestral, Trimestral, Semestral,Anual"</formula1>
    </dataValidation>
    <dataValidation type="list" allowBlank="1" showInputMessage="1" showErrorMessage="1" sqref="F12:I21" xr:uid="{406F9CAF-A68D-4B66-A221-BD46DAA70D3A}">
      <formula1>"SI,NO,Escoger un dato de la lista desplegable"</formula1>
    </dataValidation>
    <dataValidation type="list" allowBlank="1" showInputMessage="1" showErrorMessage="1" sqref="N12:N21" xr:uid="{CD06F470-3F2E-4E39-995E-006DE41DF64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79B1B15-D328-4300-9D9B-FAA741A11357}">
          <x14:formula1>
            <xm:f>DATOS!$J$15:$J$19</xm:f>
          </x14:formula1>
          <xm:sqref>AM12:AM21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88FE-3AE5-479D-8BCE-41DFD5505CEF}">
  <sheetPr>
    <tabColor rgb="FF61997D"/>
    <pageSetUpPr fitToPage="1"/>
  </sheetPr>
  <dimension ref="B2:BS64"/>
  <sheetViews>
    <sheetView zoomScale="55" zoomScaleNormal="55" workbookViewId="0">
      <selection activeCell="M12" sqref="M12:M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412"/>
      <c r="C2" s="413"/>
      <c r="D2" s="414"/>
      <c r="E2" s="421" t="s">
        <v>57</v>
      </c>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row>
    <row r="3" spans="2:71" s="24" customFormat="1" ht="60" customHeight="1" x14ac:dyDescent="0.25">
      <c r="B3" s="415"/>
      <c r="C3" s="416"/>
      <c r="D3" s="417"/>
      <c r="E3" s="422" t="s">
        <v>56</v>
      </c>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row>
    <row r="4" spans="2:71" s="84" customFormat="1" ht="38.25" customHeight="1" x14ac:dyDescent="0.25">
      <c r="B4" s="418"/>
      <c r="C4" s="419"/>
      <c r="D4" s="420"/>
      <c r="E4" s="423" t="s">
        <v>58</v>
      </c>
      <c r="F4" s="423"/>
      <c r="G4" s="423"/>
      <c r="H4" s="423"/>
      <c r="I4" s="423"/>
      <c r="J4" s="423"/>
      <c r="K4" s="423"/>
      <c r="L4" s="423"/>
      <c r="M4" s="423"/>
      <c r="N4" s="423"/>
      <c r="O4" s="423"/>
      <c r="P4" s="423"/>
      <c r="Q4" s="423"/>
      <c r="R4" s="423"/>
      <c r="S4" s="423" t="s">
        <v>59</v>
      </c>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t="s">
        <v>60</v>
      </c>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row>
    <row r="5" spans="2:71" s="25" customFormat="1" ht="12.75" x14ac:dyDescent="0.2">
      <c r="BH5" s="85"/>
      <c r="BJ5" s="85"/>
      <c r="BK5" s="85"/>
    </row>
    <row r="6" spans="2:71" s="26" customFormat="1" ht="23.25" customHeight="1" x14ac:dyDescent="0.25">
      <c r="C6" s="437" t="s">
        <v>61</v>
      </c>
      <c r="D6" s="437"/>
      <c r="E6" s="438">
        <v>45322</v>
      </c>
      <c r="F6" s="439"/>
      <c r="G6" s="439"/>
      <c r="H6" s="439"/>
      <c r="I6" s="439"/>
      <c r="BH6" s="86"/>
      <c r="BJ6" s="86"/>
      <c r="BK6" s="86"/>
    </row>
    <row r="7" spans="2:71" s="25" customFormat="1" ht="13.5" thickBot="1" x14ac:dyDescent="0.25">
      <c r="BH7" s="85"/>
      <c r="BJ7" s="85"/>
      <c r="BK7" s="85"/>
    </row>
    <row r="8" spans="2:71" s="26" customFormat="1" ht="21.75" customHeight="1" x14ac:dyDescent="0.25">
      <c r="B8" s="440" t="s">
        <v>62</v>
      </c>
      <c r="C8" s="441"/>
      <c r="D8" s="441"/>
      <c r="E8" s="441"/>
      <c r="F8" s="441"/>
      <c r="G8" s="441"/>
      <c r="H8" s="441"/>
      <c r="I8" s="441"/>
      <c r="J8" s="441"/>
      <c r="K8" s="441"/>
      <c r="L8" s="441"/>
      <c r="M8" s="442"/>
      <c r="N8" s="443" t="s">
        <v>63</v>
      </c>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5"/>
      <c r="AN8" s="392" t="s">
        <v>345</v>
      </c>
      <c r="AO8" s="393"/>
      <c r="AP8" s="393"/>
      <c r="AQ8" s="393"/>
      <c r="AR8" s="393"/>
      <c r="AS8" s="393"/>
      <c r="AT8" s="393"/>
      <c r="AU8" s="393"/>
      <c r="AV8" s="393"/>
      <c r="AW8" s="394" t="s">
        <v>65</v>
      </c>
      <c r="AX8" s="395"/>
      <c r="AY8" s="395"/>
      <c r="AZ8" s="395"/>
      <c r="BA8" s="395"/>
      <c r="BB8" s="395"/>
      <c r="BC8" s="395"/>
      <c r="BD8" s="395"/>
      <c r="BE8" s="395"/>
      <c r="BF8" s="395"/>
      <c r="BG8" s="395"/>
      <c r="BH8" s="395"/>
      <c r="BI8" s="395"/>
      <c r="BJ8" s="395"/>
      <c r="BK8" s="395"/>
      <c r="BL8" s="395"/>
      <c r="BM8" s="395"/>
      <c r="BN8" s="395"/>
      <c r="BO8" s="385" t="s">
        <v>66</v>
      </c>
      <c r="BP8" s="386"/>
      <c r="BQ8" s="386"/>
      <c r="BR8" s="386"/>
      <c r="BS8" s="389" t="s">
        <v>67</v>
      </c>
    </row>
    <row r="9" spans="2:71" s="26" customFormat="1" ht="15" customHeight="1" x14ac:dyDescent="0.25">
      <c r="B9" s="424" t="s">
        <v>68</v>
      </c>
      <c r="C9" s="426" t="s">
        <v>69</v>
      </c>
      <c r="D9" s="428" t="s">
        <v>70</v>
      </c>
      <c r="E9" s="428" t="s">
        <v>71</v>
      </c>
      <c r="F9" s="428" t="s">
        <v>72</v>
      </c>
      <c r="G9" s="428"/>
      <c r="H9" s="428"/>
      <c r="I9" s="428"/>
      <c r="J9" s="428"/>
      <c r="K9" s="430" t="s">
        <v>73</v>
      </c>
      <c r="L9" s="431"/>
      <c r="M9" s="433" t="s">
        <v>74</v>
      </c>
      <c r="N9" s="402" t="s">
        <v>75</v>
      </c>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436"/>
      <c r="AN9" s="446" t="s">
        <v>76</v>
      </c>
      <c r="AO9" s="370" t="s">
        <v>77</v>
      </c>
      <c r="AP9" s="370" t="s">
        <v>78</v>
      </c>
      <c r="AQ9" s="370" t="s">
        <v>79</v>
      </c>
      <c r="AR9" s="370" t="s">
        <v>80</v>
      </c>
      <c r="AS9" s="370" t="s">
        <v>81</v>
      </c>
      <c r="AT9" s="370" t="s">
        <v>82</v>
      </c>
      <c r="AU9" s="370" t="s">
        <v>83</v>
      </c>
      <c r="AV9" s="370" t="s">
        <v>84</v>
      </c>
      <c r="AW9" s="372" t="s">
        <v>85</v>
      </c>
      <c r="AX9" s="373"/>
      <c r="AY9" s="373"/>
      <c r="AZ9" s="373"/>
      <c r="BA9" s="373"/>
      <c r="BB9" s="373"/>
      <c r="BC9" s="374"/>
      <c r="BD9" s="378" t="s">
        <v>86</v>
      </c>
      <c r="BE9" s="379"/>
      <c r="BF9" s="405"/>
      <c r="BG9" s="378" t="s">
        <v>87</v>
      </c>
      <c r="BH9" s="379"/>
      <c r="BI9" s="405"/>
      <c r="BJ9" s="378" t="s">
        <v>88</v>
      </c>
      <c r="BK9" s="379"/>
      <c r="BL9" s="407" t="s">
        <v>89</v>
      </c>
      <c r="BM9" s="371" t="s">
        <v>90</v>
      </c>
      <c r="BN9" s="410" t="s">
        <v>91</v>
      </c>
      <c r="BO9" s="387"/>
      <c r="BP9" s="388"/>
      <c r="BQ9" s="388"/>
      <c r="BR9" s="388"/>
      <c r="BS9" s="390"/>
    </row>
    <row r="10" spans="2:71" s="26" customFormat="1" ht="15" customHeight="1" x14ac:dyDescent="0.25">
      <c r="B10" s="424"/>
      <c r="C10" s="426"/>
      <c r="D10" s="428"/>
      <c r="E10" s="428"/>
      <c r="F10" s="400" t="s">
        <v>92</v>
      </c>
      <c r="G10" s="400" t="s">
        <v>93</v>
      </c>
      <c r="H10" s="400" t="s">
        <v>94</v>
      </c>
      <c r="I10" s="400" t="s">
        <v>95</v>
      </c>
      <c r="J10" s="400" t="s">
        <v>167</v>
      </c>
      <c r="K10" s="431"/>
      <c r="L10" s="431"/>
      <c r="M10" s="434"/>
      <c r="N10" s="402" t="s">
        <v>96</v>
      </c>
      <c r="O10" s="382"/>
      <c r="P10" s="382"/>
      <c r="Q10" s="382" t="s">
        <v>97</v>
      </c>
      <c r="R10" s="382"/>
      <c r="S10" s="382"/>
      <c r="T10" s="382"/>
      <c r="U10" s="382"/>
      <c r="V10" s="382"/>
      <c r="W10" s="382"/>
      <c r="X10" s="382"/>
      <c r="Y10" s="382"/>
      <c r="Z10" s="382"/>
      <c r="AA10" s="382"/>
      <c r="AB10" s="382"/>
      <c r="AC10" s="382"/>
      <c r="AD10" s="382"/>
      <c r="AE10" s="382"/>
      <c r="AF10" s="382"/>
      <c r="AG10" s="382"/>
      <c r="AH10" s="382"/>
      <c r="AI10" s="382"/>
      <c r="AJ10" s="383" t="s">
        <v>98</v>
      </c>
      <c r="AK10" s="383"/>
      <c r="AL10" s="383" t="s">
        <v>99</v>
      </c>
      <c r="AM10" s="396" t="s">
        <v>100</v>
      </c>
      <c r="AN10" s="446"/>
      <c r="AO10" s="370"/>
      <c r="AP10" s="370"/>
      <c r="AQ10" s="370"/>
      <c r="AR10" s="370"/>
      <c r="AS10" s="370"/>
      <c r="AT10" s="370"/>
      <c r="AU10" s="370"/>
      <c r="AV10" s="370"/>
      <c r="AW10" s="375"/>
      <c r="AX10" s="376"/>
      <c r="AY10" s="376"/>
      <c r="AZ10" s="376"/>
      <c r="BA10" s="376"/>
      <c r="BB10" s="376"/>
      <c r="BC10" s="377"/>
      <c r="BD10" s="380"/>
      <c r="BE10" s="381"/>
      <c r="BF10" s="406"/>
      <c r="BG10" s="380"/>
      <c r="BH10" s="381"/>
      <c r="BI10" s="406"/>
      <c r="BJ10" s="380"/>
      <c r="BK10" s="381"/>
      <c r="BL10" s="408"/>
      <c r="BM10" s="409"/>
      <c r="BN10" s="411"/>
      <c r="BO10" s="387"/>
      <c r="BP10" s="388"/>
      <c r="BQ10" s="388"/>
      <c r="BR10" s="388"/>
      <c r="BS10" s="390"/>
    </row>
    <row r="11" spans="2:71" s="26" customFormat="1" ht="33.75" customHeight="1" thickBot="1" x14ac:dyDescent="0.3">
      <c r="B11" s="425"/>
      <c r="C11" s="427"/>
      <c r="D11" s="429"/>
      <c r="E11" s="429"/>
      <c r="F11" s="401"/>
      <c r="G11" s="401"/>
      <c r="H11" s="401"/>
      <c r="I11" s="401"/>
      <c r="J11" s="401"/>
      <c r="K11" s="432"/>
      <c r="L11" s="432"/>
      <c r="M11" s="435"/>
      <c r="N11" s="403"/>
      <c r="O11" s="404"/>
      <c r="P11" s="404"/>
      <c r="Q11" s="96">
        <v>1</v>
      </c>
      <c r="R11" s="96">
        <v>2</v>
      </c>
      <c r="S11" s="96">
        <v>3</v>
      </c>
      <c r="T11" s="96">
        <v>4</v>
      </c>
      <c r="U11" s="96">
        <v>5</v>
      </c>
      <c r="V11" s="96">
        <v>6</v>
      </c>
      <c r="W11" s="96">
        <v>7</v>
      </c>
      <c r="X11" s="96">
        <v>8</v>
      </c>
      <c r="Y11" s="96">
        <v>9</v>
      </c>
      <c r="Z11" s="96">
        <v>10</v>
      </c>
      <c r="AA11" s="96">
        <v>11</v>
      </c>
      <c r="AB11" s="96">
        <v>12</v>
      </c>
      <c r="AC11" s="96">
        <v>13</v>
      </c>
      <c r="AD11" s="96">
        <v>14</v>
      </c>
      <c r="AE11" s="96">
        <v>15</v>
      </c>
      <c r="AF11" s="96">
        <v>16</v>
      </c>
      <c r="AG11" s="96">
        <v>17</v>
      </c>
      <c r="AH11" s="96">
        <v>18</v>
      </c>
      <c r="AI11" s="96">
        <v>19</v>
      </c>
      <c r="AJ11" s="384"/>
      <c r="AK11" s="384"/>
      <c r="AL11" s="384"/>
      <c r="AM11" s="397"/>
      <c r="AN11" s="447"/>
      <c r="AO11" s="371"/>
      <c r="AP11" s="371"/>
      <c r="AQ11" s="371"/>
      <c r="AR11" s="371"/>
      <c r="AS11" s="371"/>
      <c r="AT11" s="371"/>
      <c r="AU11" s="371"/>
      <c r="AV11" s="371"/>
      <c r="AW11" s="87" t="s">
        <v>101</v>
      </c>
      <c r="AX11" s="87" t="s">
        <v>102</v>
      </c>
      <c r="AY11" s="87">
        <v>2</v>
      </c>
      <c r="AZ11" s="87">
        <v>3</v>
      </c>
      <c r="BA11" s="87">
        <v>4</v>
      </c>
      <c r="BB11" s="87">
        <v>5</v>
      </c>
      <c r="BC11" s="87">
        <v>6</v>
      </c>
      <c r="BD11" s="380"/>
      <c r="BE11" s="381"/>
      <c r="BF11" s="406"/>
      <c r="BG11" s="380"/>
      <c r="BH11" s="381"/>
      <c r="BI11" s="406"/>
      <c r="BJ11" s="380"/>
      <c r="BK11" s="381"/>
      <c r="BL11" s="408"/>
      <c r="BM11" s="409"/>
      <c r="BN11" s="411"/>
      <c r="BO11" s="398" t="s">
        <v>96</v>
      </c>
      <c r="BP11" s="399"/>
      <c r="BQ11" s="88" t="s">
        <v>98</v>
      </c>
      <c r="BR11" s="88" t="s">
        <v>103</v>
      </c>
      <c r="BS11" s="391"/>
    </row>
    <row r="12" spans="2:71" s="89" customFormat="1" ht="258" customHeight="1" x14ac:dyDescent="0.25">
      <c r="B12" s="364">
        <v>1</v>
      </c>
      <c r="C12" s="367" t="s">
        <v>30</v>
      </c>
      <c r="D12" s="357" t="s">
        <v>174</v>
      </c>
      <c r="E12" s="482" t="s">
        <v>365</v>
      </c>
      <c r="F12" s="357" t="s">
        <v>153</v>
      </c>
      <c r="G12" s="357" t="s">
        <v>153</v>
      </c>
      <c r="H12" s="357" t="s">
        <v>153</v>
      </c>
      <c r="I12" s="357" t="s">
        <v>153</v>
      </c>
      <c r="J12" s="357" t="str">
        <f>IF(AND((F12="SI"),(G12="SI"),(H12="SI"),(I12="SI")),"Si es Riesgo de Corrupción","No es Riesgo de Corrupción")</f>
        <v>Si es Riesgo de Corrupción</v>
      </c>
      <c r="K12" s="97">
        <v>1</v>
      </c>
      <c r="L12" s="98" t="s">
        <v>175</v>
      </c>
      <c r="M12" s="359" t="s">
        <v>177</v>
      </c>
      <c r="N12" s="479">
        <v>3</v>
      </c>
      <c r="O12" s="351" t="str">
        <f>IF(N12=1,"Rara vez",IF(N12=2,"Improbable",IF(N12=3,"Posible",IF(N12=4,"Probable",IF(N12=5,"Casi seguro","Definir el nivel de probabilidad")))))</f>
        <v>Posible</v>
      </c>
      <c r="P12" s="35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476" t="s">
        <v>153</v>
      </c>
      <c r="R12" s="476" t="s">
        <v>155</v>
      </c>
      <c r="S12" s="476" t="s">
        <v>153</v>
      </c>
      <c r="T12" s="476" t="s">
        <v>153</v>
      </c>
      <c r="U12" s="476" t="s">
        <v>153</v>
      </c>
      <c r="V12" s="476" t="s">
        <v>153</v>
      </c>
      <c r="W12" s="476" t="s">
        <v>155</v>
      </c>
      <c r="X12" s="476" t="s">
        <v>153</v>
      </c>
      <c r="Y12" s="476" t="s">
        <v>155</v>
      </c>
      <c r="Z12" s="476" t="s">
        <v>153</v>
      </c>
      <c r="AA12" s="476" t="s">
        <v>153</v>
      </c>
      <c r="AB12" s="476" t="s">
        <v>153</v>
      </c>
      <c r="AC12" s="476" t="s">
        <v>153</v>
      </c>
      <c r="AD12" s="476" t="s">
        <v>153</v>
      </c>
      <c r="AE12" s="476" t="s">
        <v>153</v>
      </c>
      <c r="AF12" s="476" t="s">
        <v>153</v>
      </c>
      <c r="AG12" s="476" t="s">
        <v>155</v>
      </c>
      <c r="AH12" s="476" t="s">
        <v>155</v>
      </c>
      <c r="AI12" s="476" t="s">
        <v>155</v>
      </c>
      <c r="AJ12" s="350" t="str">
        <f>IF(AF12="SI","Impacto Catastrófico por lesoines o perdida de vidas humanas",(COUNTIF(Q12:AE21,"SI")+COUNTIF(AG12:AI21,"SI")))</f>
        <v>Impacto Catastrófico por lesoines o perdida de vidas humanas</v>
      </c>
      <c r="AK12" s="350" t="str">
        <f>IF(AJ12=0,"",IF(AND(AJ12&gt;0,AJ12&lt;=5),"Moderado",IF(AND(AJ12&gt;5,AJ12&lt;=11),"Mayor","Catastrófico")))</f>
        <v>Catastrófico</v>
      </c>
      <c r="AL12" s="350" t="str">
        <f>IF(AND(O12="Rara Vez",AK12="Moderado"),"Moderado",IF(AND(O12="Rara Vez",AK12="Mayor"),"Alto",IF(AND(O12="Improbable",AK12="Moderado"),"Moderado",IF(AND(O12="Improbable",AK12="Mayor"),"Alto",IF(AND(O12="Posible",AK12="Moderado"),"Alto",IF(AND(O12="Probable",AK12="Moderado"),"Alto","Extremo"))))))</f>
        <v>Extremo</v>
      </c>
      <c r="AM12" s="335" t="s">
        <v>151</v>
      </c>
      <c r="AN12" s="90">
        <v>1</v>
      </c>
      <c r="AO12" s="125" t="s">
        <v>376</v>
      </c>
      <c r="AP12" s="94" t="s">
        <v>178</v>
      </c>
      <c r="AQ12" s="94" t="s">
        <v>168</v>
      </c>
      <c r="AR12" s="94" t="s">
        <v>366</v>
      </c>
      <c r="AS12" s="94" t="s">
        <v>367</v>
      </c>
      <c r="AT12" s="94" t="s">
        <v>179</v>
      </c>
      <c r="AU12" s="94" t="s">
        <v>180</v>
      </c>
      <c r="AV12" s="94" t="s">
        <v>157</v>
      </c>
      <c r="AW12" s="93" t="s">
        <v>158</v>
      </c>
      <c r="AX12" s="93" t="s">
        <v>159</v>
      </c>
      <c r="AY12" s="93" t="s">
        <v>160</v>
      </c>
      <c r="AZ12" s="93" t="s">
        <v>161</v>
      </c>
      <c r="BA12" s="93" t="s">
        <v>162</v>
      </c>
      <c r="BB12" s="93" t="s">
        <v>163</v>
      </c>
      <c r="BC12" s="93" t="s">
        <v>169</v>
      </c>
      <c r="BD12" s="93">
        <f t="shared" ref="BD12:BD61" si="0">IF(AW12="Asignado",15,0)+IF(AX12="Adecuado",15,0)+IF(AY12="Oportuna",15,0)+IF(AZ12="Prevenir",15,IF(AZ12="Detectar",10,0))+IF(BA12="Confiable",15,0)+IF(BB12="Se investigan y resuelven oportunamente",15,0)+IF(BC12="Completa",10,IF(BC12="Incompleta",5,0))</f>
        <v>100</v>
      </c>
      <c r="BE12" s="93" t="str">
        <f t="shared" ref="BE12:BE61" si="1">IF(BD12&lt;=85,"Débil",IF(AND(BD12&gt;=86,BD12&lt;=94),"Moderado","Fuerte"))</f>
        <v>Fuerte</v>
      </c>
      <c r="BF12" s="94"/>
      <c r="BG12" s="99" t="s">
        <v>165</v>
      </c>
      <c r="BH12" s="93" t="str">
        <f>IF(BG12="Débil","No se ejecuta",IF(BG12="Moderado","Algunas veces se ejecuta",IF(BG12="FUERTE","Siempre se ejecuta","Casilla formulada")))</f>
        <v>Siempre se ejecuta</v>
      </c>
      <c r="BI12" s="94"/>
      <c r="BJ12" s="93" t="str">
        <f t="shared" ref="BJ12:BJ61" si="2">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93">
        <f t="shared" ref="BK12:BK61" si="3">IF(BJ12="DÉBIL",0,IF(BJ12="MODERADO",50,IF(BJ12="FUERTE",100,"")))</f>
        <v>100</v>
      </c>
      <c r="BL12" s="93" t="str">
        <f t="shared" ref="BL12:BL61" si="4">IF(AND(BG12="Fuerte",BE12="Fuerte"),"NO","SI")</f>
        <v>NO</v>
      </c>
      <c r="BM12" s="338" t="str">
        <f>IF(AVERAGE(BK12:BK21)=100,"FUERTE",IF(AND(AVERAGE(BK12:BK21)&lt;=99,AVERAGE(BK12:BK21)&gt;=50),"MODERADA",IF(AVERAGE(BK12:BK21)&lt;50,"DÉBIL",0)))</f>
        <v>FUERTE</v>
      </c>
      <c r="BN12" s="341" t="str">
        <f>IFERROR(IF(BM12="DÉBIL","NO DISMINUYE",IF(AVERAGEIF(AV12:AV21,"Preventivo",BK12:BK21)&gt;=50,"DIRECTAMENTE","NO DISMINUYE")),"NO DISMINUYE")</f>
        <v>DIRECTAMENTE</v>
      </c>
      <c r="BO12" s="344">
        <f>IF(N12=1,1,IF(AND(N12=2,BM12="FUERTE",BN12="DIRECTAMENTE"),N12-1,IF(AND(N12&gt;2,BM12="FUERTE",BN12="DIRECTAMENTE"),N12-2,IF(AND(N12&gt;=2,BM12="MODERADA",BN12="DIRECTAMENTE"),N12-1,N12))))</f>
        <v>1</v>
      </c>
      <c r="BP12" s="347" t="str">
        <f>IF(BO12=1,"Rara vez",IF(BO12=2,"Improbable",IF(BO12=3,"Posible",IF(BO12=4,"Probable",IF(BO12=5,"Casi Seguro",0)))))</f>
        <v>Rara vez</v>
      </c>
      <c r="BQ12" s="329" t="str">
        <f>AK12</f>
        <v>Catastrófico</v>
      </c>
      <c r="BR12" s="329" t="str">
        <f>IF(AND(BP12="Rara Vez",BQ12="Moderado"),"Moderado",IF(AND(BP12="Rara Vez",BQ12="Mayor"),"Alto",IF(AND(BP12="Improbable",BQ12="Moderado"),"Moderado",IF(AND(BP12="Improbable",BQ12="Mayor"),"Alto",IF(AND(BP12="Posible",BQ12="Moderado"),"Alto",IF(AND(BP12="Probable",BQ12="Moderado"),"Alto","Extremo"))))))</f>
        <v>Extremo</v>
      </c>
      <c r="BS12" s="473" t="s">
        <v>368</v>
      </c>
    </row>
    <row r="13" spans="2:71" s="89" customFormat="1" ht="109.15" customHeight="1" x14ac:dyDescent="0.25">
      <c r="B13" s="365"/>
      <c r="C13" s="368"/>
      <c r="D13" s="357"/>
      <c r="E13" s="482"/>
      <c r="F13" s="357"/>
      <c r="G13" s="357"/>
      <c r="H13" s="357"/>
      <c r="I13" s="357"/>
      <c r="J13" s="357"/>
      <c r="K13" s="100">
        <v>2</v>
      </c>
      <c r="L13" s="101" t="s">
        <v>176</v>
      </c>
      <c r="M13" s="359"/>
      <c r="N13" s="480"/>
      <c r="O13" s="352"/>
      <c r="P13" s="348"/>
      <c r="Q13" s="477"/>
      <c r="R13" s="477"/>
      <c r="S13" s="477"/>
      <c r="T13" s="477"/>
      <c r="U13" s="477"/>
      <c r="V13" s="477"/>
      <c r="W13" s="477"/>
      <c r="X13" s="477"/>
      <c r="Y13" s="477"/>
      <c r="Z13" s="477"/>
      <c r="AA13" s="477"/>
      <c r="AB13" s="477"/>
      <c r="AC13" s="477"/>
      <c r="AD13" s="477"/>
      <c r="AE13" s="477"/>
      <c r="AF13" s="477"/>
      <c r="AG13" s="477"/>
      <c r="AH13" s="477"/>
      <c r="AI13" s="477"/>
      <c r="AJ13" s="330"/>
      <c r="AK13" s="330"/>
      <c r="AL13" s="330"/>
      <c r="AM13" s="336"/>
      <c r="AN13" s="102">
        <v>2</v>
      </c>
      <c r="AO13" s="103" t="s">
        <v>369</v>
      </c>
      <c r="AP13" s="103" t="s">
        <v>181</v>
      </c>
      <c r="AQ13" s="103" t="s">
        <v>156</v>
      </c>
      <c r="AR13" s="103" t="s">
        <v>182</v>
      </c>
      <c r="AS13" s="103" t="s">
        <v>183</v>
      </c>
      <c r="AT13" s="103" t="s">
        <v>185</v>
      </c>
      <c r="AU13" s="103" t="s">
        <v>184</v>
      </c>
      <c r="AV13" s="103" t="s">
        <v>157</v>
      </c>
      <c r="AW13" s="104" t="s">
        <v>158</v>
      </c>
      <c r="AX13" s="104" t="s">
        <v>159</v>
      </c>
      <c r="AY13" s="104" t="s">
        <v>160</v>
      </c>
      <c r="AZ13" s="104" t="s">
        <v>161</v>
      </c>
      <c r="BA13" s="104" t="s">
        <v>162</v>
      </c>
      <c r="BB13" s="104" t="s">
        <v>163</v>
      </c>
      <c r="BC13" s="104" t="s">
        <v>169</v>
      </c>
      <c r="BD13" s="104">
        <f t="shared" si="0"/>
        <v>100</v>
      </c>
      <c r="BE13" s="104" t="str">
        <f t="shared" si="1"/>
        <v>Fuerte</v>
      </c>
      <c r="BF13" s="103"/>
      <c r="BG13" s="105" t="s">
        <v>165</v>
      </c>
      <c r="BH13" s="104" t="str">
        <f t="shared" ref="BH13:BH61" si="5">IF(BG13="Débil","No se ejecuta",IF(BG13="Moderado","Algunas veces se ejecuta",IF(BG13="FUERTE","Siempre se ejecuta","Casilla formulada")))</f>
        <v>Siempre se ejecuta</v>
      </c>
      <c r="BI13" s="103"/>
      <c r="BJ13" s="104" t="str">
        <f t="shared" si="2"/>
        <v>FUERTE</v>
      </c>
      <c r="BK13" s="104">
        <f t="shared" si="3"/>
        <v>100</v>
      </c>
      <c r="BL13" s="104" t="str">
        <f t="shared" si="4"/>
        <v>NO</v>
      </c>
      <c r="BM13" s="339"/>
      <c r="BN13" s="342"/>
      <c r="BO13" s="345"/>
      <c r="BP13" s="348"/>
      <c r="BQ13" s="330"/>
      <c r="BR13" s="330"/>
      <c r="BS13" s="474"/>
    </row>
    <row r="14" spans="2:71" s="89" customFormat="1" ht="192" customHeight="1" x14ac:dyDescent="0.25">
      <c r="B14" s="365"/>
      <c r="C14" s="368"/>
      <c r="D14" s="357"/>
      <c r="E14" s="482"/>
      <c r="F14" s="357"/>
      <c r="G14" s="357"/>
      <c r="H14" s="357"/>
      <c r="I14" s="357"/>
      <c r="J14" s="357"/>
      <c r="K14" s="106">
        <v>3</v>
      </c>
      <c r="L14" s="107" t="s">
        <v>370</v>
      </c>
      <c r="M14" s="359"/>
      <c r="N14" s="480"/>
      <c r="O14" s="352"/>
      <c r="P14" s="348"/>
      <c r="Q14" s="477"/>
      <c r="R14" s="477"/>
      <c r="S14" s="477"/>
      <c r="T14" s="477"/>
      <c r="U14" s="477"/>
      <c r="V14" s="477"/>
      <c r="W14" s="477"/>
      <c r="X14" s="477"/>
      <c r="Y14" s="477"/>
      <c r="Z14" s="477"/>
      <c r="AA14" s="477"/>
      <c r="AB14" s="477"/>
      <c r="AC14" s="477"/>
      <c r="AD14" s="477"/>
      <c r="AE14" s="477"/>
      <c r="AF14" s="477"/>
      <c r="AG14" s="477"/>
      <c r="AH14" s="477"/>
      <c r="AI14" s="477"/>
      <c r="AJ14" s="330"/>
      <c r="AK14" s="330"/>
      <c r="AL14" s="330"/>
      <c r="AM14" s="336"/>
      <c r="AN14" s="108">
        <v>3</v>
      </c>
      <c r="AO14" s="124" t="s">
        <v>375</v>
      </c>
      <c r="AP14" s="109" t="s">
        <v>371</v>
      </c>
      <c r="AQ14" s="109" t="s">
        <v>168</v>
      </c>
      <c r="AR14" s="109" t="s">
        <v>372</v>
      </c>
      <c r="AS14" s="109" t="s">
        <v>373</v>
      </c>
      <c r="AT14" s="109" t="s">
        <v>202</v>
      </c>
      <c r="AU14" s="109" t="s">
        <v>374</v>
      </c>
      <c r="AV14" s="109" t="s">
        <v>157</v>
      </c>
      <c r="AW14" s="110" t="s">
        <v>158</v>
      </c>
      <c r="AX14" s="110" t="s">
        <v>159</v>
      </c>
      <c r="AY14" s="110" t="s">
        <v>160</v>
      </c>
      <c r="AZ14" s="110" t="s">
        <v>161</v>
      </c>
      <c r="BA14" s="110" t="s">
        <v>162</v>
      </c>
      <c r="BB14" s="110" t="s">
        <v>163</v>
      </c>
      <c r="BC14" s="110" t="s">
        <v>169</v>
      </c>
      <c r="BD14" s="110">
        <f t="shared" si="0"/>
        <v>100</v>
      </c>
      <c r="BE14" s="110" t="str">
        <f t="shared" si="1"/>
        <v>Fuerte</v>
      </c>
      <c r="BF14" s="109"/>
      <c r="BG14" s="111" t="s">
        <v>165</v>
      </c>
      <c r="BH14" s="110" t="str">
        <f t="shared" si="5"/>
        <v>Siempre se ejecuta</v>
      </c>
      <c r="BI14" s="109"/>
      <c r="BJ14" s="110" t="str">
        <f t="shared" si="2"/>
        <v>FUERTE</v>
      </c>
      <c r="BK14" s="110">
        <f t="shared" si="3"/>
        <v>100</v>
      </c>
      <c r="BL14" s="110" t="str">
        <f t="shared" si="4"/>
        <v>NO</v>
      </c>
      <c r="BM14" s="339"/>
      <c r="BN14" s="342"/>
      <c r="BO14" s="345"/>
      <c r="BP14" s="348"/>
      <c r="BQ14" s="330"/>
      <c r="BR14" s="330"/>
      <c r="BS14" s="474"/>
    </row>
    <row r="15" spans="2:71" s="89" customFormat="1" ht="6" customHeight="1" x14ac:dyDescent="0.25">
      <c r="B15" s="365"/>
      <c r="C15" s="368"/>
      <c r="D15" s="357"/>
      <c r="E15" s="482"/>
      <c r="F15" s="357"/>
      <c r="G15" s="357"/>
      <c r="H15" s="357"/>
      <c r="I15" s="357"/>
      <c r="J15" s="357"/>
      <c r="K15" s="100">
        <v>4</v>
      </c>
      <c r="L15" s="101" t="s">
        <v>107</v>
      </c>
      <c r="M15" s="359"/>
      <c r="N15" s="480"/>
      <c r="O15" s="352"/>
      <c r="P15" s="348"/>
      <c r="Q15" s="477"/>
      <c r="R15" s="477"/>
      <c r="S15" s="477"/>
      <c r="T15" s="477"/>
      <c r="U15" s="477"/>
      <c r="V15" s="477"/>
      <c r="W15" s="477"/>
      <c r="X15" s="477"/>
      <c r="Y15" s="477"/>
      <c r="Z15" s="477"/>
      <c r="AA15" s="477"/>
      <c r="AB15" s="477"/>
      <c r="AC15" s="477"/>
      <c r="AD15" s="477"/>
      <c r="AE15" s="477"/>
      <c r="AF15" s="477"/>
      <c r="AG15" s="477"/>
      <c r="AH15" s="477"/>
      <c r="AI15" s="477"/>
      <c r="AJ15" s="330"/>
      <c r="AK15" s="330"/>
      <c r="AL15" s="330"/>
      <c r="AM15" s="336"/>
      <c r="AN15" s="102">
        <v>4</v>
      </c>
      <c r="AO15" s="103"/>
      <c r="AP15" s="103"/>
      <c r="AQ15" s="103" t="s">
        <v>106</v>
      </c>
      <c r="AR15" s="103"/>
      <c r="AS15" s="103"/>
      <c r="AT15" s="103"/>
      <c r="AU15" s="103"/>
      <c r="AV15" s="103" t="s">
        <v>106</v>
      </c>
      <c r="AW15" s="104" t="s">
        <v>106</v>
      </c>
      <c r="AX15" s="104" t="s">
        <v>106</v>
      </c>
      <c r="AY15" s="104" t="s">
        <v>106</v>
      </c>
      <c r="AZ15" s="104" t="s">
        <v>106</v>
      </c>
      <c r="BA15" s="104" t="s">
        <v>106</v>
      </c>
      <c r="BB15" s="104" t="s">
        <v>106</v>
      </c>
      <c r="BC15" s="104" t="s">
        <v>106</v>
      </c>
      <c r="BD15" s="104">
        <f t="shared" si="0"/>
        <v>0</v>
      </c>
      <c r="BE15" s="104" t="str">
        <f t="shared" si="1"/>
        <v>Débil</v>
      </c>
      <c r="BF15" s="103"/>
      <c r="BG15" s="105" t="s">
        <v>106</v>
      </c>
      <c r="BH15" s="104" t="str">
        <f t="shared" si="5"/>
        <v>Casilla formulada</v>
      </c>
      <c r="BI15" s="103"/>
      <c r="BJ15" s="104" t="str">
        <f t="shared" si="2"/>
        <v/>
      </c>
      <c r="BK15" s="104" t="str">
        <f t="shared" si="3"/>
        <v/>
      </c>
      <c r="BL15" s="104" t="str">
        <f t="shared" si="4"/>
        <v>SI</v>
      </c>
      <c r="BM15" s="339"/>
      <c r="BN15" s="342"/>
      <c r="BO15" s="345"/>
      <c r="BP15" s="348"/>
      <c r="BQ15" s="330"/>
      <c r="BR15" s="330"/>
      <c r="BS15" s="474"/>
    </row>
    <row r="16" spans="2:71" s="89" customFormat="1" ht="6" customHeight="1" x14ac:dyDescent="0.25">
      <c r="B16" s="365"/>
      <c r="C16" s="368"/>
      <c r="D16" s="357"/>
      <c r="E16" s="482"/>
      <c r="F16" s="357"/>
      <c r="G16" s="357"/>
      <c r="H16" s="357"/>
      <c r="I16" s="357"/>
      <c r="J16" s="357"/>
      <c r="K16" s="106">
        <v>5</v>
      </c>
      <c r="L16" s="107" t="s">
        <v>107</v>
      </c>
      <c r="M16" s="359"/>
      <c r="N16" s="480"/>
      <c r="O16" s="352"/>
      <c r="P16" s="348"/>
      <c r="Q16" s="477"/>
      <c r="R16" s="477"/>
      <c r="S16" s="477"/>
      <c r="T16" s="477"/>
      <c r="U16" s="477"/>
      <c r="V16" s="477"/>
      <c r="W16" s="477"/>
      <c r="X16" s="477"/>
      <c r="Y16" s="477"/>
      <c r="Z16" s="477"/>
      <c r="AA16" s="477"/>
      <c r="AB16" s="477"/>
      <c r="AC16" s="477"/>
      <c r="AD16" s="477"/>
      <c r="AE16" s="477"/>
      <c r="AF16" s="477"/>
      <c r="AG16" s="477"/>
      <c r="AH16" s="477"/>
      <c r="AI16" s="477"/>
      <c r="AJ16" s="330"/>
      <c r="AK16" s="330"/>
      <c r="AL16" s="330"/>
      <c r="AM16" s="336"/>
      <c r="AN16" s="108">
        <v>5</v>
      </c>
      <c r="AO16" s="109" t="s">
        <v>109</v>
      </c>
      <c r="AP16" s="109"/>
      <c r="AQ16" s="109" t="s">
        <v>106</v>
      </c>
      <c r="AR16" s="109"/>
      <c r="AS16" s="109"/>
      <c r="AT16" s="109"/>
      <c r="AU16" s="109"/>
      <c r="AV16" s="109" t="s">
        <v>106</v>
      </c>
      <c r="AW16" s="110" t="s">
        <v>106</v>
      </c>
      <c r="AX16" s="110" t="s">
        <v>106</v>
      </c>
      <c r="AY16" s="110" t="s">
        <v>106</v>
      </c>
      <c r="AZ16" s="110" t="s">
        <v>106</v>
      </c>
      <c r="BA16" s="110" t="s">
        <v>106</v>
      </c>
      <c r="BB16" s="110" t="s">
        <v>106</v>
      </c>
      <c r="BC16" s="110" t="s">
        <v>106</v>
      </c>
      <c r="BD16" s="110">
        <f t="shared" si="0"/>
        <v>0</v>
      </c>
      <c r="BE16" s="110" t="str">
        <f t="shared" si="1"/>
        <v>Débil</v>
      </c>
      <c r="BF16" s="109"/>
      <c r="BG16" s="111" t="s">
        <v>106</v>
      </c>
      <c r="BH16" s="110" t="str">
        <f t="shared" si="5"/>
        <v>Casilla formulada</v>
      </c>
      <c r="BI16" s="109"/>
      <c r="BJ16" s="110" t="str">
        <f t="shared" si="2"/>
        <v/>
      </c>
      <c r="BK16" s="110" t="str">
        <f t="shared" si="3"/>
        <v/>
      </c>
      <c r="BL16" s="110" t="str">
        <f t="shared" si="4"/>
        <v>SI</v>
      </c>
      <c r="BM16" s="339"/>
      <c r="BN16" s="342"/>
      <c r="BO16" s="345"/>
      <c r="BP16" s="348"/>
      <c r="BQ16" s="330"/>
      <c r="BR16" s="330"/>
      <c r="BS16" s="474"/>
    </row>
    <row r="17" spans="2:71" s="89" customFormat="1" ht="6" customHeight="1" x14ac:dyDescent="0.25">
      <c r="B17" s="365"/>
      <c r="C17" s="368"/>
      <c r="D17" s="357"/>
      <c r="E17" s="482"/>
      <c r="F17" s="357"/>
      <c r="G17" s="357"/>
      <c r="H17" s="357"/>
      <c r="I17" s="357"/>
      <c r="J17" s="357"/>
      <c r="K17" s="100">
        <v>6</v>
      </c>
      <c r="L17" s="101" t="s">
        <v>107</v>
      </c>
      <c r="M17" s="359"/>
      <c r="N17" s="480"/>
      <c r="O17" s="352"/>
      <c r="P17" s="348"/>
      <c r="Q17" s="477"/>
      <c r="R17" s="477"/>
      <c r="S17" s="477"/>
      <c r="T17" s="477"/>
      <c r="U17" s="477"/>
      <c r="V17" s="477"/>
      <c r="W17" s="477"/>
      <c r="X17" s="477"/>
      <c r="Y17" s="477"/>
      <c r="Z17" s="477"/>
      <c r="AA17" s="477"/>
      <c r="AB17" s="477"/>
      <c r="AC17" s="477"/>
      <c r="AD17" s="477"/>
      <c r="AE17" s="477"/>
      <c r="AF17" s="477"/>
      <c r="AG17" s="477"/>
      <c r="AH17" s="477"/>
      <c r="AI17" s="477"/>
      <c r="AJ17" s="330"/>
      <c r="AK17" s="330"/>
      <c r="AL17" s="330"/>
      <c r="AM17" s="336"/>
      <c r="AN17" s="102">
        <v>6</v>
      </c>
      <c r="AO17" s="103" t="s">
        <v>109</v>
      </c>
      <c r="AP17" s="103"/>
      <c r="AQ17" s="103" t="s">
        <v>106</v>
      </c>
      <c r="AR17" s="103"/>
      <c r="AS17" s="103"/>
      <c r="AT17" s="103"/>
      <c r="AU17" s="103"/>
      <c r="AV17" s="103" t="s">
        <v>106</v>
      </c>
      <c r="AW17" s="104" t="s">
        <v>106</v>
      </c>
      <c r="AX17" s="104" t="s">
        <v>106</v>
      </c>
      <c r="AY17" s="104" t="s">
        <v>106</v>
      </c>
      <c r="AZ17" s="104" t="s">
        <v>106</v>
      </c>
      <c r="BA17" s="104" t="s">
        <v>106</v>
      </c>
      <c r="BB17" s="104" t="s">
        <v>106</v>
      </c>
      <c r="BC17" s="104" t="s">
        <v>106</v>
      </c>
      <c r="BD17" s="104">
        <f t="shared" si="0"/>
        <v>0</v>
      </c>
      <c r="BE17" s="104" t="str">
        <f t="shared" si="1"/>
        <v>Débil</v>
      </c>
      <c r="BF17" s="103"/>
      <c r="BG17" s="105" t="s">
        <v>106</v>
      </c>
      <c r="BH17" s="104" t="str">
        <f t="shared" si="5"/>
        <v>Casilla formulada</v>
      </c>
      <c r="BI17" s="103"/>
      <c r="BJ17" s="104" t="str">
        <f t="shared" si="2"/>
        <v/>
      </c>
      <c r="BK17" s="104" t="str">
        <f t="shared" si="3"/>
        <v/>
      </c>
      <c r="BL17" s="104" t="str">
        <f t="shared" si="4"/>
        <v>SI</v>
      </c>
      <c r="BM17" s="339"/>
      <c r="BN17" s="342"/>
      <c r="BO17" s="345"/>
      <c r="BP17" s="348"/>
      <c r="BQ17" s="330"/>
      <c r="BR17" s="330"/>
      <c r="BS17" s="474"/>
    </row>
    <row r="18" spans="2:71" s="89" customFormat="1" ht="6" customHeight="1" x14ac:dyDescent="0.25">
      <c r="B18" s="365"/>
      <c r="C18" s="368"/>
      <c r="D18" s="357"/>
      <c r="E18" s="482"/>
      <c r="F18" s="357"/>
      <c r="G18" s="357"/>
      <c r="H18" s="357"/>
      <c r="I18" s="357"/>
      <c r="J18" s="357"/>
      <c r="K18" s="106">
        <v>7</v>
      </c>
      <c r="L18" s="107" t="s">
        <v>107</v>
      </c>
      <c r="M18" s="359"/>
      <c r="N18" s="480"/>
      <c r="O18" s="352"/>
      <c r="P18" s="348"/>
      <c r="Q18" s="477"/>
      <c r="R18" s="477"/>
      <c r="S18" s="477"/>
      <c r="T18" s="477"/>
      <c r="U18" s="477"/>
      <c r="V18" s="477"/>
      <c r="W18" s="477"/>
      <c r="X18" s="477"/>
      <c r="Y18" s="477"/>
      <c r="Z18" s="477"/>
      <c r="AA18" s="477"/>
      <c r="AB18" s="477"/>
      <c r="AC18" s="477"/>
      <c r="AD18" s="477"/>
      <c r="AE18" s="477"/>
      <c r="AF18" s="477"/>
      <c r="AG18" s="477"/>
      <c r="AH18" s="477"/>
      <c r="AI18" s="477"/>
      <c r="AJ18" s="330"/>
      <c r="AK18" s="330"/>
      <c r="AL18" s="330"/>
      <c r="AM18" s="336"/>
      <c r="AN18" s="108">
        <v>7</v>
      </c>
      <c r="AO18" s="109" t="s">
        <v>109</v>
      </c>
      <c r="AP18" s="109"/>
      <c r="AQ18" s="109" t="s">
        <v>106</v>
      </c>
      <c r="AR18" s="109"/>
      <c r="AS18" s="109"/>
      <c r="AT18" s="109"/>
      <c r="AU18" s="109"/>
      <c r="AV18" s="109" t="s">
        <v>106</v>
      </c>
      <c r="AW18" s="110" t="s">
        <v>106</v>
      </c>
      <c r="AX18" s="110" t="s">
        <v>106</v>
      </c>
      <c r="AY18" s="110" t="s">
        <v>106</v>
      </c>
      <c r="AZ18" s="110" t="s">
        <v>106</v>
      </c>
      <c r="BA18" s="110" t="s">
        <v>106</v>
      </c>
      <c r="BB18" s="110" t="s">
        <v>106</v>
      </c>
      <c r="BC18" s="110" t="s">
        <v>106</v>
      </c>
      <c r="BD18" s="110">
        <f t="shared" si="0"/>
        <v>0</v>
      </c>
      <c r="BE18" s="110" t="str">
        <f t="shared" si="1"/>
        <v>Débil</v>
      </c>
      <c r="BF18" s="109"/>
      <c r="BG18" s="111" t="s">
        <v>106</v>
      </c>
      <c r="BH18" s="110" t="str">
        <f t="shared" si="5"/>
        <v>Casilla formulada</v>
      </c>
      <c r="BI18" s="109"/>
      <c r="BJ18" s="110" t="str">
        <f t="shared" si="2"/>
        <v/>
      </c>
      <c r="BK18" s="110" t="str">
        <f t="shared" si="3"/>
        <v/>
      </c>
      <c r="BL18" s="110" t="str">
        <f t="shared" si="4"/>
        <v>SI</v>
      </c>
      <c r="BM18" s="339"/>
      <c r="BN18" s="342"/>
      <c r="BO18" s="345"/>
      <c r="BP18" s="348"/>
      <c r="BQ18" s="330"/>
      <c r="BR18" s="330"/>
      <c r="BS18" s="474"/>
    </row>
    <row r="19" spans="2:71" s="89" customFormat="1" ht="6" customHeight="1" x14ac:dyDescent="0.25">
      <c r="B19" s="365"/>
      <c r="C19" s="368"/>
      <c r="D19" s="357"/>
      <c r="E19" s="482"/>
      <c r="F19" s="357"/>
      <c r="G19" s="357"/>
      <c r="H19" s="357"/>
      <c r="I19" s="357"/>
      <c r="J19" s="357"/>
      <c r="K19" s="100">
        <v>8</v>
      </c>
      <c r="L19" s="101" t="s">
        <v>107</v>
      </c>
      <c r="M19" s="359"/>
      <c r="N19" s="480"/>
      <c r="O19" s="352"/>
      <c r="P19" s="348"/>
      <c r="Q19" s="477"/>
      <c r="R19" s="477"/>
      <c r="S19" s="477"/>
      <c r="T19" s="477"/>
      <c r="U19" s="477"/>
      <c r="V19" s="477"/>
      <c r="W19" s="477"/>
      <c r="X19" s="477"/>
      <c r="Y19" s="477"/>
      <c r="Z19" s="477"/>
      <c r="AA19" s="477"/>
      <c r="AB19" s="477"/>
      <c r="AC19" s="477"/>
      <c r="AD19" s="477"/>
      <c r="AE19" s="477"/>
      <c r="AF19" s="477"/>
      <c r="AG19" s="477"/>
      <c r="AH19" s="477"/>
      <c r="AI19" s="477"/>
      <c r="AJ19" s="330"/>
      <c r="AK19" s="330"/>
      <c r="AL19" s="330"/>
      <c r="AM19" s="336"/>
      <c r="AN19" s="102">
        <v>8</v>
      </c>
      <c r="AO19" s="103" t="s">
        <v>109</v>
      </c>
      <c r="AP19" s="103"/>
      <c r="AQ19" s="103" t="s">
        <v>106</v>
      </c>
      <c r="AR19" s="103"/>
      <c r="AS19" s="103"/>
      <c r="AT19" s="103"/>
      <c r="AU19" s="103"/>
      <c r="AV19" s="103" t="s">
        <v>106</v>
      </c>
      <c r="AW19" s="104" t="s">
        <v>106</v>
      </c>
      <c r="AX19" s="104" t="s">
        <v>106</v>
      </c>
      <c r="AY19" s="104" t="s">
        <v>106</v>
      </c>
      <c r="AZ19" s="104" t="s">
        <v>106</v>
      </c>
      <c r="BA19" s="104" t="s">
        <v>106</v>
      </c>
      <c r="BB19" s="104" t="s">
        <v>106</v>
      </c>
      <c r="BC19" s="104" t="s">
        <v>106</v>
      </c>
      <c r="BD19" s="104">
        <f t="shared" si="0"/>
        <v>0</v>
      </c>
      <c r="BE19" s="104" t="str">
        <f t="shared" si="1"/>
        <v>Débil</v>
      </c>
      <c r="BF19" s="103"/>
      <c r="BG19" s="105" t="s">
        <v>106</v>
      </c>
      <c r="BH19" s="104" t="str">
        <f t="shared" si="5"/>
        <v>Casilla formulada</v>
      </c>
      <c r="BI19" s="103"/>
      <c r="BJ19" s="104" t="str">
        <f t="shared" si="2"/>
        <v/>
      </c>
      <c r="BK19" s="104" t="str">
        <f t="shared" si="3"/>
        <v/>
      </c>
      <c r="BL19" s="104" t="str">
        <f t="shared" si="4"/>
        <v>SI</v>
      </c>
      <c r="BM19" s="339"/>
      <c r="BN19" s="342"/>
      <c r="BO19" s="345"/>
      <c r="BP19" s="348"/>
      <c r="BQ19" s="330"/>
      <c r="BR19" s="330"/>
      <c r="BS19" s="474"/>
    </row>
    <row r="20" spans="2:71" s="89" customFormat="1" ht="6" customHeight="1" x14ac:dyDescent="0.25">
      <c r="B20" s="365"/>
      <c r="C20" s="368"/>
      <c r="D20" s="357"/>
      <c r="E20" s="482"/>
      <c r="F20" s="357"/>
      <c r="G20" s="357"/>
      <c r="H20" s="357"/>
      <c r="I20" s="357"/>
      <c r="J20" s="357"/>
      <c r="K20" s="106">
        <v>9</v>
      </c>
      <c r="L20" s="112" t="s">
        <v>107</v>
      </c>
      <c r="M20" s="359"/>
      <c r="N20" s="480"/>
      <c r="O20" s="352"/>
      <c r="P20" s="348"/>
      <c r="Q20" s="477"/>
      <c r="R20" s="477"/>
      <c r="S20" s="477"/>
      <c r="T20" s="477"/>
      <c r="U20" s="477"/>
      <c r="V20" s="477"/>
      <c r="W20" s="477"/>
      <c r="X20" s="477"/>
      <c r="Y20" s="477"/>
      <c r="Z20" s="477"/>
      <c r="AA20" s="477"/>
      <c r="AB20" s="477"/>
      <c r="AC20" s="477"/>
      <c r="AD20" s="477"/>
      <c r="AE20" s="477"/>
      <c r="AF20" s="477"/>
      <c r="AG20" s="477"/>
      <c r="AH20" s="477"/>
      <c r="AI20" s="477"/>
      <c r="AJ20" s="330"/>
      <c r="AK20" s="330"/>
      <c r="AL20" s="330"/>
      <c r="AM20" s="336"/>
      <c r="AN20" s="108">
        <v>9</v>
      </c>
      <c r="AO20" s="109" t="s">
        <v>109</v>
      </c>
      <c r="AP20" s="109"/>
      <c r="AQ20" s="109" t="s">
        <v>106</v>
      </c>
      <c r="AR20" s="109"/>
      <c r="AS20" s="109"/>
      <c r="AT20" s="109"/>
      <c r="AU20" s="109"/>
      <c r="AV20" s="109" t="s">
        <v>106</v>
      </c>
      <c r="AW20" s="110" t="s">
        <v>106</v>
      </c>
      <c r="AX20" s="110" t="s">
        <v>106</v>
      </c>
      <c r="AY20" s="110" t="s">
        <v>106</v>
      </c>
      <c r="AZ20" s="110" t="s">
        <v>106</v>
      </c>
      <c r="BA20" s="110" t="s">
        <v>106</v>
      </c>
      <c r="BB20" s="110" t="s">
        <v>106</v>
      </c>
      <c r="BC20" s="110" t="s">
        <v>106</v>
      </c>
      <c r="BD20" s="110">
        <f t="shared" si="0"/>
        <v>0</v>
      </c>
      <c r="BE20" s="110" t="str">
        <f t="shared" si="1"/>
        <v>Débil</v>
      </c>
      <c r="BF20" s="109"/>
      <c r="BG20" s="111" t="s">
        <v>106</v>
      </c>
      <c r="BH20" s="110" t="str">
        <f t="shared" si="5"/>
        <v>Casilla formulada</v>
      </c>
      <c r="BI20" s="109"/>
      <c r="BJ20" s="110" t="str">
        <f t="shared" si="2"/>
        <v/>
      </c>
      <c r="BK20" s="110" t="str">
        <f t="shared" si="3"/>
        <v/>
      </c>
      <c r="BL20" s="110" t="str">
        <f t="shared" si="4"/>
        <v>SI</v>
      </c>
      <c r="BM20" s="339"/>
      <c r="BN20" s="342"/>
      <c r="BO20" s="345"/>
      <c r="BP20" s="348"/>
      <c r="BQ20" s="330"/>
      <c r="BR20" s="330"/>
      <c r="BS20" s="474"/>
    </row>
    <row r="21" spans="2:71" s="89" customFormat="1" ht="6" customHeight="1" thickBot="1" x14ac:dyDescent="0.3">
      <c r="B21" s="366"/>
      <c r="C21" s="369"/>
      <c r="D21" s="358"/>
      <c r="E21" s="483"/>
      <c r="F21" s="358"/>
      <c r="G21" s="358"/>
      <c r="H21" s="358"/>
      <c r="I21" s="358"/>
      <c r="J21" s="358"/>
      <c r="K21" s="113">
        <v>10</v>
      </c>
      <c r="L21" s="114" t="s">
        <v>107</v>
      </c>
      <c r="M21" s="360"/>
      <c r="N21" s="481"/>
      <c r="O21" s="353"/>
      <c r="P21" s="349"/>
      <c r="Q21" s="478"/>
      <c r="R21" s="478"/>
      <c r="S21" s="478"/>
      <c r="T21" s="478"/>
      <c r="U21" s="478"/>
      <c r="V21" s="478"/>
      <c r="W21" s="478"/>
      <c r="X21" s="478"/>
      <c r="Y21" s="478"/>
      <c r="Z21" s="478"/>
      <c r="AA21" s="478"/>
      <c r="AB21" s="478"/>
      <c r="AC21" s="478"/>
      <c r="AD21" s="478"/>
      <c r="AE21" s="478"/>
      <c r="AF21" s="478"/>
      <c r="AG21" s="478"/>
      <c r="AH21" s="478"/>
      <c r="AI21" s="478"/>
      <c r="AJ21" s="331"/>
      <c r="AK21" s="331"/>
      <c r="AL21" s="331"/>
      <c r="AM21" s="337"/>
      <c r="AN21" s="115">
        <v>10</v>
      </c>
      <c r="AO21" s="116" t="s">
        <v>109</v>
      </c>
      <c r="AP21" s="116"/>
      <c r="AQ21" s="116" t="s">
        <v>106</v>
      </c>
      <c r="AR21" s="116"/>
      <c r="AS21" s="116"/>
      <c r="AT21" s="116"/>
      <c r="AU21" s="116"/>
      <c r="AV21" s="116" t="s">
        <v>106</v>
      </c>
      <c r="AW21" s="117" t="s">
        <v>106</v>
      </c>
      <c r="AX21" s="117" t="s">
        <v>106</v>
      </c>
      <c r="AY21" s="117" t="s">
        <v>106</v>
      </c>
      <c r="AZ21" s="117" t="s">
        <v>106</v>
      </c>
      <c r="BA21" s="117" t="s">
        <v>106</v>
      </c>
      <c r="BB21" s="117" t="s">
        <v>106</v>
      </c>
      <c r="BC21" s="117" t="s">
        <v>106</v>
      </c>
      <c r="BD21" s="117">
        <f t="shared" si="0"/>
        <v>0</v>
      </c>
      <c r="BE21" s="117" t="str">
        <f t="shared" si="1"/>
        <v>Débil</v>
      </c>
      <c r="BF21" s="116"/>
      <c r="BG21" s="118" t="s">
        <v>106</v>
      </c>
      <c r="BH21" s="117" t="str">
        <f t="shared" si="5"/>
        <v>Casilla formulada</v>
      </c>
      <c r="BI21" s="116"/>
      <c r="BJ21" s="117" t="str">
        <f t="shared" si="2"/>
        <v/>
      </c>
      <c r="BK21" s="117" t="str">
        <f t="shared" si="3"/>
        <v/>
      </c>
      <c r="BL21" s="117" t="str">
        <f t="shared" si="4"/>
        <v>SI</v>
      </c>
      <c r="BM21" s="340"/>
      <c r="BN21" s="343"/>
      <c r="BO21" s="346"/>
      <c r="BP21" s="349"/>
      <c r="BQ21" s="331"/>
      <c r="BR21" s="331"/>
      <c r="BS21" s="475"/>
    </row>
    <row r="22" spans="2:71" s="89" customFormat="1" ht="96" hidden="1" customHeight="1" x14ac:dyDescent="0.25">
      <c r="B22" s="364">
        <v>2</v>
      </c>
      <c r="C22" s="367" t="s">
        <v>104</v>
      </c>
      <c r="D22" s="357" t="s">
        <v>105</v>
      </c>
      <c r="E22" s="357"/>
      <c r="F22" s="357" t="s">
        <v>106</v>
      </c>
      <c r="G22" s="357" t="s">
        <v>106</v>
      </c>
      <c r="H22" s="357" t="s">
        <v>106</v>
      </c>
      <c r="I22" s="357" t="s">
        <v>106</v>
      </c>
      <c r="J22" s="357" t="str">
        <f>IF(AND((F22="SI"),(G22="SI"),(H22="SI"),(I22="SI")),"Si es Riesgo de Corrupción","No es Riesgo de Corrupción")</f>
        <v>No es Riesgo de Corrupción</v>
      </c>
      <c r="K22" s="97">
        <v>1</v>
      </c>
      <c r="L22" s="98" t="s">
        <v>107</v>
      </c>
      <c r="M22" s="359" t="s">
        <v>166</v>
      </c>
      <c r="N22" s="361" t="s">
        <v>106</v>
      </c>
      <c r="O22" s="351" t="str">
        <f>IF(N22=1,"Rara vez",IF(N22=2,"Improbable",IF(N22=3,"Posible",IF(N22=4,"Probable",IF(N22=5,"Casi seguro","Definir el nivel de probabilidad")))))</f>
        <v>Definir el nivel de probabilidad</v>
      </c>
      <c r="P22" s="35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350" t="s">
        <v>106</v>
      </c>
      <c r="R22" s="350" t="s">
        <v>106</v>
      </c>
      <c r="S22" s="350" t="s">
        <v>106</v>
      </c>
      <c r="T22" s="350" t="s">
        <v>106</v>
      </c>
      <c r="U22" s="350" t="s">
        <v>106</v>
      </c>
      <c r="V22" s="350" t="s">
        <v>106</v>
      </c>
      <c r="W22" s="350" t="s">
        <v>106</v>
      </c>
      <c r="X22" s="350" t="s">
        <v>106</v>
      </c>
      <c r="Y22" s="350" t="s">
        <v>106</v>
      </c>
      <c r="Z22" s="350" t="s">
        <v>106</v>
      </c>
      <c r="AA22" s="350" t="s">
        <v>106</v>
      </c>
      <c r="AB22" s="350" t="s">
        <v>106</v>
      </c>
      <c r="AC22" s="350" t="s">
        <v>106</v>
      </c>
      <c r="AD22" s="350" t="s">
        <v>106</v>
      </c>
      <c r="AE22" s="350" t="s">
        <v>106</v>
      </c>
      <c r="AF22" s="350" t="s">
        <v>106</v>
      </c>
      <c r="AG22" s="350" t="s">
        <v>106</v>
      </c>
      <c r="AH22" s="350" t="s">
        <v>106</v>
      </c>
      <c r="AI22" s="350" t="s">
        <v>106</v>
      </c>
      <c r="AJ22" s="350">
        <f>IF(AF22="SI","Impacto Catastrófico por lesoines o perdida de vidas humanas",(COUNTIF(Q22:AE31,"SI")+COUNTIF(AG22:AI31,"SI")))</f>
        <v>0</v>
      </c>
      <c r="AK22" s="350" t="str">
        <f>IF(AJ22=0,"",IF(AND(AJ22&gt;0,AJ22&lt;=5),"Moderado",IF(AND(AJ22&gt;5,AJ22&lt;=11),"Mayor","Catastrófico")))</f>
        <v/>
      </c>
      <c r="AL22" s="350" t="str">
        <f>IF(AND(O22="Rara Vez",AK22="Moderado"),"Moderado",IF(AND(O22="Rara Vez",AK22="Mayor"),"Alto",IF(AND(O22="Improbable",AK22="Moderado"),"Moderado",IF(AND(O22="Improbable",AK22="Mayor"),"Alto",IF(AND(O22="Posible",AK22="Moderado"),"Alto",IF(AND(O22="Probable",AK22="Moderado"),"Alto","Extremo"))))))</f>
        <v>Extremo</v>
      </c>
      <c r="AM22" s="335" t="s">
        <v>108</v>
      </c>
      <c r="AN22" s="90">
        <v>1</v>
      </c>
      <c r="AO22" s="94" t="s">
        <v>109</v>
      </c>
      <c r="AP22" s="94"/>
      <c r="AQ22" s="94" t="s">
        <v>106</v>
      </c>
      <c r="AR22" s="94"/>
      <c r="AS22" s="94"/>
      <c r="AT22" s="94"/>
      <c r="AU22" s="94"/>
      <c r="AV22" s="94" t="s">
        <v>106</v>
      </c>
      <c r="AW22" s="93" t="s">
        <v>106</v>
      </c>
      <c r="AX22" s="93" t="s">
        <v>106</v>
      </c>
      <c r="AY22" s="93" t="s">
        <v>106</v>
      </c>
      <c r="AZ22" s="93" t="s">
        <v>106</v>
      </c>
      <c r="BA22" s="93" t="s">
        <v>106</v>
      </c>
      <c r="BB22" s="93" t="s">
        <v>106</v>
      </c>
      <c r="BC22" s="93" t="s">
        <v>106</v>
      </c>
      <c r="BD22" s="93">
        <f t="shared" si="0"/>
        <v>0</v>
      </c>
      <c r="BE22" s="93" t="str">
        <f t="shared" si="1"/>
        <v>Débil</v>
      </c>
      <c r="BF22" s="94"/>
      <c r="BG22" s="99" t="s">
        <v>106</v>
      </c>
      <c r="BH22" s="93" t="str">
        <f t="shared" si="5"/>
        <v>Casilla formulada</v>
      </c>
      <c r="BI22" s="94"/>
      <c r="BJ22" s="93" t="str">
        <f t="shared" si="2"/>
        <v/>
      </c>
      <c r="BK22" s="93" t="str">
        <f t="shared" si="3"/>
        <v/>
      </c>
      <c r="BL22" s="93" t="str">
        <f t="shared" si="4"/>
        <v>SI</v>
      </c>
      <c r="BM22" s="338" t="e">
        <f>IF(AVERAGE(BK22:BK31)=100,"FUERTE",IF(AND(AVERAGE(BK22:BK31)&lt;=99,AVERAGE(BK22:BK31)&gt;=50),"MODERADA",IF(AVERAGE(BK22:BK31)&lt;50,"DÉBIL",0)))</f>
        <v>#DIV/0!</v>
      </c>
      <c r="BN22" s="341" t="str">
        <f>IFERROR(IF(BM22="DÉBIL","NO DISMINUYE",IF(AVERAGEIF(AV22:AV31,"Preventivo",BK22:BK31)&gt;=50,"DIRECTAMENTE","NO DISMINUYE")),"NO DISMINUYE")</f>
        <v>NO DISMINUYE</v>
      </c>
      <c r="BO22" s="344" t="e">
        <f>IF(N22=1,1,IF(AND(N22=2,BM22="FUERTE",BN22="DIRECTAMENTE"),N22-1,IF(AND(N22&gt;2,BM22="FUERTE",BN22="DIRECTAMENTE"),N22-2,IF(AND(N22&gt;=2,BM22="MODERADA",BN22="DIRECTAMENTE"),N22-1,N22))))</f>
        <v>#DIV/0!</v>
      </c>
      <c r="BP22" s="347" t="e">
        <f>IF(BO22=1,"Rara vez",IF(BO22=2,"Improbable",IF(BO22=3,"Posible",IF(BO22=4,"Probable",IF(BO22=5,"Casi Seguro",0)))))</f>
        <v>#DIV/0!</v>
      </c>
      <c r="BQ22" s="329" t="str">
        <f>AK22</f>
        <v/>
      </c>
      <c r="BR22" s="329" t="e">
        <f>IF(AND(BP22="Rara Vez",BQ22="Moderado"),"Moderado",IF(AND(BP22="Rara Vez",BQ22="Mayor"),"Alto",IF(AND(BP22="Improbable",BQ22="Moderado"),"Moderado",IF(AND(BP22="Improbable",BQ22="Mayor"),"Alto",IF(AND(BP22="Posible",BQ22="Moderado"),"Alto",IF(AND(BP22="Probable",BQ22="Moderado"),"Alto","Extremo"))))))</f>
        <v>#DIV/0!</v>
      </c>
      <c r="BS22" s="332"/>
    </row>
    <row r="23" spans="2:71" s="89" customFormat="1" ht="96" hidden="1" customHeight="1" x14ac:dyDescent="0.25">
      <c r="B23" s="365"/>
      <c r="C23" s="368"/>
      <c r="D23" s="357"/>
      <c r="E23" s="357"/>
      <c r="F23" s="357"/>
      <c r="G23" s="357"/>
      <c r="H23" s="357"/>
      <c r="I23" s="357"/>
      <c r="J23" s="357"/>
      <c r="K23" s="100">
        <v>2</v>
      </c>
      <c r="L23" s="101" t="s">
        <v>107</v>
      </c>
      <c r="M23" s="359"/>
      <c r="N23" s="362"/>
      <c r="O23" s="352"/>
      <c r="P23" s="348"/>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6"/>
      <c r="AN23" s="102">
        <v>2</v>
      </c>
      <c r="AO23" s="103" t="s">
        <v>109</v>
      </c>
      <c r="AP23" s="103"/>
      <c r="AQ23" s="103" t="s">
        <v>106</v>
      </c>
      <c r="AR23" s="103"/>
      <c r="AS23" s="103"/>
      <c r="AT23" s="103"/>
      <c r="AU23" s="103"/>
      <c r="AV23" s="103" t="s">
        <v>106</v>
      </c>
      <c r="AW23" s="104" t="s">
        <v>106</v>
      </c>
      <c r="AX23" s="104" t="s">
        <v>106</v>
      </c>
      <c r="AY23" s="104" t="s">
        <v>106</v>
      </c>
      <c r="AZ23" s="104" t="s">
        <v>106</v>
      </c>
      <c r="BA23" s="104" t="s">
        <v>106</v>
      </c>
      <c r="BB23" s="104" t="s">
        <v>106</v>
      </c>
      <c r="BC23" s="104" t="s">
        <v>106</v>
      </c>
      <c r="BD23" s="104">
        <f t="shared" si="0"/>
        <v>0</v>
      </c>
      <c r="BE23" s="104" t="str">
        <f t="shared" si="1"/>
        <v>Débil</v>
      </c>
      <c r="BF23" s="103"/>
      <c r="BG23" s="105" t="s">
        <v>106</v>
      </c>
      <c r="BH23" s="104" t="str">
        <f t="shared" si="5"/>
        <v>Casilla formulada</v>
      </c>
      <c r="BI23" s="103"/>
      <c r="BJ23" s="104" t="str">
        <f t="shared" si="2"/>
        <v/>
      </c>
      <c r="BK23" s="104" t="str">
        <f t="shared" si="3"/>
        <v/>
      </c>
      <c r="BL23" s="104" t="str">
        <f t="shared" si="4"/>
        <v>SI</v>
      </c>
      <c r="BM23" s="339"/>
      <c r="BN23" s="342"/>
      <c r="BO23" s="345"/>
      <c r="BP23" s="348"/>
      <c r="BQ23" s="330"/>
      <c r="BR23" s="330"/>
      <c r="BS23" s="333"/>
    </row>
    <row r="24" spans="2:71" s="89" customFormat="1" ht="96" hidden="1" customHeight="1" x14ac:dyDescent="0.25">
      <c r="B24" s="365"/>
      <c r="C24" s="368"/>
      <c r="D24" s="357"/>
      <c r="E24" s="357"/>
      <c r="F24" s="357"/>
      <c r="G24" s="357"/>
      <c r="H24" s="357"/>
      <c r="I24" s="357"/>
      <c r="J24" s="357"/>
      <c r="K24" s="106">
        <v>3</v>
      </c>
      <c r="L24" s="107" t="s">
        <v>107</v>
      </c>
      <c r="M24" s="359"/>
      <c r="N24" s="362"/>
      <c r="O24" s="352"/>
      <c r="P24" s="348"/>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6"/>
      <c r="AN24" s="108">
        <v>3</v>
      </c>
      <c r="AO24" s="109" t="s">
        <v>109</v>
      </c>
      <c r="AP24" s="109"/>
      <c r="AQ24" s="109" t="s">
        <v>106</v>
      </c>
      <c r="AR24" s="109"/>
      <c r="AS24" s="109"/>
      <c r="AT24" s="109"/>
      <c r="AU24" s="109"/>
      <c r="AV24" s="109" t="s">
        <v>106</v>
      </c>
      <c r="AW24" s="110" t="s">
        <v>106</v>
      </c>
      <c r="AX24" s="110" t="s">
        <v>106</v>
      </c>
      <c r="AY24" s="110" t="s">
        <v>106</v>
      </c>
      <c r="AZ24" s="110" t="s">
        <v>106</v>
      </c>
      <c r="BA24" s="110" t="s">
        <v>106</v>
      </c>
      <c r="BB24" s="110" t="s">
        <v>106</v>
      </c>
      <c r="BC24" s="110" t="s">
        <v>106</v>
      </c>
      <c r="BD24" s="110">
        <f t="shared" si="0"/>
        <v>0</v>
      </c>
      <c r="BE24" s="110" t="str">
        <f t="shared" si="1"/>
        <v>Débil</v>
      </c>
      <c r="BF24" s="109"/>
      <c r="BG24" s="111" t="s">
        <v>106</v>
      </c>
      <c r="BH24" s="110" t="str">
        <f t="shared" si="5"/>
        <v>Casilla formulada</v>
      </c>
      <c r="BI24" s="109"/>
      <c r="BJ24" s="110" t="str">
        <f t="shared" si="2"/>
        <v/>
      </c>
      <c r="BK24" s="110" t="str">
        <f t="shared" si="3"/>
        <v/>
      </c>
      <c r="BL24" s="110" t="str">
        <f t="shared" si="4"/>
        <v>SI</v>
      </c>
      <c r="BM24" s="339"/>
      <c r="BN24" s="342"/>
      <c r="BO24" s="345"/>
      <c r="BP24" s="348"/>
      <c r="BQ24" s="330"/>
      <c r="BR24" s="330"/>
      <c r="BS24" s="333"/>
    </row>
    <row r="25" spans="2:71" s="89" customFormat="1" ht="96" hidden="1" customHeight="1" x14ac:dyDescent="0.25">
      <c r="B25" s="365"/>
      <c r="C25" s="368"/>
      <c r="D25" s="357"/>
      <c r="E25" s="357"/>
      <c r="F25" s="357"/>
      <c r="G25" s="357"/>
      <c r="H25" s="357"/>
      <c r="I25" s="357"/>
      <c r="J25" s="357"/>
      <c r="K25" s="100">
        <v>4</v>
      </c>
      <c r="L25" s="101" t="s">
        <v>107</v>
      </c>
      <c r="M25" s="359"/>
      <c r="N25" s="362"/>
      <c r="O25" s="352"/>
      <c r="P25" s="348"/>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6"/>
      <c r="AN25" s="102">
        <v>4</v>
      </c>
      <c r="AO25" s="103" t="s">
        <v>109</v>
      </c>
      <c r="AP25" s="103"/>
      <c r="AQ25" s="103" t="s">
        <v>106</v>
      </c>
      <c r="AR25" s="103"/>
      <c r="AS25" s="103"/>
      <c r="AT25" s="103"/>
      <c r="AU25" s="103"/>
      <c r="AV25" s="103" t="s">
        <v>106</v>
      </c>
      <c r="AW25" s="104" t="s">
        <v>106</v>
      </c>
      <c r="AX25" s="104" t="s">
        <v>106</v>
      </c>
      <c r="AY25" s="104" t="s">
        <v>106</v>
      </c>
      <c r="AZ25" s="104" t="s">
        <v>106</v>
      </c>
      <c r="BA25" s="104" t="s">
        <v>106</v>
      </c>
      <c r="BB25" s="104" t="s">
        <v>106</v>
      </c>
      <c r="BC25" s="104" t="s">
        <v>106</v>
      </c>
      <c r="BD25" s="104">
        <f t="shared" si="0"/>
        <v>0</v>
      </c>
      <c r="BE25" s="104" t="str">
        <f t="shared" si="1"/>
        <v>Débil</v>
      </c>
      <c r="BF25" s="103"/>
      <c r="BG25" s="105" t="s">
        <v>106</v>
      </c>
      <c r="BH25" s="104" t="str">
        <f t="shared" si="5"/>
        <v>Casilla formulada</v>
      </c>
      <c r="BI25" s="103"/>
      <c r="BJ25" s="104" t="str">
        <f t="shared" si="2"/>
        <v/>
      </c>
      <c r="BK25" s="104" t="str">
        <f t="shared" si="3"/>
        <v/>
      </c>
      <c r="BL25" s="104" t="str">
        <f t="shared" si="4"/>
        <v>SI</v>
      </c>
      <c r="BM25" s="339"/>
      <c r="BN25" s="342"/>
      <c r="BO25" s="345"/>
      <c r="BP25" s="348"/>
      <c r="BQ25" s="330"/>
      <c r="BR25" s="330"/>
      <c r="BS25" s="333"/>
    </row>
    <row r="26" spans="2:71" s="89" customFormat="1" ht="96" hidden="1" customHeight="1" x14ac:dyDescent="0.25">
      <c r="B26" s="365"/>
      <c r="C26" s="368"/>
      <c r="D26" s="357"/>
      <c r="E26" s="357"/>
      <c r="F26" s="357"/>
      <c r="G26" s="357"/>
      <c r="H26" s="357"/>
      <c r="I26" s="357"/>
      <c r="J26" s="357"/>
      <c r="K26" s="106">
        <v>5</v>
      </c>
      <c r="L26" s="107" t="s">
        <v>107</v>
      </c>
      <c r="M26" s="359"/>
      <c r="N26" s="362"/>
      <c r="O26" s="352"/>
      <c r="P26" s="348"/>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6"/>
      <c r="AN26" s="108">
        <v>5</v>
      </c>
      <c r="AO26" s="109" t="s">
        <v>109</v>
      </c>
      <c r="AP26" s="109"/>
      <c r="AQ26" s="109" t="s">
        <v>106</v>
      </c>
      <c r="AR26" s="109"/>
      <c r="AS26" s="109"/>
      <c r="AT26" s="109"/>
      <c r="AU26" s="109"/>
      <c r="AV26" s="109" t="s">
        <v>106</v>
      </c>
      <c r="AW26" s="110" t="s">
        <v>106</v>
      </c>
      <c r="AX26" s="110" t="s">
        <v>106</v>
      </c>
      <c r="AY26" s="110" t="s">
        <v>106</v>
      </c>
      <c r="AZ26" s="110" t="s">
        <v>106</v>
      </c>
      <c r="BA26" s="110" t="s">
        <v>106</v>
      </c>
      <c r="BB26" s="110" t="s">
        <v>106</v>
      </c>
      <c r="BC26" s="110" t="s">
        <v>106</v>
      </c>
      <c r="BD26" s="110">
        <f t="shared" si="0"/>
        <v>0</v>
      </c>
      <c r="BE26" s="110" t="str">
        <f t="shared" si="1"/>
        <v>Débil</v>
      </c>
      <c r="BF26" s="109"/>
      <c r="BG26" s="111" t="s">
        <v>106</v>
      </c>
      <c r="BH26" s="110" t="str">
        <f t="shared" si="5"/>
        <v>Casilla formulada</v>
      </c>
      <c r="BI26" s="109"/>
      <c r="BJ26" s="110" t="str">
        <f t="shared" si="2"/>
        <v/>
      </c>
      <c r="BK26" s="110" t="str">
        <f t="shared" si="3"/>
        <v/>
      </c>
      <c r="BL26" s="110" t="str">
        <f t="shared" si="4"/>
        <v>SI</v>
      </c>
      <c r="BM26" s="339"/>
      <c r="BN26" s="342"/>
      <c r="BO26" s="345"/>
      <c r="BP26" s="348"/>
      <c r="BQ26" s="330"/>
      <c r="BR26" s="330"/>
      <c r="BS26" s="333"/>
    </row>
    <row r="27" spans="2:71" s="89" customFormat="1" ht="96" hidden="1" customHeight="1" x14ac:dyDescent="0.25">
      <c r="B27" s="365"/>
      <c r="C27" s="368"/>
      <c r="D27" s="357"/>
      <c r="E27" s="357"/>
      <c r="F27" s="357"/>
      <c r="G27" s="357"/>
      <c r="H27" s="357"/>
      <c r="I27" s="357"/>
      <c r="J27" s="357"/>
      <c r="K27" s="100">
        <v>6</v>
      </c>
      <c r="L27" s="101" t="s">
        <v>107</v>
      </c>
      <c r="M27" s="359"/>
      <c r="N27" s="362"/>
      <c r="O27" s="352"/>
      <c r="P27" s="348"/>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6"/>
      <c r="AN27" s="102">
        <v>6</v>
      </c>
      <c r="AO27" s="103" t="s">
        <v>109</v>
      </c>
      <c r="AP27" s="103"/>
      <c r="AQ27" s="103" t="s">
        <v>106</v>
      </c>
      <c r="AR27" s="103"/>
      <c r="AS27" s="103"/>
      <c r="AT27" s="103"/>
      <c r="AU27" s="103"/>
      <c r="AV27" s="103" t="s">
        <v>106</v>
      </c>
      <c r="AW27" s="104" t="s">
        <v>106</v>
      </c>
      <c r="AX27" s="104" t="s">
        <v>106</v>
      </c>
      <c r="AY27" s="104" t="s">
        <v>106</v>
      </c>
      <c r="AZ27" s="104" t="s">
        <v>106</v>
      </c>
      <c r="BA27" s="104" t="s">
        <v>106</v>
      </c>
      <c r="BB27" s="104" t="s">
        <v>106</v>
      </c>
      <c r="BC27" s="104" t="s">
        <v>106</v>
      </c>
      <c r="BD27" s="104">
        <f t="shared" si="0"/>
        <v>0</v>
      </c>
      <c r="BE27" s="104" t="str">
        <f t="shared" si="1"/>
        <v>Débil</v>
      </c>
      <c r="BF27" s="103"/>
      <c r="BG27" s="105" t="s">
        <v>106</v>
      </c>
      <c r="BH27" s="104" t="str">
        <f t="shared" si="5"/>
        <v>Casilla formulada</v>
      </c>
      <c r="BI27" s="103"/>
      <c r="BJ27" s="104" t="str">
        <f t="shared" si="2"/>
        <v/>
      </c>
      <c r="BK27" s="104" t="str">
        <f t="shared" si="3"/>
        <v/>
      </c>
      <c r="BL27" s="104" t="str">
        <f t="shared" si="4"/>
        <v>SI</v>
      </c>
      <c r="BM27" s="339"/>
      <c r="BN27" s="342"/>
      <c r="BO27" s="345"/>
      <c r="BP27" s="348"/>
      <c r="BQ27" s="330"/>
      <c r="BR27" s="330"/>
      <c r="BS27" s="333"/>
    </row>
    <row r="28" spans="2:71" s="89" customFormat="1" ht="96" hidden="1" customHeight="1" x14ac:dyDescent="0.25">
      <c r="B28" s="365"/>
      <c r="C28" s="368"/>
      <c r="D28" s="357"/>
      <c r="E28" s="357"/>
      <c r="F28" s="357"/>
      <c r="G28" s="357"/>
      <c r="H28" s="357"/>
      <c r="I28" s="357"/>
      <c r="J28" s="357"/>
      <c r="K28" s="106">
        <v>7</v>
      </c>
      <c r="L28" s="107" t="s">
        <v>107</v>
      </c>
      <c r="M28" s="359"/>
      <c r="N28" s="362"/>
      <c r="O28" s="352"/>
      <c r="P28" s="348"/>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6"/>
      <c r="AN28" s="108">
        <v>7</v>
      </c>
      <c r="AO28" s="109" t="s">
        <v>109</v>
      </c>
      <c r="AP28" s="109"/>
      <c r="AQ28" s="109" t="s">
        <v>106</v>
      </c>
      <c r="AR28" s="109"/>
      <c r="AS28" s="109"/>
      <c r="AT28" s="109"/>
      <c r="AU28" s="109"/>
      <c r="AV28" s="109" t="s">
        <v>106</v>
      </c>
      <c r="AW28" s="110" t="s">
        <v>106</v>
      </c>
      <c r="AX28" s="110" t="s">
        <v>106</v>
      </c>
      <c r="AY28" s="110" t="s">
        <v>106</v>
      </c>
      <c r="AZ28" s="110" t="s">
        <v>106</v>
      </c>
      <c r="BA28" s="110" t="s">
        <v>106</v>
      </c>
      <c r="BB28" s="110" t="s">
        <v>106</v>
      </c>
      <c r="BC28" s="110" t="s">
        <v>106</v>
      </c>
      <c r="BD28" s="110">
        <f t="shared" si="0"/>
        <v>0</v>
      </c>
      <c r="BE28" s="110" t="str">
        <f t="shared" si="1"/>
        <v>Débil</v>
      </c>
      <c r="BF28" s="109"/>
      <c r="BG28" s="111" t="s">
        <v>106</v>
      </c>
      <c r="BH28" s="110" t="str">
        <f t="shared" si="5"/>
        <v>Casilla formulada</v>
      </c>
      <c r="BI28" s="109"/>
      <c r="BJ28" s="110" t="str">
        <f t="shared" si="2"/>
        <v/>
      </c>
      <c r="BK28" s="110" t="str">
        <f t="shared" si="3"/>
        <v/>
      </c>
      <c r="BL28" s="110" t="str">
        <f t="shared" si="4"/>
        <v>SI</v>
      </c>
      <c r="BM28" s="339"/>
      <c r="BN28" s="342"/>
      <c r="BO28" s="345"/>
      <c r="BP28" s="348"/>
      <c r="BQ28" s="330"/>
      <c r="BR28" s="330"/>
      <c r="BS28" s="333"/>
    </row>
    <row r="29" spans="2:71" s="89" customFormat="1" ht="96" hidden="1" customHeight="1" x14ac:dyDescent="0.25">
      <c r="B29" s="365"/>
      <c r="C29" s="368"/>
      <c r="D29" s="357"/>
      <c r="E29" s="357"/>
      <c r="F29" s="357"/>
      <c r="G29" s="357"/>
      <c r="H29" s="357"/>
      <c r="I29" s="357"/>
      <c r="J29" s="357"/>
      <c r="K29" s="100">
        <v>8</v>
      </c>
      <c r="L29" s="101" t="s">
        <v>107</v>
      </c>
      <c r="M29" s="359"/>
      <c r="N29" s="362"/>
      <c r="O29" s="352"/>
      <c r="P29" s="348"/>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6"/>
      <c r="AN29" s="102">
        <v>8</v>
      </c>
      <c r="AO29" s="103" t="s">
        <v>109</v>
      </c>
      <c r="AP29" s="103"/>
      <c r="AQ29" s="103" t="s">
        <v>106</v>
      </c>
      <c r="AR29" s="103"/>
      <c r="AS29" s="103"/>
      <c r="AT29" s="103"/>
      <c r="AU29" s="103"/>
      <c r="AV29" s="103" t="s">
        <v>106</v>
      </c>
      <c r="AW29" s="104" t="s">
        <v>106</v>
      </c>
      <c r="AX29" s="104" t="s">
        <v>106</v>
      </c>
      <c r="AY29" s="104" t="s">
        <v>106</v>
      </c>
      <c r="AZ29" s="104" t="s">
        <v>106</v>
      </c>
      <c r="BA29" s="104" t="s">
        <v>106</v>
      </c>
      <c r="BB29" s="104" t="s">
        <v>106</v>
      </c>
      <c r="BC29" s="104" t="s">
        <v>106</v>
      </c>
      <c r="BD29" s="104">
        <f t="shared" si="0"/>
        <v>0</v>
      </c>
      <c r="BE29" s="104" t="str">
        <f t="shared" si="1"/>
        <v>Débil</v>
      </c>
      <c r="BF29" s="103"/>
      <c r="BG29" s="105" t="s">
        <v>106</v>
      </c>
      <c r="BH29" s="104" t="str">
        <f t="shared" si="5"/>
        <v>Casilla formulada</v>
      </c>
      <c r="BI29" s="103"/>
      <c r="BJ29" s="104" t="str">
        <f t="shared" si="2"/>
        <v/>
      </c>
      <c r="BK29" s="104" t="str">
        <f t="shared" si="3"/>
        <v/>
      </c>
      <c r="BL29" s="104" t="str">
        <f t="shared" si="4"/>
        <v>SI</v>
      </c>
      <c r="BM29" s="339"/>
      <c r="BN29" s="342"/>
      <c r="BO29" s="345"/>
      <c r="BP29" s="348"/>
      <c r="BQ29" s="330"/>
      <c r="BR29" s="330"/>
      <c r="BS29" s="333"/>
    </row>
    <row r="30" spans="2:71" s="89" customFormat="1" ht="96" hidden="1" customHeight="1" x14ac:dyDescent="0.25">
      <c r="B30" s="365"/>
      <c r="C30" s="368"/>
      <c r="D30" s="357"/>
      <c r="E30" s="357"/>
      <c r="F30" s="357"/>
      <c r="G30" s="357"/>
      <c r="H30" s="357"/>
      <c r="I30" s="357"/>
      <c r="J30" s="357"/>
      <c r="K30" s="106">
        <v>9</v>
      </c>
      <c r="L30" s="112" t="s">
        <v>107</v>
      </c>
      <c r="M30" s="359"/>
      <c r="N30" s="362"/>
      <c r="O30" s="352"/>
      <c r="P30" s="348"/>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6"/>
      <c r="AN30" s="108">
        <v>9</v>
      </c>
      <c r="AO30" s="109" t="s">
        <v>109</v>
      </c>
      <c r="AP30" s="109"/>
      <c r="AQ30" s="109" t="s">
        <v>106</v>
      </c>
      <c r="AR30" s="109"/>
      <c r="AS30" s="109"/>
      <c r="AT30" s="109"/>
      <c r="AU30" s="109"/>
      <c r="AV30" s="109" t="s">
        <v>106</v>
      </c>
      <c r="AW30" s="110" t="s">
        <v>106</v>
      </c>
      <c r="AX30" s="110" t="s">
        <v>106</v>
      </c>
      <c r="AY30" s="110" t="s">
        <v>106</v>
      </c>
      <c r="AZ30" s="110" t="s">
        <v>106</v>
      </c>
      <c r="BA30" s="110" t="s">
        <v>106</v>
      </c>
      <c r="BB30" s="110" t="s">
        <v>106</v>
      </c>
      <c r="BC30" s="110" t="s">
        <v>106</v>
      </c>
      <c r="BD30" s="110">
        <f t="shared" si="0"/>
        <v>0</v>
      </c>
      <c r="BE30" s="110" t="str">
        <f t="shared" si="1"/>
        <v>Débil</v>
      </c>
      <c r="BF30" s="109"/>
      <c r="BG30" s="111" t="s">
        <v>106</v>
      </c>
      <c r="BH30" s="110" t="str">
        <f t="shared" si="5"/>
        <v>Casilla formulada</v>
      </c>
      <c r="BI30" s="109"/>
      <c r="BJ30" s="110" t="str">
        <f t="shared" si="2"/>
        <v/>
      </c>
      <c r="BK30" s="110" t="str">
        <f t="shared" si="3"/>
        <v/>
      </c>
      <c r="BL30" s="110" t="str">
        <f t="shared" si="4"/>
        <v>SI</v>
      </c>
      <c r="BM30" s="339"/>
      <c r="BN30" s="342"/>
      <c r="BO30" s="345"/>
      <c r="BP30" s="348"/>
      <c r="BQ30" s="330"/>
      <c r="BR30" s="330"/>
      <c r="BS30" s="333"/>
    </row>
    <row r="31" spans="2:71" s="89" customFormat="1" ht="96" hidden="1" customHeight="1" thickBot="1" x14ac:dyDescent="0.3">
      <c r="B31" s="366"/>
      <c r="C31" s="369"/>
      <c r="D31" s="358"/>
      <c r="E31" s="358"/>
      <c r="F31" s="358"/>
      <c r="G31" s="358"/>
      <c r="H31" s="358"/>
      <c r="I31" s="358"/>
      <c r="J31" s="358"/>
      <c r="K31" s="113">
        <v>10</v>
      </c>
      <c r="L31" s="114" t="s">
        <v>107</v>
      </c>
      <c r="M31" s="360"/>
      <c r="N31" s="363"/>
      <c r="O31" s="353"/>
      <c r="P31" s="349"/>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7"/>
      <c r="AN31" s="115">
        <v>10</v>
      </c>
      <c r="AO31" s="116" t="s">
        <v>109</v>
      </c>
      <c r="AP31" s="116"/>
      <c r="AQ31" s="116" t="s">
        <v>106</v>
      </c>
      <c r="AR31" s="116"/>
      <c r="AS31" s="116"/>
      <c r="AT31" s="116"/>
      <c r="AU31" s="116"/>
      <c r="AV31" s="116" t="s">
        <v>106</v>
      </c>
      <c r="AW31" s="117" t="s">
        <v>106</v>
      </c>
      <c r="AX31" s="117" t="s">
        <v>106</v>
      </c>
      <c r="AY31" s="117" t="s">
        <v>106</v>
      </c>
      <c r="AZ31" s="117" t="s">
        <v>106</v>
      </c>
      <c r="BA31" s="117" t="s">
        <v>106</v>
      </c>
      <c r="BB31" s="117" t="s">
        <v>106</v>
      </c>
      <c r="BC31" s="117" t="s">
        <v>106</v>
      </c>
      <c r="BD31" s="117">
        <f t="shared" si="0"/>
        <v>0</v>
      </c>
      <c r="BE31" s="117" t="str">
        <f t="shared" si="1"/>
        <v>Débil</v>
      </c>
      <c r="BF31" s="116"/>
      <c r="BG31" s="118" t="s">
        <v>106</v>
      </c>
      <c r="BH31" s="117" t="str">
        <f t="shared" si="5"/>
        <v>Casilla formulada</v>
      </c>
      <c r="BI31" s="116"/>
      <c r="BJ31" s="117" t="str">
        <f t="shared" si="2"/>
        <v/>
      </c>
      <c r="BK31" s="117" t="str">
        <f t="shared" si="3"/>
        <v/>
      </c>
      <c r="BL31" s="117" t="str">
        <f t="shared" si="4"/>
        <v>SI</v>
      </c>
      <c r="BM31" s="340"/>
      <c r="BN31" s="343"/>
      <c r="BO31" s="346"/>
      <c r="BP31" s="349"/>
      <c r="BQ31" s="331"/>
      <c r="BR31" s="331"/>
      <c r="BS31" s="334"/>
    </row>
    <row r="32" spans="2:71" s="89" customFormat="1" ht="96" hidden="1" customHeight="1" x14ac:dyDescent="0.25">
      <c r="B32" s="364">
        <v>3</v>
      </c>
      <c r="C32" s="367" t="s">
        <v>104</v>
      </c>
      <c r="D32" s="357" t="s">
        <v>105</v>
      </c>
      <c r="E32" s="357"/>
      <c r="F32" s="355" t="s">
        <v>106</v>
      </c>
      <c r="G32" s="355" t="s">
        <v>106</v>
      </c>
      <c r="H32" s="355" t="s">
        <v>106</v>
      </c>
      <c r="I32" s="355" t="s">
        <v>106</v>
      </c>
      <c r="J32" s="357" t="str">
        <f>IF(AND((F32="SI"),(G32="SI"),(H32="SI"),(I32="SI")),"Si es Riesgo de Corrupción","No es Riesgo de Corrupción")</f>
        <v>No es Riesgo de Corrupción</v>
      </c>
      <c r="K32" s="97">
        <v>1</v>
      </c>
      <c r="L32" s="98" t="s">
        <v>107</v>
      </c>
      <c r="M32" s="359" t="s">
        <v>166</v>
      </c>
      <c r="N32" s="454" t="s">
        <v>106</v>
      </c>
      <c r="O32" s="351" t="str">
        <f>IF(N32=1,"Rara vez",IF(N32=2,"Improbable",IF(N32=3,"Posible",IF(N32=4,"Probable",IF(N32=5,"Casi seguro","Definir el nivel de probabilidad")))))</f>
        <v>Definir el nivel de probabilidad</v>
      </c>
      <c r="P32" s="35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51" t="s">
        <v>106</v>
      </c>
      <c r="R32" s="451" t="s">
        <v>106</v>
      </c>
      <c r="S32" s="451" t="s">
        <v>106</v>
      </c>
      <c r="T32" s="451" t="s">
        <v>106</v>
      </c>
      <c r="U32" s="451" t="s">
        <v>106</v>
      </c>
      <c r="V32" s="451" t="s">
        <v>106</v>
      </c>
      <c r="W32" s="451" t="s">
        <v>106</v>
      </c>
      <c r="X32" s="451" t="s">
        <v>106</v>
      </c>
      <c r="Y32" s="451" t="s">
        <v>106</v>
      </c>
      <c r="Z32" s="451" t="s">
        <v>106</v>
      </c>
      <c r="AA32" s="451" t="s">
        <v>106</v>
      </c>
      <c r="AB32" s="451" t="s">
        <v>106</v>
      </c>
      <c r="AC32" s="451" t="s">
        <v>106</v>
      </c>
      <c r="AD32" s="451" t="s">
        <v>106</v>
      </c>
      <c r="AE32" s="451" t="s">
        <v>106</v>
      </c>
      <c r="AF32" s="451" t="s">
        <v>106</v>
      </c>
      <c r="AG32" s="451" t="s">
        <v>106</v>
      </c>
      <c r="AH32" s="451" t="s">
        <v>106</v>
      </c>
      <c r="AI32" s="451" t="s">
        <v>106</v>
      </c>
      <c r="AJ32" s="350">
        <f>IF(AF32="SI","Impacto Catastrófico por lesoines o perdida de vidas humanas",(COUNTIF(Q32:AE41,"SI")+COUNTIF(AG32:AI41,"SI")))</f>
        <v>0</v>
      </c>
      <c r="AK32" s="350" t="str">
        <f>IF(AJ32=0,"",IF(AND(AJ32&gt;0,AJ32&lt;=5),"Moderado",IF(AND(AJ32&gt;5,AJ32&lt;=11),"Mayor","Catastrófico")))</f>
        <v/>
      </c>
      <c r="AL32" s="350" t="str">
        <f>IF(AND(O32="Rara Vez",AK32="Moderado"),"Moderado",IF(AND(O32="Rara Vez",AK32="Mayor"),"Alto",IF(AND(O32="Improbable",AK32="Moderado"),"Moderado",IF(AND(O32="Improbable",AK32="Mayor"),"Alto",IF(AND(O32="Posible",AK32="Moderado"),"Alto",IF(AND(O32="Probable",AK32="Moderado"),"Alto","Extremo"))))))</f>
        <v>Extremo</v>
      </c>
      <c r="AM32" s="335" t="s">
        <v>108</v>
      </c>
      <c r="AN32" s="90">
        <v>1</v>
      </c>
      <c r="AO32" s="94" t="s">
        <v>109</v>
      </c>
      <c r="AP32" s="94"/>
      <c r="AQ32" s="94" t="s">
        <v>106</v>
      </c>
      <c r="AR32" s="94"/>
      <c r="AS32" s="94"/>
      <c r="AT32" s="94"/>
      <c r="AU32" s="94"/>
      <c r="AV32" s="94" t="s">
        <v>106</v>
      </c>
      <c r="AW32" s="93" t="s">
        <v>106</v>
      </c>
      <c r="AX32" s="93" t="s">
        <v>106</v>
      </c>
      <c r="AY32" s="93" t="s">
        <v>106</v>
      </c>
      <c r="AZ32" s="93" t="s">
        <v>106</v>
      </c>
      <c r="BA32" s="93" t="s">
        <v>106</v>
      </c>
      <c r="BB32" s="93" t="s">
        <v>106</v>
      </c>
      <c r="BC32" s="93" t="s">
        <v>106</v>
      </c>
      <c r="BD32" s="93">
        <f t="shared" si="0"/>
        <v>0</v>
      </c>
      <c r="BE32" s="93" t="str">
        <f t="shared" si="1"/>
        <v>Débil</v>
      </c>
      <c r="BF32" s="94"/>
      <c r="BG32" s="99" t="s">
        <v>106</v>
      </c>
      <c r="BH32" s="93" t="str">
        <f t="shared" si="5"/>
        <v>Casilla formulada</v>
      </c>
      <c r="BI32" s="94"/>
      <c r="BJ32" s="93" t="str">
        <f t="shared" si="2"/>
        <v/>
      </c>
      <c r="BK32" s="93" t="str">
        <f t="shared" si="3"/>
        <v/>
      </c>
      <c r="BL32" s="93" t="str">
        <f t="shared" si="4"/>
        <v>SI</v>
      </c>
      <c r="BM32" s="338" t="e">
        <f>IF(AVERAGE(BK32:BK41)=100,"FUERTE",IF(AND(AVERAGE(BK32:BK41)&lt;=99,AVERAGE(BK32:BK41)&gt;=50),"MODERADA",IF(AVERAGE(BK32:BK41)&lt;50,"DÉBIL",0)))</f>
        <v>#DIV/0!</v>
      </c>
      <c r="BN32" s="341" t="str">
        <f>IFERROR(IF(BM32="DÉBIL","NO DISMINUYE",IF(AVERAGEIF(AV32:AV41,"Preventivo",BK32:BK41)&gt;=50,"DIRECTAMENTE","NO DISMINUYE")),"NO DISMINUYE")</f>
        <v>NO DISMINUYE</v>
      </c>
      <c r="BO32" s="448" t="e">
        <f>IF(N32=1,1,IF(AND(N32=2,BM32="FUERTE",BN32="DIRECTAMENTE"),N32-1,IF(AND(N32&gt;2,BM32="FUERTE",BN32="DIRECTAMENTE"),N32-2,IF(AND(N32&gt;=2,BM32="MODERADA",BN32="DIRECTAMENTE"),N32-1,N32))))</f>
        <v>#DIV/0!</v>
      </c>
      <c r="BP32" s="347" t="e">
        <f>IF(BO32=1,"Rara vez",IF(BO32=2,"Improbable",IF(BO32=3,"Posible",IF(BO32=4,"Probable",IF(BO32=5,"Casi Seguro",0)))))</f>
        <v>#DIV/0!</v>
      </c>
      <c r="BQ32" s="329" t="str">
        <f>AK32</f>
        <v/>
      </c>
      <c r="BR32" s="329" t="e">
        <f>IF(AND(BP32="Rara Vez",BQ32="Moderado"),"Moderado",IF(AND(BP32="Rara Vez",BQ32="Mayor"),"Alto",IF(AND(BP32="Improbable",BQ32="Moderado"),"Moderado",IF(AND(BP32="Improbable",BQ32="Mayor"),"Alto",IF(AND(BP32="Posible",BQ32="Moderado"),"Alto",IF(AND(BP32="Probable",BQ32="Moderado"),"Alto","Extremo"))))))</f>
        <v>#DIV/0!</v>
      </c>
      <c r="BS32" s="332"/>
    </row>
    <row r="33" spans="2:71" s="89" customFormat="1" ht="96" hidden="1" customHeight="1" x14ac:dyDescent="0.25">
      <c r="B33" s="365"/>
      <c r="C33" s="368"/>
      <c r="D33" s="357"/>
      <c r="E33" s="357"/>
      <c r="F33" s="355"/>
      <c r="G33" s="355"/>
      <c r="H33" s="355"/>
      <c r="I33" s="355"/>
      <c r="J33" s="357"/>
      <c r="K33" s="100">
        <v>2</v>
      </c>
      <c r="L33" s="101" t="s">
        <v>107</v>
      </c>
      <c r="M33" s="359"/>
      <c r="N33" s="455"/>
      <c r="O33" s="352"/>
      <c r="P33" s="348"/>
      <c r="Q33" s="452"/>
      <c r="R33" s="452"/>
      <c r="S33" s="452"/>
      <c r="T33" s="452"/>
      <c r="U33" s="452"/>
      <c r="V33" s="452"/>
      <c r="W33" s="452"/>
      <c r="X33" s="452"/>
      <c r="Y33" s="452"/>
      <c r="Z33" s="452"/>
      <c r="AA33" s="452"/>
      <c r="AB33" s="452"/>
      <c r="AC33" s="452"/>
      <c r="AD33" s="452"/>
      <c r="AE33" s="452"/>
      <c r="AF33" s="452"/>
      <c r="AG33" s="452"/>
      <c r="AH33" s="452"/>
      <c r="AI33" s="452"/>
      <c r="AJ33" s="330"/>
      <c r="AK33" s="330"/>
      <c r="AL33" s="330"/>
      <c r="AM33" s="336"/>
      <c r="AN33" s="102">
        <v>2</v>
      </c>
      <c r="AO33" s="103" t="s">
        <v>109</v>
      </c>
      <c r="AP33" s="103"/>
      <c r="AQ33" s="103" t="s">
        <v>106</v>
      </c>
      <c r="AR33" s="103"/>
      <c r="AS33" s="103"/>
      <c r="AT33" s="103"/>
      <c r="AU33" s="103"/>
      <c r="AV33" s="103" t="s">
        <v>106</v>
      </c>
      <c r="AW33" s="104" t="s">
        <v>106</v>
      </c>
      <c r="AX33" s="104" t="s">
        <v>106</v>
      </c>
      <c r="AY33" s="104" t="s">
        <v>106</v>
      </c>
      <c r="AZ33" s="104" t="s">
        <v>106</v>
      </c>
      <c r="BA33" s="104" t="s">
        <v>106</v>
      </c>
      <c r="BB33" s="104" t="s">
        <v>106</v>
      </c>
      <c r="BC33" s="104" t="s">
        <v>106</v>
      </c>
      <c r="BD33" s="104">
        <f t="shared" si="0"/>
        <v>0</v>
      </c>
      <c r="BE33" s="104" t="str">
        <f t="shared" si="1"/>
        <v>Débil</v>
      </c>
      <c r="BF33" s="103"/>
      <c r="BG33" s="105" t="s">
        <v>106</v>
      </c>
      <c r="BH33" s="104" t="str">
        <f t="shared" si="5"/>
        <v>Casilla formulada</v>
      </c>
      <c r="BI33" s="103"/>
      <c r="BJ33" s="104" t="str">
        <f t="shared" si="2"/>
        <v/>
      </c>
      <c r="BK33" s="104" t="str">
        <f t="shared" si="3"/>
        <v/>
      </c>
      <c r="BL33" s="104" t="str">
        <f t="shared" si="4"/>
        <v>SI</v>
      </c>
      <c r="BM33" s="339"/>
      <c r="BN33" s="342"/>
      <c r="BO33" s="449"/>
      <c r="BP33" s="348"/>
      <c r="BQ33" s="330"/>
      <c r="BR33" s="330"/>
      <c r="BS33" s="333"/>
    </row>
    <row r="34" spans="2:71" s="89" customFormat="1" ht="96" hidden="1" customHeight="1" x14ac:dyDescent="0.25">
      <c r="B34" s="365"/>
      <c r="C34" s="368"/>
      <c r="D34" s="357"/>
      <c r="E34" s="357"/>
      <c r="F34" s="355"/>
      <c r="G34" s="355"/>
      <c r="H34" s="355"/>
      <c r="I34" s="355"/>
      <c r="J34" s="357"/>
      <c r="K34" s="106">
        <v>3</v>
      </c>
      <c r="L34" s="107" t="s">
        <v>107</v>
      </c>
      <c r="M34" s="359"/>
      <c r="N34" s="455"/>
      <c r="O34" s="352"/>
      <c r="P34" s="348"/>
      <c r="Q34" s="452"/>
      <c r="R34" s="452"/>
      <c r="S34" s="452"/>
      <c r="T34" s="452"/>
      <c r="U34" s="452"/>
      <c r="V34" s="452"/>
      <c r="W34" s="452"/>
      <c r="X34" s="452"/>
      <c r="Y34" s="452"/>
      <c r="Z34" s="452"/>
      <c r="AA34" s="452"/>
      <c r="AB34" s="452"/>
      <c r="AC34" s="452"/>
      <c r="AD34" s="452"/>
      <c r="AE34" s="452"/>
      <c r="AF34" s="452"/>
      <c r="AG34" s="452"/>
      <c r="AH34" s="452"/>
      <c r="AI34" s="452"/>
      <c r="AJ34" s="330"/>
      <c r="AK34" s="330"/>
      <c r="AL34" s="330"/>
      <c r="AM34" s="336"/>
      <c r="AN34" s="108">
        <v>3</v>
      </c>
      <c r="AO34" s="109" t="s">
        <v>109</v>
      </c>
      <c r="AP34" s="109"/>
      <c r="AQ34" s="109" t="s">
        <v>106</v>
      </c>
      <c r="AR34" s="109"/>
      <c r="AS34" s="109"/>
      <c r="AT34" s="109"/>
      <c r="AU34" s="109"/>
      <c r="AV34" s="109" t="s">
        <v>106</v>
      </c>
      <c r="AW34" s="110" t="s">
        <v>106</v>
      </c>
      <c r="AX34" s="110" t="s">
        <v>106</v>
      </c>
      <c r="AY34" s="110" t="s">
        <v>106</v>
      </c>
      <c r="AZ34" s="110" t="s">
        <v>106</v>
      </c>
      <c r="BA34" s="110" t="s">
        <v>106</v>
      </c>
      <c r="BB34" s="110" t="s">
        <v>106</v>
      </c>
      <c r="BC34" s="110" t="s">
        <v>106</v>
      </c>
      <c r="BD34" s="110">
        <f t="shared" si="0"/>
        <v>0</v>
      </c>
      <c r="BE34" s="110" t="str">
        <f t="shared" si="1"/>
        <v>Débil</v>
      </c>
      <c r="BF34" s="109"/>
      <c r="BG34" s="111" t="s">
        <v>106</v>
      </c>
      <c r="BH34" s="110" t="str">
        <f t="shared" si="5"/>
        <v>Casilla formulada</v>
      </c>
      <c r="BI34" s="109"/>
      <c r="BJ34" s="110" t="str">
        <f t="shared" si="2"/>
        <v/>
      </c>
      <c r="BK34" s="110" t="str">
        <f t="shared" si="3"/>
        <v/>
      </c>
      <c r="BL34" s="110" t="str">
        <f t="shared" si="4"/>
        <v>SI</v>
      </c>
      <c r="BM34" s="339"/>
      <c r="BN34" s="342"/>
      <c r="BO34" s="449"/>
      <c r="BP34" s="348"/>
      <c r="BQ34" s="330"/>
      <c r="BR34" s="330"/>
      <c r="BS34" s="333"/>
    </row>
    <row r="35" spans="2:71" s="89" customFormat="1" ht="96" hidden="1" customHeight="1" x14ac:dyDescent="0.25">
      <c r="B35" s="365"/>
      <c r="C35" s="368"/>
      <c r="D35" s="357"/>
      <c r="E35" s="357"/>
      <c r="F35" s="355"/>
      <c r="G35" s="355"/>
      <c r="H35" s="355"/>
      <c r="I35" s="355"/>
      <c r="J35" s="357"/>
      <c r="K35" s="100">
        <v>4</v>
      </c>
      <c r="L35" s="101" t="s">
        <v>107</v>
      </c>
      <c r="M35" s="359"/>
      <c r="N35" s="455"/>
      <c r="O35" s="352"/>
      <c r="P35" s="348"/>
      <c r="Q35" s="452"/>
      <c r="R35" s="452"/>
      <c r="S35" s="452"/>
      <c r="T35" s="452"/>
      <c r="U35" s="452"/>
      <c r="V35" s="452"/>
      <c r="W35" s="452"/>
      <c r="X35" s="452"/>
      <c r="Y35" s="452"/>
      <c r="Z35" s="452"/>
      <c r="AA35" s="452"/>
      <c r="AB35" s="452"/>
      <c r="AC35" s="452"/>
      <c r="AD35" s="452"/>
      <c r="AE35" s="452"/>
      <c r="AF35" s="452"/>
      <c r="AG35" s="452"/>
      <c r="AH35" s="452"/>
      <c r="AI35" s="452"/>
      <c r="AJ35" s="330"/>
      <c r="AK35" s="330"/>
      <c r="AL35" s="330"/>
      <c r="AM35" s="336"/>
      <c r="AN35" s="102">
        <v>4</v>
      </c>
      <c r="AO35" s="103" t="s">
        <v>109</v>
      </c>
      <c r="AP35" s="103"/>
      <c r="AQ35" s="103" t="s">
        <v>106</v>
      </c>
      <c r="AR35" s="103"/>
      <c r="AS35" s="103"/>
      <c r="AT35" s="103"/>
      <c r="AU35" s="103"/>
      <c r="AV35" s="103" t="s">
        <v>106</v>
      </c>
      <c r="AW35" s="104" t="s">
        <v>106</v>
      </c>
      <c r="AX35" s="104" t="s">
        <v>106</v>
      </c>
      <c r="AY35" s="104" t="s">
        <v>106</v>
      </c>
      <c r="AZ35" s="104" t="s">
        <v>106</v>
      </c>
      <c r="BA35" s="104" t="s">
        <v>106</v>
      </c>
      <c r="BB35" s="104" t="s">
        <v>106</v>
      </c>
      <c r="BC35" s="104" t="s">
        <v>106</v>
      </c>
      <c r="BD35" s="104">
        <f t="shared" si="0"/>
        <v>0</v>
      </c>
      <c r="BE35" s="104" t="str">
        <f t="shared" si="1"/>
        <v>Débil</v>
      </c>
      <c r="BF35" s="103"/>
      <c r="BG35" s="105" t="s">
        <v>106</v>
      </c>
      <c r="BH35" s="104" t="str">
        <f t="shared" si="5"/>
        <v>Casilla formulada</v>
      </c>
      <c r="BI35" s="103"/>
      <c r="BJ35" s="104" t="str">
        <f t="shared" si="2"/>
        <v/>
      </c>
      <c r="BK35" s="104" t="str">
        <f t="shared" si="3"/>
        <v/>
      </c>
      <c r="BL35" s="104" t="str">
        <f t="shared" si="4"/>
        <v>SI</v>
      </c>
      <c r="BM35" s="339"/>
      <c r="BN35" s="342"/>
      <c r="BO35" s="449"/>
      <c r="BP35" s="348"/>
      <c r="BQ35" s="330"/>
      <c r="BR35" s="330"/>
      <c r="BS35" s="333"/>
    </row>
    <row r="36" spans="2:71" s="89" customFormat="1" ht="96" hidden="1" customHeight="1" x14ac:dyDescent="0.25">
      <c r="B36" s="365"/>
      <c r="C36" s="368"/>
      <c r="D36" s="357"/>
      <c r="E36" s="357"/>
      <c r="F36" s="355"/>
      <c r="G36" s="355"/>
      <c r="H36" s="355"/>
      <c r="I36" s="355"/>
      <c r="J36" s="357"/>
      <c r="K36" s="106">
        <v>5</v>
      </c>
      <c r="L36" s="107" t="s">
        <v>107</v>
      </c>
      <c r="M36" s="359"/>
      <c r="N36" s="455"/>
      <c r="O36" s="352"/>
      <c r="P36" s="348"/>
      <c r="Q36" s="452"/>
      <c r="R36" s="452"/>
      <c r="S36" s="452"/>
      <c r="T36" s="452"/>
      <c r="U36" s="452"/>
      <c r="V36" s="452"/>
      <c r="W36" s="452"/>
      <c r="X36" s="452"/>
      <c r="Y36" s="452"/>
      <c r="Z36" s="452"/>
      <c r="AA36" s="452"/>
      <c r="AB36" s="452"/>
      <c r="AC36" s="452"/>
      <c r="AD36" s="452"/>
      <c r="AE36" s="452"/>
      <c r="AF36" s="452"/>
      <c r="AG36" s="452"/>
      <c r="AH36" s="452"/>
      <c r="AI36" s="452"/>
      <c r="AJ36" s="330"/>
      <c r="AK36" s="330"/>
      <c r="AL36" s="330"/>
      <c r="AM36" s="336"/>
      <c r="AN36" s="108">
        <v>5</v>
      </c>
      <c r="AO36" s="109" t="s">
        <v>109</v>
      </c>
      <c r="AP36" s="109"/>
      <c r="AQ36" s="109" t="s">
        <v>106</v>
      </c>
      <c r="AR36" s="109"/>
      <c r="AS36" s="109"/>
      <c r="AT36" s="109"/>
      <c r="AU36" s="109"/>
      <c r="AV36" s="109" t="s">
        <v>106</v>
      </c>
      <c r="AW36" s="110" t="s">
        <v>106</v>
      </c>
      <c r="AX36" s="110" t="s">
        <v>106</v>
      </c>
      <c r="AY36" s="110" t="s">
        <v>106</v>
      </c>
      <c r="AZ36" s="110" t="s">
        <v>106</v>
      </c>
      <c r="BA36" s="110" t="s">
        <v>106</v>
      </c>
      <c r="BB36" s="110" t="s">
        <v>106</v>
      </c>
      <c r="BC36" s="110" t="s">
        <v>106</v>
      </c>
      <c r="BD36" s="110">
        <f t="shared" si="0"/>
        <v>0</v>
      </c>
      <c r="BE36" s="110" t="str">
        <f t="shared" si="1"/>
        <v>Débil</v>
      </c>
      <c r="BF36" s="109"/>
      <c r="BG36" s="111" t="s">
        <v>106</v>
      </c>
      <c r="BH36" s="110" t="str">
        <f t="shared" si="5"/>
        <v>Casilla formulada</v>
      </c>
      <c r="BI36" s="109"/>
      <c r="BJ36" s="110" t="str">
        <f t="shared" si="2"/>
        <v/>
      </c>
      <c r="BK36" s="110" t="str">
        <f t="shared" si="3"/>
        <v/>
      </c>
      <c r="BL36" s="110" t="str">
        <f t="shared" si="4"/>
        <v>SI</v>
      </c>
      <c r="BM36" s="339"/>
      <c r="BN36" s="342"/>
      <c r="BO36" s="449"/>
      <c r="BP36" s="348"/>
      <c r="BQ36" s="330"/>
      <c r="BR36" s="330"/>
      <c r="BS36" s="333"/>
    </row>
    <row r="37" spans="2:71" s="89" customFormat="1" ht="96" hidden="1" customHeight="1" x14ac:dyDescent="0.25">
      <c r="B37" s="365"/>
      <c r="C37" s="368"/>
      <c r="D37" s="357"/>
      <c r="E37" s="357"/>
      <c r="F37" s="355"/>
      <c r="G37" s="355"/>
      <c r="H37" s="355"/>
      <c r="I37" s="355"/>
      <c r="J37" s="357"/>
      <c r="K37" s="100">
        <v>6</v>
      </c>
      <c r="L37" s="101" t="s">
        <v>107</v>
      </c>
      <c r="M37" s="359"/>
      <c r="N37" s="455"/>
      <c r="O37" s="352"/>
      <c r="P37" s="348"/>
      <c r="Q37" s="452"/>
      <c r="R37" s="452"/>
      <c r="S37" s="452"/>
      <c r="T37" s="452"/>
      <c r="U37" s="452"/>
      <c r="V37" s="452"/>
      <c r="W37" s="452"/>
      <c r="X37" s="452"/>
      <c r="Y37" s="452"/>
      <c r="Z37" s="452"/>
      <c r="AA37" s="452"/>
      <c r="AB37" s="452"/>
      <c r="AC37" s="452"/>
      <c r="AD37" s="452"/>
      <c r="AE37" s="452"/>
      <c r="AF37" s="452"/>
      <c r="AG37" s="452"/>
      <c r="AH37" s="452"/>
      <c r="AI37" s="452"/>
      <c r="AJ37" s="330"/>
      <c r="AK37" s="330"/>
      <c r="AL37" s="330"/>
      <c r="AM37" s="336"/>
      <c r="AN37" s="102">
        <v>6</v>
      </c>
      <c r="AO37" s="103" t="s">
        <v>109</v>
      </c>
      <c r="AP37" s="103"/>
      <c r="AQ37" s="103" t="s">
        <v>106</v>
      </c>
      <c r="AR37" s="103"/>
      <c r="AS37" s="103"/>
      <c r="AT37" s="103"/>
      <c r="AU37" s="103"/>
      <c r="AV37" s="103" t="s">
        <v>106</v>
      </c>
      <c r="AW37" s="104" t="s">
        <v>106</v>
      </c>
      <c r="AX37" s="104" t="s">
        <v>106</v>
      </c>
      <c r="AY37" s="104" t="s">
        <v>106</v>
      </c>
      <c r="AZ37" s="104" t="s">
        <v>106</v>
      </c>
      <c r="BA37" s="104" t="s">
        <v>106</v>
      </c>
      <c r="BB37" s="104" t="s">
        <v>106</v>
      </c>
      <c r="BC37" s="104" t="s">
        <v>106</v>
      </c>
      <c r="BD37" s="104">
        <f t="shared" si="0"/>
        <v>0</v>
      </c>
      <c r="BE37" s="104" t="str">
        <f t="shared" si="1"/>
        <v>Débil</v>
      </c>
      <c r="BF37" s="103"/>
      <c r="BG37" s="105" t="s">
        <v>106</v>
      </c>
      <c r="BH37" s="104" t="str">
        <f t="shared" si="5"/>
        <v>Casilla formulada</v>
      </c>
      <c r="BI37" s="103"/>
      <c r="BJ37" s="104" t="str">
        <f t="shared" si="2"/>
        <v/>
      </c>
      <c r="BK37" s="104" t="str">
        <f t="shared" si="3"/>
        <v/>
      </c>
      <c r="BL37" s="104" t="str">
        <f t="shared" si="4"/>
        <v>SI</v>
      </c>
      <c r="BM37" s="339"/>
      <c r="BN37" s="342"/>
      <c r="BO37" s="449"/>
      <c r="BP37" s="348"/>
      <c r="BQ37" s="330"/>
      <c r="BR37" s="330"/>
      <c r="BS37" s="333"/>
    </row>
    <row r="38" spans="2:71" s="89" customFormat="1" ht="96" hidden="1" customHeight="1" x14ac:dyDescent="0.25">
      <c r="B38" s="365"/>
      <c r="C38" s="368"/>
      <c r="D38" s="357"/>
      <c r="E38" s="357"/>
      <c r="F38" s="355"/>
      <c r="G38" s="355"/>
      <c r="H38" s="355"/>
      <c r="I38" s="355"/>
      <c r="J38" s="357"/>
      <c r="K38" s="106">
        <v>7</v>
      </c>
      <c r="L38" s="107" t="s">
        <v>107</v>
      </c>
      <c r="M38" s="359"/>
      <c r="N38" s="455"/>
      <c r="O38" s="352"/>
      <c r="P38" s="348"/>
      <c r="Q38" s="452"/>
      <c r="R38" s="452"/>
      <c r="S38" s="452"/>
      <c r="T38" s="452"/>
      <c r="U38" s="452"/>
      <c r="V38" s="452"/>
      <c r="W38" s="452"/>
      <c r="X38" s="452"/>
      <c r="Y38" s="452"/>
      <c r="Z38" s="452"/>
      <c r="AA38" s="452"/>
      <c r="AB38" s="452"/>
      <c r="AC38" s="452"/>
      <c r="AD38" s="452"/>
      <c r="AE38" s="452"/>
      <c r="AF38" s="452"/>
      <c r="AG38" s="452"/>
      <c r="AH38" s="452"/>
      <c r="AI38" s="452"/>
      <c r="AJ38" s="330"/>
      <c r="AK38" s="330"/>
      <c r="AL38" s="330"/>
      <c r="AM38" s="336"/>
      <c r="AN38" s="108">
        <v>7</v>
      </c>
      <c r="AO38" s="109" t="s">
        <v>109</v>
      </c>
      <c r="AP38" s="109"/>
      <c r="AQ38" s="109" t="s">
        <v>106</v>
      </c>
      <c r="AR38" s="109"/>
      <c r="AS38" s="109"/>
      <c r="AT38" s="109"/>
      <c r="AU38" s="109"/>
      <c r="AV38" s="109" t="s">
        <v>106</v>
      </c>
      <c r="AW38" s="110" t="s">
        <v>106</v>
      </c>
      <c r="AX38" s="110" t="s">
        <v>106</v>
      </c>
      <c r="AY38" s="110" t="s">
        <v>106</v>
      </c>
      <c r="AZ38" s="110" t="s">
        <v>106</v>
      </c>
      <c r="BA38" s="110" t="s">
        <v>106</v>
      </c>
      <c r="BB38" s="110" t="s">
        <v>106</v>
      </c>
      <c r="BC38" s="110" t="s">
        <v>106</v>
      </c>
      <c r="BD38" s="110">
        <f t="shared" si="0"/>
        <v>0</v>
      </c>
      <c r="BE38" s="110" t="str">
        <f t="shared" si="1"/>
        <v>Débil</v>
      </c>
      <c r="BF38" s="109"/>
      <c r="BG38" s="111" t="s">
        <v>106</v>
      </c>
      <c r="BH38" s="110" t="str">
        <f t="shared" si="5"/>
        <v>Casilla formulada</v>
      </c>
      <c r="BI38" s="109"/>
      <c r="BJ38" s="110" t="str">
        <f t="shared" si="2"/>
        <v/>
      </c>
      <c r="BK38" s="110" t="str">
        <f t="shared" si="3"/>
        <v/>
      </c>
      <c r="BL38" s="110" t="str">
        <f t="shared" si="4"/>
        <v>SI</v>
      </c>
      <c r="BM38" s="339"/>
      <c r="BN38" s="342"/>
      <c r="BO38" s="449"/>
      <c r="BP38" s="348"/>
      <c r="BQ38" s="330"/>
      <c r="BR38" s="330"/>
      <c r="BS38" s="333"/>
    </row>
    <row r="39" spans="2:71" s="89" customFormat="1" ht="96" hidden="1" customHeight="1" x14ac:dyDescent="0.25">
      <c r="B39" s="365"/>
      <c r="C39" s="368"/>
      <c r="D39" s="357"/>
      <c r="E39" s="357"/>
      <c r="F39" s="355"/>
      <c r="G39" s="355"/>
      <c r="H39" s="355"/>
      <c r="I39" s="355"/>
      <c r="J39" s="357"/>
      <c r="K39" s="100">
        <v>8</v>
      </c>
      <c r="L39" s="101" t="s">
        <v>107</v>
      </c>
      <c r="M39" s="359"/>
      <c r="N39" s="455"/>
      <c r="O39" s="352"/>
      <c r="P39" s="348"/>
      <c r="Q39" s="452"/>
      <c r="R39" s="452"/>
      <c r="S39" s="452"/>
      <c r="T39" s="452"/>
      <c r="U39" s="452"/>
      <c r="V39" s="452"/>
      <c r="W39" s="452"/>
      <c r="X39" s="452"/>
      <c r="Y39" s="452"/>
      <c r="Z39" s="452"/>
      <c r="AA39" s="452"/>
      <c r="AB39" s="452"/>
      <c r="AC39" s="452"/>
      <c r="AD39" s="452"/>
      <c r="AE39" s="452"/>
      <c r="AF39" s="452"/>
      <c r="AG39" s="452"/>
      <c r="AH39" s="452"/>
      <c r="AI39" s="452"/>
      <c r="AJ39" s="330"/>
      <c r="AK39" s="330"/>
      <c r="AL39" s="330"/>
      <c r="AM39" s="336"/>
      <c r="AN39" s="102">
        <v>8</v>
      </c>
      <c r="AO39" s="103" t="s">
        <v>109</v>
      </c>
      <c r="AP39" s="103"/>
      <c r="AQ39" s="103" t="s">
        <v>106</v>
      </c>
      <c r="AR39" s="103"/>
      <c r="AS39" s="103"/>
      <c r="AT39" s="103"/>
      <c r="AU39" s="103"/>
      <c r="AV39" s="103" t="s">
        <v>106</v>
      </c>
      <c r="AW39" s="104" t="s">
        <v>106</v>
      </c>
      <c r="AX39" s="104" t="s">
        <v>106</v>
      </c>
      <c r="AY39" s="104" t="s">
        <v>106</v>
      </c>
      <c r="AZ39" s="104" t="s">
        <v>106</v>
      </c>
      <c r="BA39" s="104" t="s">
        <v>106</v>
      </c>
      <c r="BB39" s="104" t="s">
        <v>106</v>
      </c>
      <c r="BC39" s="104" t="s">
        <v>106</v>
      </c>
      <c r="BD39" s="104">
        <f t="shared" si="0"/>
        <v>0</v>
      </c>
      <c r="BE39" s="104" t="str">
        <f t="shared" si="1"/>
        <v>Débil</v>
      </c>
      <c r="BF39" s="103"/>
      <c r="BG39" s="105" t="s">
        <v>106</v>
      </c>
      <c r="BH39" s="104" t="str">
        <f t="shared" si="5"/>
        <v>Casilla formulada</v>
      </c>
      <c r="BI39" s="103"/>
      <c r="BJ39" s="104" t="str">
        <f t="shared" si="2"/>
        <v/>
      </c>
      <c r="BK39" s="104" t="str">
        <f t="shared" si="3"/>
        <v/>
      </c>
      <c r="BL39" s="104" t="str">
        <f t="shared" si="4"/>
        <v>SI</v>
      </c>
      <c r="BM39" s="339"/>
      <c r="BN39" s="342"/>
      <c r="BO39" s="449"/>
      <c r="BP39" s="348"/>
      <c r="BQ39" s="330"/>
      <c r="BR39" s="330"/>
      <c r="BS39" s="333"/>
    </row>
    <row r="40" spans="2:71" s="89" customFormat="1" ht="96" hidden="1" customHeight="1" x14ac:dyDescent="0.25">
      <c r="B40" s="365"/>
      <c r="C40" s="368"/>
      <c r="D40" s="357"/>
      <c r="E40" s="357"/>
      <c r="F40" s="355"/>
      <c r="G40" s="355"/>
      <c r="H40" s="355"/>
      <c r="I40" s="355"/>
      <c r="J40" s="357"/>
      <c r="K40" s="106">
        <v>9</v>
      </c>
      <c r="L40" s="112" t="s">
        <v>107</v>
      </c>
      <c r="M40" s="359"/>
      <c r="N40" s="455"/>
      <c r="O40" s="352"/>
      <c r="P40" s="348"/>
      <c r="Q40" s="452"/>
      <c r="R40" s="452"/>
      <c r="S40" s="452"/>
      <c r="T40" s="452"/>
      <c r="U40" s="452"/>
      <c r="V40" s="452"/>
      <c r="W40" s="452"/>
      <c r="X40" s="452"/>
      <c r="Y40" s="452"/>
      <c r="Z40" s="452"/>
      <c r="AA40" s="452"/>
      <c r="AB40" s="452"/>
      <c r="AC40" s="452"/>
      <c r="AD40" s="452"/>
      <c r="AE40" s="452"/>
      <c r="AF40" s="452"/>
      <c r="AG40" s="452"/>
      <c r="AH40" s="452"/>
      <c r="AI40" s="452"/>
      <c r="AJ40" s="330"/>
      <c r="AK40" s="330"/>
      <c r="AL40" s="330"/>
      <c r="AM40" s="336"/>
      <c r="AN40" s="108">
        <v>9</v>
      </c>
      <c r="AO40" s="109" t="s">
        <v>109</v>
      </c>
      <c r="AP40" s="109"/>
      <c r="AQ40" s="109" t="s">
        <v>106</v>
      </c>
      <c r="AR40" s="109"/>
      <c r="AS40" s="109"/>
      <c r="AT40" s="109"/>
      <c r="AU40" s="109"/>
      <c r="AV40" s="109" t="s">
        <v>106</v>
      </c>
      <c r="AW40" s="110" t="s">
        <v>106</v>
      </c>
      <c r="AX40" s="110" t="s">
        <v>106</v>
      </c>
      <c r="AY40" s="110" t="s">
        <v>106</v>
      </c>
      <c r="AZ40" s="110" t="s">
        <v>106</v>
      </c>
      <c r="BA40" s="110" t="s">
        <v>106</v>
      </c>
      <c r="BB40" s="110" t="s">
        <v>106</v>
      </c>
      <c r="BC40" s="110" t="s">
        <v>106</v>
      </c>
      <c r="BD40" s="110">
        <f t="shared" si="0"/>
        <v>0</v>
      </c>
      <c r="BE40" s="110" t="str">
        <f t="shared" si="1"/>
        <v>Débil</v>
      </c>
      <c r="BF40" s="109"/>
      <c r="BG40" s="111" t="s">
        <v>106</v>
      </c>
      <c r="BH40" s="110" t="str">
        <f t="shared" si="5"/>
        <v>Casilla formulada</v>
      </c>
      <c r="BI40" s="109"/>
      <c r="BJ40" s="110" t="str">
        <f t="shared" si="2"/>
        <v/>
      </c>
      <c r="BK40" s="110" t="str">
        <f t="shared" si="3"/>
        <v/>
      </c>
      <c r="BL40" s="110" t="str">
        <f t="shared" si="4"/>
        <v>SI</v>
      </c>
      <c r="BM40" s="339"/>
      <c r="BN40" s="342"/>
      <c r="BO40" s="449"/>
      <c r="BP40" s="348"/>
      <c r="BQ40" s="330"/>
      <c r="BR40" s="330"/>
      <c r="BS40" s="333"/>
    </row>
    <row r="41" spans="2:71" s="89" customFormat="1" ht="96" hidden="1" customHeight="1" thickBot="1" x14ac:dyDescent="0.3">
      <c r="B41" s="366"/>
      <c r="C41" s="369"/>
      <c r="D41" s="358"/>
      <c r="E41" s="358"/>
      <c r="F41" s="356"/>
      <c r="G41" s="356"/>
      <c r="H41" s="356"/>
      <c r="I41" s="356"/>
      <c r="J41" s="358"/>
      <c r="K41" s="113">
        <v>10</v>
      </c>
      <c r="L41" s="114" t="s">
        <v>107</v>
      </c>
      <c r="M41" s="360"/>
      <c r="N41" s="456"/>
      <c r="O41" s="353"/>
      <c r="P41" s="349"/>
      <c r="Q41" s="453"/>
      <c r="R41" s="453"/>
      <c r="S41" s="453"/>
      <c r="T41" s="453"/>
      <c r="U41" s="453"/>
      <c r="V41" s="453"/>
      <c r="W41" s="453"/>
      <c r="X41" s="453"/>
      <c r="Y41" s="453"/>
      <c r="Z41" s="453"/>
      <c r="AA41" s="453"/>
      <c r="AB41" s="453"/>
      <c r="AC41" s="453"/>
      <c r="AD41" s="453"/>
      <c r="AE41" s="453"/>
      <c r="AF41" s="453"/>
      <c r="AG41" s="453"/>
      <c r="AH41" s="453"/>
      <c r="AI41" s="453"/>
      <c r="AJ41" s="331"/>
      <c r="AK41" s="331"/>
      <c r="AL41" s="331"/>
      <c r="AM41" s="337"/>
      <c r="AN41" s="115">
        <v>10</v>
      </c>
      <c r="AO41" s="116" t="s">
        <v>109</v>
      </c>
      <c r="AP41" s="116"/>
      <c r="AQ41" s="116" t="s">
        <v>106</v>
      </c>
      <c r="AR41" s="116"/>
      <c r="AS41" s="116"/>
      <c r="AT41" s="116"/>
      <c r="AU41" s="116"/>
      <c r="AV41" s="116" t="s">
        <v>106</v>
      </c>
      <c r="AW41" s="117" t="s">
        <v>106</v>
      </c>
      <c r="AX41" s="117" t="s">
        <v>106</v>
      </c>
      <c r="AY41" s="117" t="s">
        <v>106</v>
      </c>
      <c r="AZ41" s="117" t="s">
        <v>106</v>
      </c>
      <c r="BA41" s="117" t="s">
        <v>106</v>
      </c>
      <c r="BB41" s="117" t="s">
        <v>106</v>
      </c>
      <c r="BC41" s="117" t="s">
        <v>106</v>
      </c>
      <c r="BD41" s="117">
        <f t="shared" si="0"/>
        <v>0</v>
      </c>
      <c r="BE41" s="117" t="str">
        <f t="shared" si="1"/>
        <v>Débil</v>
      </c>
      <c r="BF41" s="116"/>
      <c r="BG41" s="118" t="s">
        <v>106</v>
      </c>
      <c r="BH41" s="117" t="str">
        <f t="shared" si="5"/>
        <v>Casilla formulada</v>
      </c>
      <c r="BI41" s="116"/>
      <c r="BJ41" s="117" t="str">
        <f t="shared" si="2"/>
        <v/>
      </c>
      <c r="BK41" s="117" t="str">
        <f t="shared" si="3"/>
        <v/>
      </c>
      <c r="BL41" s="117" t="str">
        <f t="shared" si="4"/>
        <v>SI</v>
      </c>
      <c r="BM41" s="340"/>
      <c r="BN41" s="343"/>
      <c r="BO41" s="450"/>
      <c r="BP41" s="349"/>
      <c r="BQ41" s="331"/>
      <c r="BR41" s="331"/>
      <c r="BS41" s="334"/>
    </row>
    <row r="42" spans="2:71" s="89" customFormat="1" ht="96" hidden="1" customHeight="1" x14ac:dyDescent="0.25">
      <c r="B42" s="364">
        <v>4</v>
      </c>
      <c r="C42" s="367" t="s">
        <v>104</v>
      </c>
      <c r="D42" s="357" t="s">
        <v>105</v>
      </c>
      <c r="E42" s="357"/>
      <c r="F42" s="355" t="s">
        <v>106</v>
      </c>
      <c r="G42" s="355" t="s">
        <v>106</v>
      </c>
      <c r="H42" s="355" t="s">
        <v>106</v>
      </c>
      <c r="I42" s="355" t="s">
        <v>106</v>
      </c>
      <c r="J42" s="357" t="str">
        <f>IF(AND((F42="SI"),(G42="SI"),(H42="SI"),(I42="SI")),"Si es Riesgo de Corrupción","No es Riesgo de Corrupción")</f>
        <v>No es Riesgo de Corrupción</v>
      </c>
      <c r="K42" s="97">
        <v>1</v>
      </c>
      <c r="L42" s="98" t="s">
        <v>107</v>
      </c>
      <c r="M42" s="359" t="s">
        <v>166</v>
      </c>
      <c r="N42" s="454" t="s">
        <v>106</v>
      </c>
      <c r="O42" s="351" t="str">
        <f>IF(N42=1,"Rara vez",IF(N42=2,"Improbable",IF(N42=3,"Posible",IF(N42=4,"Probable",IF(N42=5,"Casi seguro","Definir el nivel de probabilidad")))))</f>
        <v>Definir el nivel de probabilidad</v>
      </c>
      <c r="P42" s="35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51" t="s">
        <v>106</v>
      </c>
      <c r="R42" s="451" t="s">
        <v>106</v>
      </c>
      <c r="S42" s="451" t="s">
        <v>106</v>
      </c>
      <c r="T42" s="451" t="s">
        <v>106</v>
      </c>
      <c r="U42" s="451" t="s">
        <v>106</v>
      </c>
      <c r="V42" s="451" t="s">
        <v>106</v>
      </c>
      <c r="W42" s="451" t="s">
        <v>106</v>
      </c>
      <c r="X42" s="451" t="s">
        <v>106</v>
      </c>
      <c r="Y42" s="451" t="s">
        <v>106</v>
      </c>
      <c r="Z42" s="451" t="s">
        <v>106</v>
      </c>
      <c r="AA42" s="451" t="s">
        <v>106</v>
      </c>
      <c r="AB42" s="451" t="s">
        <v>106</v>
      </c>
      <c r="AC42" s="451" t="s">
        <v>106</v>
      </c>
      <c r="AD42" s="451" t="s">
        <v>106</v>
      </c>
      <c r="AE42" s="451" t="s">
        <v>106</v>
      </c>
      <c r="AF42" s="451" t="s">
        <v>106</v>
      </c>
      <c r="AG42" s="451" t="s">
        <v>106</v>
      </c>
      <c r="AH42" s="451" t="s">
        <v>106</v>
      </c>
      <c r="AI42" s="451" t="s">
        <v>106</v>
      </c>
      <c r="AJ42" s="350">
        <f>IF(AF42="SI","Impacto Catastrófico por lesoines o perdida de vidas humanas",(COUNTIF(Q42:AE51,"SI")+COUNTIF(AG42:AI51,"SI")))</f>
        <v>0</v>
      </c>
      <c r="AK42" s="350" t="str">
        <f>IF(AJ42=0,"",IF(AND(AJ42&gt;0,AJ42&lt;=5),"Moderado",IF(AND(AJ42&gt;5,AJ42&lt;=11),"Mayor","Catastrófico")))</f>
        <v/>
      </c>
      <c r="AL42" s="350" t="str">
        <f>IF(AND(O42="Rara Vez",AK42="Moderado"),"Moderado",IF(AND(O42="Rara Vez",AK42="Mayor"),"Alto",IF(AND(O42="Improbable",AK42="Moderado"),"Moderado",IF(AND(O42="Improbable",AK42="Mayor"),"Alto",IF(AND(O42="Posible",AK42="Moderado"),"Alto",IF(AND(O42="Probable",AK42="Moderado"),"Alto","Extremo"))))))</f>
        <v>Extremo</v>
      </c>
      <c r="AM42" s="335" t="s">
        <v>108</v>
      </c>
      <c r="AN42" s="90">
        <v>1</v>
      </c>
      <c r="AO42" s="94" t="s">
        <v>109</v>
      </c>
      <c r="AP42" s="94"/>
      <c r="AQ42" s="94" t="s">
        <v>106</v>
      </c>
      <c r="AR42" s="94"/>
      <c r="AS42" s="94"/>
      <c r="AT42" s="94"/>
      <c r="AU42" s="94"/>
      <c r="AV42" s="94" t="s">
        <v>106</v>
      </c>
      <c r="AW42" s="93" t="s">
        <v>106</v>
      </c>
      <c r="AX42" s="93" t="s">
        <v>106</v>
      </c>
      <c r="AY42" s="93" t="s">
        <v>106</v>
      </c>
      <c r="AZ42" s="93" t="s">
        <v>106</v>
      </c>
      <c r="BA42" s="93" t="s">
        <v>106</v>
      </c>
      <c r="BB42" s="93" t="s">
        <v>106</v>
      </c>
      <c r="BC42" s="93" t="s">
        <v>106</v>
      </c>
      <c r="BD42" s="93">
        <f t="shared" si="0"/>
        <v>0</v>
      </c>
      <c r="BE42" s="93" t="str">
        <f t="shared" si="1"/>
        <v>Débil</v>
      </c>
      <c r="BF42" s="94"/>
      <c r="BG42" s="99" t="s">
        <v>106</v>
      </c>
      <c r="BH42" s="93" t="str">
        <f t="shared" si="5"/>
        <v>Casilla formulada</v>
      </c>
      <c r="BI42" s="94"/>
      <c r="BJ42" s="93" t="str">
        <f t="shared" si="2"/>
        <v/>
      </c>
      <c r="BK42" s="93" t="str">
        <f t="shared" si="3"/>
        <v/>
      </c>
      <c r="BL42" s="93" t="str">
        <f t="shared" si="4"/>
        <v>SI</v>
      </c>
      <c r="BM42" s="338" t="e">
        <f>IF(AVERAGE(BK42:BK51)=100,"FUERTE",IF(AND(AVERAGE(BK42:BK51)&lt;=99,AVERAGE(BK42:BK51)&gt;=50),"MODERADA",IF(AVERAGE(BK42:BK51)&lt;50,"DÉBIL",0)))</f>
        <v>#DIV/0!</v>
      </c>
      <c r="BN42" s="341" t="str">
        <f>IFERROR(IF(BM42="DÉBIL","NO DISMINUYE",IF(AVERAGEIF(AV42:AV51,"Preventivo",BK42:BK51)&gt;=50,"DIRECTAMENTE","NO DISMINUYE")),"NO DISMINUYE")</f>
        <v>NO DISMINUYE</v>
      </c>
      <c r="BO42" s="448" t="e">
        <f>IF(N42=1,1,IF(AND(N42=2,BM42="FUERTE",BN42="DIRECTAMENTE"),N42-1,IF(AND(N42&gt;2,BM42="FUERTE",BN42="DIRECTAMENTE"),N42-2,IF(AND(N42&gt;=2,BM42="MODERADA",BN42="DIRECTAMENTE"),N42-1,N42))))</f>
        <v>#DIV/0!</v>
      </c>
      <c r="BP42" s="347" t="e">
        <f>IF(BO42=1,"Rara vez",IF(BO42=2,"Improbable",IF(BO42=3,"Posible",IF(BO42=4,"Probable",IF(BO42=5,"Casi Seguro",0)))))</f>
        <v>#DIV/0!</v>
      </c>
      <c r="BQ42" s="329" t="str">
        <f>AK42</f>
        <v/>
      </c>
      <c r="BR42" s="329" t="e">
        <f>IF(AND(BP42="Rara Vez",BQ42="Moderado"),"Moderado",IF(AND(BP42="Rara Vez",BQ42="Mayor"),"Alto",IF(AND(BP42="Improbable",BQ42="Moderado"),"Moderado",IF(AND(BP42="Improbable",BQ42="Mayor"),"Alto",IF(AND(BP42="Posible",BQ42="Moderado"),"Alto",IF(AND(BP42="Probable",BQ42="Moderado"),"Alto","Extremo"))))))</f>
        <v>#DIV/0!</v>
      </c>
      <c r="BS42" s="332"/>
    </row>
    <row r="43" spans="2:71" s="89" customFormat="1" ht="96" hidden="1" customHeight="1" x14ac:dyDescent="0.25">
      <c r="B43" s="365"/>
      <c r="C43" s="368"/>
      <c r="D43" s="357"/>
      <c r="E43" s="357"/>
      <c r="F43" s="355"/>
      <c r="G43" s="355"/>
      <c r="H43" s="355"/>
      <c r="I43" s="355"/>
      <c r="J43" s="357"/>
      <c r="K43" s="100">
        <v>2</v>
      </c>
      <c r="L43" s="101" t="s">
        <v>107</v>
      </c>
      <c r="M43" s="359"/>
      <c r="N43" s="455"/>
      <c r="O43" s="352"/>
      <c r="P43" s="348"/>
      <c r="Q43" s="452"/>
      <c r="R43" s="452"/>
      <c r="S43" s="452"/>
      <c r="T43" s="452"/>
      <c r="U43" s="452"/>
      <c r="V43" s="452"/>
      <c r="W43" s="452"/>
      <c r="X43" s="452"/>
      <c r="Y43" s="452"/>
      <c r="Z43" s="452"/>
      <c r="AA43" s="452"/>
      <c r="AB43" s="452"/>
      <c r="AC43" s="452"/>
      <c r="AD43" s="452"/>
      <c r="AE43" s="452"/>
      <c r="AF43" s="452"/>
      <c r="AG43" s="452"/>
      <c r="AH43" s="452"/>
      <c r="AI43" s="452"/>
      <c r="AJ43" s="330"/>
      <c r="AK43" s="330"/>
      <c r="AL43" s="330"/>
      <c r="AM43" s="336"/>
      <c r="AN43" s="102">
        <v>2</v>
      </c>
      <c r="AO43" s="103" t="s">
        <v>109</v>
      </c>
      <c r="AP43" s="103"/>
      <c r="AQ43" s="103" t="s">
        <v>106</v>
      </c>
      <c r="AR43" s="103"/>
      <c r="AS43" s="103"/>
      <c r="AT43" s="103"/>
      <c r="AU43" s="103"/>
      <c r="AV43" s="103" t="s">
        <v>106</v>
      </c>
      <c r="AW43" s="104" t="s">
        <v>106</v>
      </c>
      <c r="AX43" s="104" t="s">
        <v>106</v>
      </c>
      <c r="AY43" s="104" t="s">
        <v>106</v>
      </c>
      <c r="AZ43" s="104" t="s">
        <v>106</v>
      </c>
      <c r="BA43" s="104" t="s">
        <v>106</v>
      </c>
      <c r="BB43" s="104" t="s">
        <v>106</v>
      </c>
      <c r="BC43" s="104" t="s">
        <v>106</v>
      </c>
      <c r="BD43" s="104">
        <f t="shared" si="0"/>
        <v>0</v>
      </c>
      <c r="BE43" s="104" t="str">
        <f t="shared" si="1"/>
        <v>Débil</v>
      </c>
      <c r="BF43" s="103"/>
      <c r="BG43" s="105" t="s">
        <v>106</v>
      </c>
      <c r="BH43" s="104" t="str">
        <f t="shared" si="5"/>
        <v>Casilla formulada</v>
      </c>
      <c r="BI43" s="103"/>
      <c r="BJ43" s="104" t="str">
        <f t="shared" si="2"/>
        <v/>
      </c>
      <c r="BK43" s="104" t="str">
        <f t="shared" si="3"/>
        <v/>
      </c>
      <c r="BL43" s="104" t="str">
        <f t="shared" si="4"/>
        <v>SI</v>
      </c>
      <c r="BM43" s="339"/>
      <c r="BN43" s="342"/>
      <c r="BO43" s="449"/>
      <c r="BP43" s="348"/>
      <c r="BQ43" s="330"/>
      <c r="BR43" s="330"/>
      <c r="BS43" s="333"/>
    </row>
    <row r="44" spans="2:71" s="89" customFormat="1" ht="96" hidden="1" customHeight="1" x14ac:dyDescent="0.25">
      <c r="B44" s="365"/>
      <c r="C44" s="368"/>
      <c r="D44" s="357"/>
      <c r="E44" s="357"/>
      <c r="F44" s="355"/>
      <c r="G44" s="355"/>
      <c r="H44" s="355"/>
      <c r="I44" s="355"/>
      <c r="J44" s="357"/>
      <c r="K44" s="106">
        <v>3</v>
      </c>
      <c r="L44" s="107" t="s">
        <v>107</v>
      </c>
      <c r="M44" s="359"/>
      <c r="N44" s="455"/>
      <c r="O44" s="352"/>
      <c r="P44" s="348"/>
      <c r="Q44" s="452"/>
      <c r="R44" s="452"/>
      <c r="S44" s="452"/>
      <c r="T44" s="452"/>
      <c r="U44" s="452"/>
      <c r="V44" s="452"/>
      <c r="W44" s="452"/>
      <c r="X44" s="452"/>
      <c r="Y44" s="452"/>
      <c r="Z44" s="452"/>
      <c r="AA44" s="452"/>
      <c r="AB44" s="452"/>
      <c r="AC44" s="452"/>
      <c r="AD44" s="452"/>
      <c r="AE44" s="452"/>
      <c r="AF44" s="452"/>
      <c r="AG44" s="452"/>
      <c r="AH44" s="452"/>
      <c r="AI44" s="452"/>
      <c r="AJ44" s="330"/>
      <c r="AK44" s="330"/>
      <c r="AL44" s="330"/>
      <c r="AM44" s="336"/>
      <c r="AN44" s="108">
        <v>3</v>
      </c>
      <c r="AO44" s="109" t="s">
        <v>109</v>
      </c>
      <c r="AP44" s="109"/>
      <c r="AQ44" s="109" t="s">
        <v>106</v>
      </c>
      <c r="AR44" s="109"/>
      <c r="AS44" s="109"/>
      <c r="AT44" s="109"/>
      <c r="AU44" s="109"/>
      <c r="AV44" s="109" t="s">
        <v>106</v>
      </c>
      <c r="AW44" s="110" t="s">
        <v>106</v>
      </c>
      <c r="AX44" s="110" t="s">
        <v>106</v>
      </c>
      <c r="AY44" s="110" t="s">
        <v>106</v>
      </c>
      <c r="AZ44" s="110" t="s">
        <v>106</v>
      </c>
      <c r="BA44" s="110" t="s">
        <v>106</v>
      </c>
      <c r="BB44" s="110" t="s">
        <v>106</v>
      </c>
      <c r="BC44" s="110" t="s">
        <v>106</v>
      </c>
      <c r="BD44" s="110">
        <f t="shared" si="0"/>
        <v>0</v>
      </c>
      <c r="BE44" s="110" t="str">
        <f t="shared" si="1"/>
        <v>Débil</v>
      </c>
      <c r="BF44" s="109"/>
      <c r="BG44" s="111" t="s">
        <v>106</v>
      </c>
      <c r="BH44" s="110" t="str">
        <f t="shared" si="5"/>
        <v>Casilla formulada</v>
      </c>
      <c r="BI44" s="109"/>
      <c r="BJ44" s="110" t="str">
        <f t="shared" si="2"/>
        <v/>
      </c>
      <c r="BK44" s="110" t="str">
        <f t="shared" si="3"/>
        <v/>
      </c>
      <c r="BL44" s="110" t="str">
        <f t="shared" si="4"/>
        <v>SI</v>
      </c>
      <c r="BM44" s="339"/>
      <c r="BN44" s="342"/>
      <c r="BO44" s="449"/>
      <c r="BP44" s="348"/>
      <c r="BQ44" s="330"/>
      <c r="BR44" s="330"/>
      <c r="BS44" s="333"/>
    </row>
    <row r="45" spans="2:71" s="89" customFormat="1" ht="96" hidden="1" customHeight="1" x14ac:dyDescent="0.25">
      <c r="B45" s="365"/>
      <c r="C45" s="368"/>
      <c r="D45" s="357"/>
      <c r="E45" s="357"/>
      <c r="F45" s="355"/>
      <c r="G45" s="355"/>
      <c r="H45" s="355"/>
      <c r="I45" s="355"/>
      <c r="J45" s="357"/>
      <c r="K45" s="100">
        <v>4</v>
      </c>
      <c r="L45" s="101" t="s">
        <v>107</v>
      </c>
      <c r="M45" s="359"/>
      <c r="N45" s="455"/>
      <c r="O45" s="352"/>
      <c r="P45" s="348"/>
      <c r="Q45" s="452"/>
      <c r="R45" s="452"/>
      <c r="S45" s="452"/>
      <c r="T45" s="452"/>
      <c r="U45" s="452"/>
      <c r="V45" s="452"/>
      <c r="W45" s="452"/>
      <c r="X45" s="452"/>
      <c r="Y45" s="452"/>
      <c r="Z45" s="452"/>
      <c r="AA45" s="452"/>
      <c r="AB45" s="452"/>
      <c r="AC45" s="452"/>
      <c r="AD45" s="452"/>
      <c r="AE45" s="452"/>
      <c r="AF45" s="452"/>
      <c r="AG45" s="452"/>
      <c r="AH45" s="452"/>
      <c r="AI45" s="452"/>
      <c r="AJ45" s="330"/>
      <c r="AK45" s="330"/>
      <c r="AL45" s="330"/>
      <c r="AM45" s="336"/>
      <c r="AN45" s="102">
        <v>4</v>
      </c>
      <c r="AO45" s="103" t="s">
        <v>109</v>
      </c>
      <c r="AP45" s="103"/>
      <c r="AQ45" s="103" t="s">
        <v>106</v>
      </c>
      <c r="AR45" s="103"/>
      <c r="AS45" s="103"/>
      <c r="AT45" s="103"/>
      <c r="AU45" s="103"/>
      <c r="AV45" s="103" t="s">
        <v>106</v>
      </c>
      <c r="AW45" s="104" t="s">
        <v>106</v>
      </c>
      <c r="AX45" s="104" t="s">
        <v>106</v>
      </c>
      <c r="AY45" s="104" t="s">
        <v>106</v>
      </c>
      <c r="AZ45" s="104" t="s">
        <v>106</v>
      </c>
      <c r="BA45" s="104" t="s">
        <v>106</v>
      </c>
      <c r="BB45" s="104" t="s">
        <v>106</v>
      </c>
      <c r="BC45" s="104" t="s">
        <v>106</v>
      </c>
      <c r="BD45" s="104">
        <f t="shared" si="0"/>
        <v>0</v>
      </c>
      <c r="BE45" s="104" t="str">
        <f t="shared" si="1"/>
        <v>Débil</v>
      </c>
      <c r="BF45" s="103"/>
      <c r="BG45" s="105" t="s">
        <v>106</v>
      </c>
      <c r="BH45" s="104" t="str">
        <f t="shared" si="5"/>
        <v>Casilla formulada</v>
      </c>
      <c r="BI45" s="103"/>
      <c r="BJ45" s="104" t="str">
        <f t="shared" si="2"/>
        <v/>
      </c>
      <c r="BK45" s="104" t="str">
        <f t="shared" si="3"/>
        <v/>
      </c>
      <c r="BL45" s="104" t="str">
        <f t="shared" si="4"/>
        <v>SI</v>
      </c>
      <c r="BM45" s="339"/>
      <c r="BN45" s="342"/>
      <c r="BO45" s="449"/>
      <c r="BP45" s="348"/>
      <c r="BQ45" s="330"/>
      <c r="BR45" s="330"/>
      <c r="BS45" s="333"/>
    </row>
    <row r="46" spans="2:71" s="89" customFormat="1" ht="96" hidden="1" customHeight="1" x14ac:dyDescent="0.25">
      <c r="B46" s="365"/>
      <c r="C46" s="368"/>
      <c r="D46" s="357"/>
      <c r="E46" s="357"/>
      <c r="F46" s="355"/>
      <c r="G46" s="355"/>
      <c r="H46" s="355"/>
      <c r="I46" s="355"/>
      <c r="J46" s="357"/>
      <c r="K46" s="106">
        <v>5</v>
      </c>
      <c r="L46" s="107" t="s">
        <v>107</v>
      </c>
      <c r="M46" s="359"/>
      <c r="N46" s="455"/>
      <c r="O46" s="352"/>
      <c r="P46" s="348"/>
      <c r="Q46" s="452"/>
      <c r="R46" s="452"/>
      <c r="S46" s="452"/>
      <c r="T46" s="452"/>
      <c r="U46" s="452"/>
      <c r="V46" s="452"/>
      <c r="W46" s="452"/>
      <c r="X46" s="452"/>
      <c r="Y46" s="452"/>
      <c r="Z46" s="452"/>
      <c r="AA46" s="452"/>
      <c r="AB46" s="452"/>
      <c r="AC46" s="452"/>
      <c r="AD46" s="452"/>
      <c r="AE46" s="452"/>
      <c r="AF46" s="452"/>
      <c r="AG46" s="452"/>
      <c r="AH46" s="452"/>
      <c r="AI46" s="452"/>
      <c r="AJ46" s="330"/>
      <c r="AK46" s="330"/>
      <c r="AL46" s="330"/>
      <c r="AM46" s="336"/>
      <c r="AN46" s="108">
        <v>5</v>
      </c>
      <c r="AO46" s="109" t="s">
        <v>109</v>
      </c>
      <c r="AP46" s="109"/>
      <c r="AQ46" s="109" t="s">
        <v>106</v>
      </c>
      <c r="AR46" s="109"/>
      <c r="AS46" s="109"/>
      <c r="AT46" s="109"/>
      <c r="AU46" s="109"/>
      <c r="AV46" s="109" t="s">
        <v>106</v>
      </c>
      <c r="AW46" s="110" t="s">
        <v>106</v>
      </c>
      <c r="AX46" s="110" t="s">
        <v>106</v>
      </c>
      <c r="AY46" s="110" t="s">
        <v>106</v>
      </c>
      <c r="AZ46" s="110" t="s">
        <v>106</v>
      </c>
      <c r="BA46" s="110" t="s">
        <v>106</v>
      </c>
      <c r="BB46" s="110" t="s">
        <v>106</v>
      </c>
      <c r="BC46" s="110" t="s">
        <v>106</v>
      </c>
      <c r="BD46" s="110">
        <f t="shared" si="0"/>
        <v>0</v>
      </c>
      <c r="BE46" s="110" t="str">
        <f t="shared" si="1"/>
        <v>Débil</v>
      </c>
      <c r="BF46" s="109"/>
      <c r="BG46" s="111" t="s">
        <v>106</v>
      </c>
      <c r="BH46" s="110" t="str">
        <f t="shared" si="5"/>
        <v>Casilla formulada</v>
      </c>
      <c r="BI46" s="109"/>
      <c r="BJ46" s="110" t="str">
        <f t="shared" si="2"/>
        <v/>
      </c>
      <c r="BK46" s="110" t="str">
        <f t="shared" si="3"/>
        <v/>
      </c>
      <c r="BL46" s="110" t="str">
        <f t="shared" si="4"/>
        <v>SI</v>
      </c>
      <c r="BM46" s="339"/>
      <c r="BN46" s="342"/>
      <c r="BO46" s="449"/>
      <c r="BP46" s="348"/>
      <c r="BQ46" s="330"/>
      <c r="BR46" s="330"/>
      <c r="BS46" s="333"/>
    </row>
    <row r="47" spans="2:71" s="89" customFormat="1" ht="96" hidden="1" customHeight="1" x14ac:dyDescent="0.25">
      <c r="B47" s="365"/>
      <c r="C47" s="368"/>
      <c r="D47" s="357"/>
      <c r="E47" s="357"/>
      <c r="F47" s="355"/>
      <c r="G47" s="355"/>
      <c r="H47" s="355"/>
      <c r="I47" s="355"/>
      <c r="J47" s="357"/>
      <c r="K47" s="100">
        <v>6</v>
      </c>
      <c r="L47" s="101" t="s">
        <v>107</v>
      </c>
      <c r="M47" s="359"/>
      <c r="N47" s="455"/>
      <c r="O47" s="352"/>
      <c r="P47" s="348"/>
      <c r="Q47" s="452"/>
      <c r="R47" s="452"/>
      <c r="S47" s="452"/>
      <c r="T47" s="452"/>
      <c r="U47" s="452"/>
      <c r="V47" s="452"/>
      <c r="W47" s="452"/>
      <c r="X47" s="452"/>
      <c r="Y47" s="452"/>
      <c r="Z47" s="452"/>
      <c r="AA47" s="452"/>
      <c r="AB47" s="452"/>
      <c r="AC47" s="452"/>
      <c r="AD47" s="452"/>
      <c r="AE47" s="452"/>
      <c r="AF47" s="452"/>
      <c r="AG47" s="452"/>
      <c r="AH47" s="452"/>
      <c r="AI47" s="452"/>
      <c r="AJ47" s="330"/>
      <c r="AK47" s="330"/>
      <c r="AL47" s="330"/>
      <c r="AM47" s="336"/>
      <c r="AN47" s="102">
        <v>6</v>
      </c>
      <c r="AO47" s="103" t="s">
        <v>109</v>
      </c>
      <c r="AP47" s="103"/>
      <c r="AQ47" s="103" t="s">
        <v>106</v>
      </c>
      <c r="AR47" s="103"/>
      <c r="AS47" s="103"/>
      <c r="AT47" s="103"/>
      <c r="AU47" s="103"/>
      <c r="AV47" s="103" t="s">
        <v>106</v>
      </c>
      <c r="AW47" s="104" t="s">
        <v>106</v>
      </c>
      <c r="AX47" s="104" t="s">
        <v>106</v>
      </c>
      <c r="AY47" s="104" t="s">
        <v>106</v>
      </c>
      <c r="AZ47" s="104" t="s">
        <v>106</v>
      </c>
      <c r="BA47" s="104" t="s">
        <v>106</v>
      </c>
      <c r="BB47" s="104" t="s">
        <v>106</v>
      </c>
      <c r="BC47" s="104" t="s">
        <v>106</v>
      </c>
      <c r="BD47" s="104">
        <f t="shared" si="0"/>
        <v>0</v>
      </c>
      <c r="BE47" s="104" t="str">
        <f t="shared" si="1"/>
        <v>Débil</v>
      </c>
      <c r="BF47" s="103"/>
      <c r="BG47" s="105" t="s">
        <v>106</v>
      </c>
      <c r="BH47" s="104" t="str">
        <f t="shared" si="5"/>
        <v>Casilla formulada</v>
      </c>
      <c r="BI47" s="103"/>
      <c r="BJ47" s="104" t="str">
        <f t="shared" si="2"/>
        <v/>
      </c>
      <c r="BK47" s="104" t="str">
        <f t="shared" si="3"/>
        <v/>
      </c>
      <c r="BL47" s="104" t="str">
        <f t="shared" si="4"/>
        <v>SI</v>
      </c>
      <c r="BM47" s="339"/>
      <c r="BN47" s="342"/>
      <c r="BO47" s="449"/>
      <c r="BP47" s="348"/>
      <c r="BQ47" s="330"/>
      <c r="BR47" s="330"/>
      <c r="BS47" s="333"/>
    </row>
    <row r="48" spans="2:71" s="89" customFormat="1" ht="96" hidden="1" customHeight="1" x14ac:dyDescent="0.25">
      <c r="B48" s="365"/>
      <c r="C48" s="368"/>
      <c r="D48" s="357"/>
      <c r="E48" s="357"/>
      <c r="F48" s="355"/>
      <c r="G48" s="355"/>
      <c r="H48" s="355"/>
      <c r="I48" s="355"/>
      <c r="J48" s="357"/>
      <c r="K48" s="106">
        <v>7</v>
      </c>
      <c r="L48" s="107" t="s">
        <v>107</v>
      </c>
      <c r="M48" s="359"/>
      <c r="N48" s="455"/>
      <c r="O48" s="352"/>
      <c r="P48" s="348"/>
      <c r="Q48" s="452"/>
      <c r="R48" s="452"/>
      <c r="S48" s="452"/>
      <c r="T48" s="452"/>
      <c r="U48" s="452"/>
      <c r="V48" s="452"/>
      <c r="W48" s="452"/>
      <c r="X48" s="452"/>
      <c r="Y48" s="452"/>
      <c r="Z48" s="452"/>
      <c r="AA48" s="452"/>
      <c r="AB48" s="452"/>
      <c r="AC48" s="452"/>
      <c r="AD48" s="452"/>
      <c r="AE48" s="452"/>
      <c r="AF48" s="452"/>
      <c r="AG48" s="452"/>
      <c r="AH48" s="452"/>
      <c r="AI48" s="452"/>
      <c r="AJ48" s="330"/>
      <c r="AK48" s="330"/>
      <c r="AL48" s="330"/>
      <c r="AM48" s="336"/>
      <c r="AN48" s="108">
        <v>7</v>
      </c>
      <c r="AO48" s="109" t="s">
        <v>109</v>
      </c>
      <c r="AP48" s="109"/>
      <c r="AQ48" s="109" t="s">
        <v>106</v>
      </c>
      <c r="AR48" s="109"/>
      <c r="AS48" s="109"/>
      <c r="AT48" s="109"/>
      <c r="AU48" s="109"/>
      <c r="AV48" s="109" t="s">
        <v>106</v>
      </c>
      <c r="AW48" s="110" t="s">
        <v>106</v>
      </c>
      <c r="AX48" s="110" t="s">
        <v>106</v>
      </c>
      <c r="AY48" s="110" t="s">
        <v>106</v>
      </c>
      <c r="AZ48" s="110" t="s">
        <v>106</v>
      </c>
      <c r="BA48" s="110" t="s">
        <v>106</v>
      </c>
      <c r="BB48" s="110" t="s">
        <v>106</v>
      </c>
      <c r="BC48" s="110" t="s">
        <v>106</v>
      </c>
      <c r="BD48" s="110">
        <f t="shared" si="0"/>
        <v>0</v>
      </c>
      <c r="BE48" s="110" t="str">
        <f t="shared" si="1"/>
        <v>Débil</v>
      </c>
      <c r="BF48" s="109"/>
      <c r="BG48" s="111" t="s">
        <v>106</v>
      </c>
      <c r="BH48" s="110" t="str">
        <f t="shared" si="5"/>
        <v>Casilla formulada</v>
      </c>
      <c r="BI48" s="109"/>
      <c r="BJ48" s="110" t="str">
        <f t="shared" si="2"/>
        <v/>
      </c>
      <c r="BK48" s="110" t="str">
        <f t="shared" si="3"/>
        <v/>
      </c>
      <c r="BL48" s="110" t="str">
        <f t="shared" si="4"/>
        <v>SI</v>
      </c>
      <c r="BM48" s="339"/>
      <c r="BN48" s="342"/>
      <c r="BO48" s="449"/>
      <c r="BP48" s="348"/>
      <c r="BQ48" s="330"/>
      <c r="BR48" s="330"/>
      <c r="BS48" s="333"/>
    </row>
    <row r="49" spans="2:71" s="89" customFormat="1" ht="96" hidden="1" customHeight="1" x14ac:dyDescent="0.25">
      <c r="B49" s="365"/>
      <c r="C49" s="368"/>
      <c r="D49" s="357"/>
      <c r="E49" s="357"/>
      <c r="F49" s="355"/>
      <c r="G49" s="355"/>
      <c r="H49" s="355"/>
      <c r="I49" s="355"/>
      <c r="J49" s="357"/>
      <c r="K49" s="100">
        <v>8</v>
      </c>
      <c r="L49" s="101" t="s">
        <v>107</v>
      </c>
      <c r="M49" s="359"/>
      <c r="N49" s="455"/>
      <c r="O49" s="352"/>
      <c r="P49" s="348"/>
      <c r="Q49" s="452"/>
      <c r="R49" s="452"/>
      <c r="S49" s="452"/>
      <c r="T49" s="452"/>
      <c r="U49" s="452"/>
      <c r="V49" s="452"/>
      <c r="W49" s="452"/>
      <c r="X49" s="452"/>
      <c r="Y49" s="452"/>
      <c r="Z49" s="452"/>
      <c r="AA49" s="452"/>
      <c r="AB49" s="452"/>
      <c r="AC49" s="452"/>
      <c r="AD49" s="452"/>
      <c r="AE49" s="452"/>
      <c r="AF49" s="452"/>
      <c r="AG49" s="452"/>
      <c r="AH49" s="452"/>
      <c r="AI49" s="452"/>
      <c r="AJ49" s="330"/>
      <c r="AK49" s="330"/>
      <c r="AL49" s="330"/>
      <c r="AM49" s="336"/>
      <c r="AN49" s="102">
        <v>8</v>
      </c>
      <c r="AO49" s="103" t="s">
        <v>109</v>
      </c>
      <c r="AP49" s="103"/>
      <c r="AQ49" s="103" t="s">
        <v>106</v>
      </c>
      <c r="AR49" s="103"/>
      <c r="AS49" s="103"/>
      <c r="AT49" s="103"/>
      <c r="AU49" s="103"/>
      <c r="AV49" s="103" t="s">
        <v>106</v>
      </c>
      <c r="AW49" s="104" t="s">
        <v>106</v>
      </c>
      <c r="AX49" s="104" t="s">
        <v>106</v>
      </c>
      <c r="AY49" s="104" t="s">
        <v>106</v>
      </c>
      <c r="AZ49" s="104" t="s">
        <v>106</v>
      </c>
      <c r="BA49" s="104" t="s">
        <v>106</v>
      </c>
      <c r="BB49" s="104" t="s">
        <v>106</v>
      </c>
      <c r="BC49" s="104" t="s">
        <v>106</v>
      </c>
      <c r="BD49" s="104">
        <f t="shared" si="0"/>
        <v>0</v>
      </c>
      <c r="BE49" s="104" t="str">
        <f t="shared" si="1"/>
        <v>Débil</v>
      </c>
      <c r="BF49" s="103"/>
      <c r="BG49" s="105" t="s">
        <v>106</v>
      </c>
      <c r="BH49" s="104" t="str">
        <f t="shared" si="5"/>
        <v>Casilla formulada</v>
      </c>
      <c r="BI49" s="103"/>
      <c r="BJ49" s="104" t="str">
        <f t="shared" si="2"/>
        <v/>
      </c>
      <c r="BK49" s="104" t="str">
        <f t="shared" si="3"/>
        <v/>
      </c>
      <c r="BL49" s="104" t="str">
        <f t="shared" si="4"/>
        <v>SI</v>
      </c>
      <c r="BM49" s="339"/>
      <c r="BN49" s="342"/>
      <c r="BO49" s="449"/>
      <c r="BP49" s="348"/>
      <c r="BQ49" s="330"/>
      <c r="BR49" s="330"/>
      <c r="BS49" s="333"/>
    </row>
    <row r="50" spans="2:71" s="89" customFormat="1" ht="96" hidden="1" customHeight="1" x14ac:dyDescent="0.25">
      <c r="B50" s="365"/>
      <c r="C50" s="368"/>
      <c r="D50" s="357"/>
      <c r="E50" s="357"/>
      <c r="F50" s="355"/>
      <c r="G50" s="355"/>
      <c r="H50" s="355"/>
      <c r="I50" s="355"/>
      <c r="J50" s="357"/>
      <c r="K50" s="106">
        <v>9</v>
      </c>
      <c r="L50" s="112" t="s">
        <v>107</v>
      </c>
      <c r="M50" s="359"/>
      <c r="N50" s="455"/>
      <c r="O50" s="352"/>
      <c r="P50" s="348"/>
      <c r="Q50" s="452"/>
      <c r="R50" s="452"/>
      <c r="S50" s="452"/>
      <c r="T50" s="452"/>
      <c r="U50" s="452"/>
      <c r="V50" s="452"/>
      <c r="W50" s="452"/>
      <c r="X50" s="452"/>
      <c r="Y50" s="452"/>
      <c r="Z50" s="452"/>
      <c r="AA50" s="452"/>
      <c r="AB50" s="452"/>
      <c r="AC50" s="452"/>
      <c r="AD50" s="452"/>
      <c r="AE50" s="452"/>
      <c r="AF50" s="452"/>
      <c r="AG50" s="452"/>
      <c r="AH50" s="452"/>
      <c r="AI50" s="452"/>
      <c r="AJ50" s="330"/>
      <c r="AK50" s="330"/>
      <c r="AL50" s="330"/>
      <c r="AM50" s="336"/>
      <c r="AN50" s="108">
        <v>9</v>
      </c>
      <c r="AO50" s="109" t="s">
        <v>109</v>
      </c>
      <c r="AP50" s="109"/>
      <c r="AQ50" s="109" t="s">
        <v>106</v>
      </c>
      <c r="AR50" s="109"/>
      <c r="AS50" s="109"/>
      <c r="AT50" s="109"/>
      <c r="AU50" s="109"/>
      <c r="AV50" s="109" t="s">
        <v>106</v>
      </c>
      <c r="AW50" s="110" t="s">
        <v>106</v>
      </c>
      <c r="AX50" s="110" t="s">
        <v>106</v>
      </c>
      <c r="AY50" s="110" t="s">
        <v>106</v>
      </c>
      <c r="AZ50" s="110" t="s">
        <v>106</v>
      </c>
      <c r="BA50" s="110" t="s">
        <v>106</v>
      </c>
      <c r="BB50" s="110" t="s">
        <v>106</v>
      </c>
      <c r="BC50" s="110" t="s">
        <v>106</v>
      </c>
      <c r="BD50" s="110">
        <f t="shared" si="0"/>
        <v>0</v>
      </c>
      <c r="BE50" s="110" t="str">
        <f t="shared" si="1"/>
        <v>Débil</v>
      </c>
      <c r="BF50" s="109"/>
      <c r="BG50" s="111" t="s">
        <v>106</v>
      </c>
      <c r="BH50" s="110" t="str">
        <f t="shared" si="5"/>
        <v>Casilla formulada</v>
      </c>
      <c r="BI50" s="109"/>
      <c r="BJ50" s="110" t="str">
        <f t="shared" si="2"/>
        <v/>
      </c>
      <c r="BK50" s="110" t="str">
        <f t="shared" si="3"/>
        <v/>
      </c>
      <c r="BL50" s="110" t="str">
        <f t="shared" si="4"/>
        <v>SI</v>
      </c>
      <c r="BM50" s="339"/>
      <c r="BN50" s="342"/>
      <c r="BO50" s="449"/>
      <c r="BP50" s="348"/>
      <c r="BQ50" s="330"/>
      <c r="BR50" s="330"/>
      <c r="BS50" s="333"/>
    </row>
    <row r="51" spans="2:71" s="89" customFormat="1" ht="96" hidden="1" customHeight="1" thickBot="1" x14ac:dyDescent="0.3">
      <c r="B51" s="366"/>
      <c r="C51" s="369"/>
      <c r="D51" s="358"/>
      <c r="E51" s="358"/>
      <c r="F51" s="356"/>
      <c r="G51" s="356"/>
      <c r="H51" s="356"/>
      <c r="I51" s="356"/>
      <c r="J51" s="358"/>
      <c r="K51" s="113">
        <v>10</v>
      </c>
      <c r="L51" s="114" t="s">
        <v>107</v>
      </c>
      <c r="M51" s="360"/>
      <c r="N51" s="456"/>
      <c r="O51" s="353"/>
      <c r="P51" s="349"/>
      <c r="Q51" s="453"/>
      <c r="R51" s="453"/>
      <c r="S51" s="453"/>
      <c r="T51" s="453"/>
      <c r="U51" s="453"/>
      <c r="V51" s="453"/>
      <c r="W51" s="453"/>
      <c r="X51" s="453"/>
      <c r="Y51" s="453"/>
      <c r="Z51" s="453"/>
      <c r="AA51" s="453"/>
      <c r="AB51" s="453"/>
      <c r="AC51" s="453"/>
      <c r="AD51" s="453"/>
      <c r="AE51" s="453"/>
      <c r="AF51" s="453"/>
      <c r="AG51" s="453"/>
      <c r="AH51" s="453"/>
      <c r="AI51" s="453"/>
      <c r="AJ51" s="331"/>
      <c r="AK51" s="331"/>
      <c r="AL51" s="331"/>
      <c r="AM51" s="337"/>
      <c r="AN51" s="115">
        <v>10</v>
      </c>
      <c r="AO51" s="116" t="s">
        <v>109</v>
      </c>
      <c r="AP51" s="116"/>
      <c r="AQ51" s="116" t="s">
        <v>106</v>
      </c>
      <c r="AR51" s="116"/>
      <c r="AS51" s="116"/>
      <c r="AT51" s="116"/>
      <c r="AU51" s="116"/>
      <c r="AV51" s="116" t="s">
        <v>106</v>
      </c>
      <c r="AW51" s="117" t="s">
        <v>106</v>
      </c>
      <c r="AX51" s="117" t="s">
        <v>106</v>
      </c>
      <c r="AY51" s="117" t="s">
        <v>106</v>
      </c>
      <c r="AZ51" s="117" t="s">
        <v>106</v>
      </c>
      <c r="BA51" s="117" t="s">
        <v>106</v>
      </c>
      <c r="BB51" s="117" t="s">
        <v>106</v>
      </c>
      <c r="BC51" s="117" t="s">
        <v>106</v>
      </c>
      <c r="BD51" s="117">
        <f t="shared" si="0"/>
        <v>0</v>
      </c>
      <c r="BE51" s="117" t="str">
        <f t="shared" si="1"/>
        <v>Débil</v>
      </c>
      <c r="BF51" s="116"/>
      <c r="BG51" s="118" t="s">
        <v>106</v>
      </c>
      <c r="BH51" s="117" t="str">
        <f t="shared" si="5"/>
        <v>Casilla formulada</v>
      </c>
      <c r="BI51" s="116"/>
      <c r="BJ51" s="117" t="str">
        <f t="shared" si="2"/>
        <v/>
      </c>
      <c r="BK51" s="117" t="str">
        <f t="shared" si="3"/>
        <v/>
      </c>
      <c r="BL51" s="117" t="str">
        <f t="shared" si="4"/>
        <v>SI</v>
      </c>
      <c r="BM51" s="340"/>
      <c r="BN51" s="343"/>
      <c r="BO51" s="450"/>
      <c r="BP51" s="349"/>
      <c r="BQ51" s="331"/>
      <c r="BR51" s="331"/>
      <c r="BS51" s="334"/>
    </row>
    <row r="52" spans="2:71" s="89" customFormat="1" ht="96" hidden="1" customHeight="1" x14ac:dyDescent="0.25">
      <c r="B52" s="364">
        <v>5</v>
      </c>
      <c r="C52" s="367" t="s">
        <v>104</v>
      </c>
      <c r="D52" s="357" t="s">
        <v>105</v>
      </c>
      <c r="E52" s="357"/>
      <c r="F52" s="355" t="s">
        <v>106</v>
      </c>
      <c r="G52" s="355" t="s">
        <v>106</v>
      </c>
      <c r="H52" s="355" t="s">
        <v>106</v>
      </c>
      <c r="I52" s="355" t="s">
        <v>106</v>
      </c>
      <c r="J52" s="357" t="str">
        <f>IF(AND((F52="SI"),(G52="SI"),(H52="SI"),(I52="SI")),"Si es Riesgo de Corrupción","No es Riesgo de Corrupción")</f>
        <v>No es Riesgo de Corrupción</v>
      </c>
      <c r="K52" s="97">
        <v>1</v>
      </c>
      <c r="L52" s="98" t="s">
        <v>107</v>
      </c>
      <c r="M52" s="359" t="s">
        <v>166</v>
      </c>
      <c r="N52" s="454" t="s">
        <v>106</v>
      </c>
      <c r="O52" s="351" t="str">
        <f>IF(N52=1,"Rara vez",IF(N52=2,"Improbable",IF(N52=3,"Posible",IF(N52=4,"Probable",IF(N52=5,"Casi seguro","Definir el nivel de probabilidad")))))</f>
        <v>Definir el nivel de probabilidad</v>
      </c>
      <c r="P52" s="35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51" t="s">
        <v>106</v>
      </c>
      <c r="R52" s="451" t="s">
        <v>106</v>
      </c>
      <c r="S52" s="451" t="s">
        <v>106</v>
      </c>
      <c r="T52" s="451" t="s">
        <v>106</v>
      </c>
      <c r="U52" s="451" t="s">
        <v>106</v>
      </c>
      <c r="V52" s="451" t="s">
        <v>106</v>
      </c>
      <c r="W52" s="451" t="s">
        <v>106</v>
      </c>
      <c r="X52" s="451" t="s">
        <v>106</v>
      </c>
      <c r="Y52" s="451" t="s">
        <v>106</v>
      </c>
      <c r="Z52" s="451" t="s">
        <v>106</v>
      </c>
      <c r="AA52" s="451" t="s">
        <v>106</v>
      </c>
      <c r="AB52" s="451" t="s">
        <v>106</v>
      </c>
      <c r="AC52" s="451" t="s">
        <v>106</v>
      </c>
      <c r="AD52" s="451" t="s">
        <v>106</v>
      </c>
      <c r="AE52" s="451" t="s">
        <v>106</v>
      </c>
      <c r="AF52" s="451" t="s">
        <v>106</v>
      </c>
      <c r="AG52" s="451" t="s">
        <v>106</v>
      </c>
      <c r="AH52" s="451" t="s">
        <v>106</v>
      </c>
      <c r="AI52" s="451" t="s">
        <v>106</v>
      </c>
      <c r="AJ52" s="350">
        <f>IF(AF52="SI","Impacto Catastrófico por lesoines o perdida de vidas humanas",(COUNTIF(Q52:AE61,"SI")+COUNTIF(AG52:AI61,"SI")))</f>
        <v>0</v>
      </c>
      <c r="AK52" s="350" t="str">
        <f>IF(AJ52=0,"",IF(AND(AJ52&gt;0,AJ52&lt;=5),"Moderado",IF(AND(AJ52&gt;5,AJ52&lt;=11),"Mayor","Catastrófico")))</f>
        <v/>
      </c>
      <c r="AL52" s="350" t="str">
        <f>IF(AND(O52="Rara Vez",AK52="Moderado"),"Moderado",IF(AND(O52="Rara Vez",AK52="Mayor"),"Alto",IF(AND(O52="Improbable",AK52="Moderado"),"Moderado",IF(AND(O52="Improbable",AK52="Mayor"),"Alto",IF(AND(O52="Posible",AK52="Moderado"),"Alto",IF(AND(O52="Probable",AK52="Moderado"),"Alto","Extremo"))))))</f>
        <v>Extremo</v>
      </c>
      <c r="AM52" s="335" t="s">
        <v>108</v>
      </c>
      <c r="AN52" s="90">
        <v>1</v>
      </c>
      <c r="AO52" s="94" t="s">
        <v>109</v>
      </c>
      <c r="AP52" s="94"/>
      <c r="AQ52" s="94" t="s">
        <v>106</v>
      </c>
      <c r="AR52" s="94"/>
      <c r="AS52" s="94"/>
      <c r="AT52" s="94"/>
      <c r="AU52" s="94"/>
      <c r="AV52" s="94" t="s">
        <v>106</v>
      </c>
      <c r="AW52" s="93" t="s">
        <v>106</v>
      </c>
      <c r="AX52" s="93" t="s">
        <v>106</v>
      </c>
      <c r="AY52" s="93" t="s">
        <v>106</v>
      </c>
      <c r="AZ52" s="93" t="s">
        <v>106</v>
      </c>
      <c r="BA52" s="93" t="s">
        <v>106</v>
      </c>
      <c r="BB52" s="93" t="s">
        <v>106</v>
      </c>
      <c r="BC52" s="93" t="s">
        <v>106</v>
      </c>
      <c r="BD52" s="93">
        <f t="shared" si="0"/>
        <v>0</v>
      </c>
      <c r="BE52" s="93" t="str">
        <f t="shared" si="1"/>
        <v>Débil</v>
      </c>
      <c r="BF52" s="94"/>
      <c r="BG52" s="99" t="s">
        <v>106</v>
      </c>
      <c r="BH52" s="93" t="str">
        <f t="shared" si="5"/>
        <v>Casilla formulada</v>
      </c>
      <c r="BI52" s="94"/>
      <c r="BJ52" s="93" t="str">
        <f t="shared" si="2"/>
        <v/>
      </c>
      <c r="BK52" s="93" t="str">
        <f t="shared" si="3"/>
        <v/>
      </c>
      <c r="BL52" s="93" t="str">
        <f t="shared" si="4"/>
        <v>SI</v>
      </c>
      <c r="BM52" s="338" t="e">
        <f>IF(AVERAGE(BK52:BK61)=100,"FUERTE",IF(AND(AVERAGE(BK52:BK61)&lt;=99,AVERAGE(BK52:BK61)&gt;=50),"MODERADA",IF(AVERAGE(BK52:BK61)&lt;50,"DÉBIL",0)))</f>
        <v>#DIV/0!</v>
      </c>
      <c r="BN52" s="341" t="str">
        <f>IFERROR(IF(BM52="DÉBIL","NO DISMINUYE",IF(AVERAGEIF(AV52:AV61,"Preventivo",BK52:BK61)&gt;=50,"DIRECTAMENTE","NO DISMINUYE")),"NO DISMINUYE")</f>
        <v>NO DISMINUYE</v>
      </c>
      <c r="BO52" s="448" t="e">
        <f>IF(N52=1,1,IF(AND(N52=2,BM52="FUERTE",BN52="DIRECTAMENTE"),N52-1,IF(AND(N52&gt;2,BM52="FUERTE",BN52="DIRECTAMENTE"),N52-2,IF(AND(N52&gt;=2,BM52="MODERADA",BN52="DIRECTAMENTE"),N52-1,N52))))</f>
        <v>#DIV/0!</v>
      </c>
      <c r="BP52" s="347" t="e">
        <f>IF(BO52=1,"Rara vez",IF(BO52=2,"Improbable",IF(BO52=3,"Posible",IF(BO52=4,"Probable",IF(BO52=5,"Casi Seguro",0)))))</f>
        <v>#DIV/0!</v>
      </c>
      <c r="BQ52" s="329" t="str">
        <f>AK52</f>
        <v/>
      </c>
      <c r="BR52" s="329" t="e">
        <f>IF(AND(BP52="Rara Vez",BQ52="Moderado"),"Moderado",IF(AND(BP52="Rara Vez",BQ52="Mayor"),"Alto",IF(AND(BP52="Improbable",BQ52="Moderado"),"Moderado",IF(AND(BP52="Improbable",BQ52="Mayor"),"Alto",IF(AND(BP52="Posible",BQ52="Moderado"),"Alto",IF(AND(BP52="Probable",BQ52="Moderado"),"Alto","Extremo"))))))</f>
        <v>#DIV/0!</v>
      </c>
      <c r="BS52" s="332"/>
    </row>
    <row r="53" spans="2:71" s="89" customFormat="1" ht="96" hidden="1" customHeight="1" x14ac:dyDescent="0.25">
      <c r="B53" s="365"/>
      <c r="C53" s="368"/>
      <c r="D53" s="357"/>
      <c r="E53" s="357"/>
      <c r="F53" s="355"/>
      <c r="G53" s="355"/>
      <c r="H53" s="355"/>
      <c r="I53" s="355"/>
      <c r="J53" s="357"/>
      <c r="K53" s="100">
        <v>2</v>
      </c>
      <c r="L53" s="101" t="s">
        <v>107</v>
      </c>
      <c r="M53" s="359"/>
      <c r="N53" s="455"/>
      <c r="O53" s="352"/>
      <c r="P53" s="348"/>
      <c r="Q53" s="452"/>
      <c r="R53" s="452"/>
      <c r="S53" s="452"/>
      <c r="T53" s="452"/>
      <c r="U53" s="452"/>
      <c r="V53" s="452"/>
      <c r="W53" s="452"/>
      <c r="X53" s="452"/>
      <c r="Y53" s="452"/>
      <c r="Z53" s="452"/>
      <c r="AA53" s="452"/>
      <c r="AB53" s="452"/>
      <c r="AC53" s="452"/>
      <c r="AD53" s="452"/>
      <c r="AE53" s="452"/>
      <c r="AF53" s="452"/>
      <c r="AG53" s="452"/>
      <c r="AH53" s="452"/>
      <c r="AI53" s="452"/>
      <c r="AJ53" s="330"/>
      <c r="AK53" s="330"/>
      <c r="AL53" s="330"/>
      <c r="AM53" s="336"/>
      <c r="AN53" s="102">
        <v>2</v>
      </c>
      <c r="AO53" s="103" t="s">
        <v>109</v>
      </c>
      <c r="AP53" s="103"/>
      <c r="AQ53" s="103" t="s">
        <v>106</v>
      </c>
      <c r="AR53" s="103"/>
      <c r="AS53" s="103"/>
      <c r="AT53" s="103"/>
      <c r="AU53" s="103"/>
      <c r="AV53" s="103" t="s">
        <v>106</v>
      </c>
      <c r="AW53" s="104" t="s">
        <v>106</v>
      </c>
      <c r="AX53" s="104" t="s">
        <v>106</v>
      </c>
      <c r="AY53" s="104" t="s">
        <v>106</v>
      </c>
      <c r="AZ53" s="104" t="s">
        <v>106</v>
      </c>
      <c r="BA53" s="104" t="s">
        <v>106</v>
      </c>
      <c r="BB53" s="104" t="s">
        <v>106</v>
      </c>
      <c r="BC53" s="104" t="s">
        <v>106</v>
      </c>
      <c r="BD53" s="104">
        <f t="shared" si="0"/>
        <v>0</v>
      </c>
      <c r="BE53" s="104" t="str">
        <f t="shared" si="1"/>
        <v>Débil</v>
      </c>
      <c r="BF53" s="103"/>
      <c r="BG53" s="105" t="s">
        <v>106</v>
      </c>
      <c r="BH53" s="104" t="str">
        <f t="shared" si="5"/>
        <v>Casilla formulada</v>
      </c>
      <c r="BI53" s="103"/>
      <c r="BJ53" s="104" t="str">
        <f t="shared" si="2"/>
        <v/>
      </c>
      <c r="BK53" s="104" t="str">
        <f t="shared" si="3"/>
        <v/>
      </c>
      <c r="BL53" s="104" t="str">
        <f t="shared" si="4"/>
        <v>SI</v>
      </c>
      <c r="BM53" s="339"/>
      <c r="BN53" s="342"/>
      <c r="BO53" s="449"/>
      <c r="BP53" s="348"/>
      <c r="BQ53" s="330"/>
      <c r="BR53" s="330"/>
      <c r="BS53" s="333"/>
    </row>
    <row r="54" spans="2:71" s="89" customFormat="1" ht="96" hidden="1" customHeight="1" x14ac:dyDescent="0.25">
      <c r="B54" s="365"/>
      <c r="C54" s="368"/>
      <c r="D54" s="357"/>
      <c r="E54" s="357"/>
      <c r="F54" s="355"/>
      <c r="G54" s="355"/>
      <c r="H54" s="355"/>
      <c r="I54" s="355"/>
      <c r="J54" s="357"/>
      <c r="K54" s="106">
        <v>3</v>
      </c>
      <c r="L54" s="107" t="s">
        <v>107</v>
      </c>
      <c r="M54" s="359"/>
      <c r="N54" s="455"/>
      <c r="O54" s="352"/>
      <c r="P54" s="348"/>
      <c r="Q54" s="452"/>
      <c r="R54" s="452"/>
      <c r="S54" s="452"/>
      <c r="T54" s="452"/>
      <c r="U54" s="452"/>
      <c r="V54" s="452"/>
      <c r="W54" s="452"/>
      <c r="X54" s="452"/>
      <c r="Y54" s="452"/>
      <c r="Z54" s="452"/>
      <c r="AA54" s="452"/>
      <c r="AB54" s="452"/>
      <c r="AC54" s="452"/>
      <c r="AD54" s="452"/>
      <c r="AE54" s="452"/>
      <c r="AF54" s="452"/>
      <c r="AG54" s="452"/>
      <c r="AH54" s="452"/>
      <c r="AI54" s="452"/>
      <c r="AJ54" s="330"/>
      <c r="AK54" s="330"/>
      <c r="AL54" s="330"/>
      <c r="AM54" s="336"/>
      <c r="AN54" s="108">
        <v>3</v>
      </c>
      <c r="AO54" s="109" t="s">
        <v>109</v>
      </c>
      <c r="AP54" s="109"/>
      <c r="AQ54" s="109" t="s">
        <v>106</v>
      </c>
      <c r="AR54" s="109"/>
      <c r="AS54" s="109"/>
      <c r="AT54" s="109"/>
      <c r="AU54" s="109"/>
      <c r="AV54" s="109" t="s">
        <v>106</v>
      </c>
      <c r="AW54" s="110" t="s">
        <v>106</v>
      </c>
      <c r="AX54" s="110" t="s">
        <v>106</v>
      </c>
      <c r="AY54" s="110" t="s">
        <v>106</v>
      </c>
      <c r="AZ54" s="110" t="s">
        <v>106</v>
      </c>
      <c r="BA54" s="110" t="s">
        <v>106</v>
      </c>
      <c r="BB54" s="110" t="s">
        <v>106</v>
      </c>
      <c r="BC54" s="110" t="s">
        <v>106</v>
      </c>
      <c r="BD54" s="110">
        <f t="shared" si="0"/>
        <v>0</v>
      </c>
      <c r="BE54" s="110" t="str">
        <f t="shared" si="1"/>
        <v>Débil</v>
      </c>
      <c r="BF54" s="109"/>
      <c r="BG54" s="111" t="s">
        <v>106</v>
      </c>
      <c r="BH54" s="110" t="str">
        <f t="shared" si="5"/>
        <v>Casilla formulada</v>
      </c>
      <c r="BI54" s="109"/>
      <c r="BJ54" s="110" t="str">
        <f t="shared" si="2"/>
        <v/>
      </c>
      <c r="BK54" s="110" t="str">
        <f t="shared" si="3"/>
        <v/>
      </c>
      <c r="BL54" s="110" t="str">
        <f t="shared" si="4"/>
        <v>SI</v>
      </c>
      <c r="BM54" s="339"/>
      <c r="BN54" s="342"/>
      <c r="BO54" s="449"/>
      <c r="BP54" s="348"/>
      <c r="BQ54" s="330"/>
      <c r="BR54" s="330"/>
      <c r="BS54" s="333"/>
    </row>
    <row r="55" spans="2:71" s="89" customFormat="1" ht="96" hidden="1" customHeight="1" x14ac:dyDescent="0.25">
      <c r="B55" s="365"/>
      <c r="C55" s="368"/>
      <c r="D55" s="357"/>
      <c r="E55" s="357"/>
      <c r="F55" s="355"/>
      <c r="G55" s="355"/>
      <c r="H55" s="355"/>
      <c r="I55" s="355"/>
      <c r="J55" s="357"/>
      <c r="K55" s="100">
        <v>4</v>
      </c>
      <c r="L55" s="101" t="s">
        <v>107</v>
      </c>
      <c r="M55" s="359"/>
      <c r="N55" s="455"/>
      <c r="O55" s="352"/>
      <c r="P55" s="348"/>
      <c r="Q55" s="452"/>
      <c r="R55" s="452"/>
      <c r="S55" s="452"/>
      <c r="T55" s="452"/>
      <c r="U55" s="452"/>
      <c r="V55" s="452"/>
      <c r="W55" s="452"/>
      <c r="X55" s="452"/>
      <c r="Y55" s="452"/>
      <c r="Z55" s="452"/>
      <c r="AA55" s="452"/>
      <c r="AB55" s="452"/>
      <c r="AC55" s="452"/>
      <c r="AD55" s="452"/>
      <c r="AE55" s="452"/>
      <c r="AF55" s="452"/>
      <c r="AG55" s="452"/>
      <c r="AH55" s="452"/>
      <c r="AI55" s="452"/>
      <c r="AJ55" s="330"/>
      <c r="AK55" s="330"/>
      <c r="AL55" s="330"/>
      <c r="AM55" s="336"/>
      <c r="AN55" s="102">
        <v>4</v>
      </c>
      <c r="AO55" s="103" t="s">
        <v>109</v>
      </c>
      <c r="AP55" s="103"/>
      <c r="AQ55" s="103" t="s">
        <v>106</v>
      </c>
      <c r="AR55" s="103"/>
      <c r="AS55" s="103"/>
      <c r="AT55" s="103"/>
      <c r="AU55" s="103"/>
      <c r="AV55" s="103" t="s">
        <v>106</v>
      </c>
      <c r="AW55" s="104" t="s">
        <v>106</v>
      </c>
      <c r="AX55" s="104" t="s">
        <v>106</v>
      </c>
      <c r="AY55" s="104" t="s">
        <v>106</v>
      </c>
      <c r="AZ55" s="104" t="s">
        <v>106</v>
      </c>
      <c r="BA55" s="104" t="s">
        <v>106</v>
      </c>
      <c r="BB55" s="104" t="s">
        <v>106</v>
      </c>
      <c r="BC55" s="104" t="s">
        <v>106</v>
      </c>
      <c r="BD55" s="104">
        <f t="shared" si="0"/>
        <v>0</v>
      </c>
      <c r="BE55" s="104" t="str">
        <f t="shared" si="1"/>
        <v>Débil</v>
      </c>
      <c r="BF55" s="103"/>
      <c r="BG55" s="105" t="s">
        <v>106</v>
      </c>
      <c r="BH55" s="104" t="str">
        <f t="shared" si="5"/>
        <v>Casilla formulada</v>
      </c>
      <c r="BI55" s="103"/>
      <c r="BJ55" s="104" t="str">
        <f t="shared" si="2"/>
        <v/>
      </c>
      <c r="BK55" s="104" t="str">
        <f t="shared" si="3"/>
        <v/>
      </c>
      <c r="BL55" s="104" t="str">
        <f t="shared" si="4"/>
        <v>SI</v>
      </c>
      <c r="BM55" s="339"/>
      <c r="BN55" s="342"/>
      <c r="BO55" s="449"/>
      <c r="BP55" s="348"/>
      <c r="BQ55" s="330"/>
      <c r="BR55" s="330"/>
      <c r="BS55" s="333"/>
    </row>
    <row r="56" spans="2:71" s="89" customFormat="1" ht="96" hidden="1" customHeight="1" x14ac:dyDescent="0.25">
      <c r="B56" s="365"/>
      <c r="C56" s="368"/>
      <c r="D56" s="357"/>
      <c r="E56" s="357"/>
      <c r="F56" s="355"/>
      <c r="G56" s="355"/>
      <c r="H56" s="355"/>
      <c r="I56" s="355"/>
      <c r="J56" s="357"/>
      <c r="K56" s="106">
        <v>5</v>
      </c>
      <c r="L56" s="107" t="s">
        <v>107</v>
      </c>
      <c r="M56" s="359"/>
      <c r="N56" s="455"/>
      <c r="O56" s="352"/>
      <c r="P56" s="348"/>
      <c r="Q56" s="452"/>
      <c r="R56" s="452"/>
      <c r="S56" s="452"/>
      <c r="T56" s="452"/>
      <c r="U56" s="452"/>
      <c r="V56" s="452"/>
      <c r="W56" s="452"/>
      <c r="X56" s="452"/>
      <c r="Y56" s="452"/>
      <c r="Z56" s="452"/>
      <c r="AA56" s="452"/>
      <c r="AB56" s="452"/>
      <c r="AC56" s="452"/>
      <c r="AD56" s="452"/>
      <c r="AE56" s="452"/>
      <c r="AF56" s="452"/>
      <c r="AG56" s="452"/>
      <c r="AH56" s="452"/>
      <c r="AI56" s="452"/>
      <c r="AJ56" s="330"/>
      <c r="AK56" s="330"/>
      <c r="AL56" s="330"/>
      <c r="AM56" s="336"/>
      <c r="AN56" s="108">
        <v>5</v>
      </c>
      <c r="AO56" s="109" t="s">
        <v>109</v>
      </c>
      <c r="AP56" s="109"/>
      <c r="AQ56" s="109" t="s">
        <v>106</v>
      </c>
      <c r="AR56" s="109"/>
      <c r="AS56" s="109"/>
      <c r="AT56" s="109"/>
      <c r="AU56" s="109"/>
      <c r="AV56" s="109" t="s">
        <v>106</v>
      </c>
      <c r="AW56" s="110" t="s">
        <v>106</v>
      </c>
      <c r="AX56" s="110" t="s">
        <v>106</v>
      </c>
      <c r="AY56" s="110" t="s">
        <v>106</v>
      </c>
      <c r="AZ56" s="110" t="s">
        <v>106</v>
      </c>
      <c r="BA56" s="110" t="s">
        <v>106</v>
      </c>
      <c r="BB56" s="110" t="s">
        <v>106</v>
      </c>
      <c r="BC56" s="110" t="s">
        <v>106</v>
      </c>
      <c r="BD56" s="110">
        <f t="shared" si="0"/>
        <v>0</v>
      </c>
      <c r="BE56" s="110" t="str">
        <f t="shared" si="1"/>
        <v>Débil</v>
      </c>
      <c r="BF56" s="109"/>
      <c r="BG56" s="111" t="s">
        <v>106</v>
      </c>
      <c r="BH56" s="110" t="str">
        <f t="shared" si="5"/>
        <v>Casilla formulada</v>
      </c>
      <c r="BI56" s="109"/>
      <c r="BJ56" s="110" t="str">
        <f t="shared" si="2"/>
        <v/>
      </c>
      <c r="BK56" s="110" t="str">
        <f t="shared" si="3"/>
        <v/>
      </c>
      <c r="BL56" s="110" t="str">
        <f t="shared" si="4"/>
        <v>SI</v>
      </c>
      <c r="BM56" s="339"/>
      <c r="BN56" s="342"/>
      <c r="BO56" s="449"/>
      <c r="BP56" s="348"/>
      <c r="BQ56" s="330"/>
      <c r="BR56" s="330"/>
      <c r="BS56" s="333"/>
    </row>
    <row r="57" spans="2:71" s="89" customFormat="1" ht="96" hidden="1" customHeight="1" x14ac:dyDescent="0.25">
      <c r="B57" s="365"/>
      <c r="C57" s="368"/>
      <c r="D57" s="357"/>
      <c r="E57" s="357"/>
      <c r="F57" s="355"/>
      <c r="G57" s="355"/>
      <c r="H57" s="355"/>
      <c r="I57" s="355"/>
      <c r="J57" s="357"/>
      <c r="K57" s="100">
        <v>6</v>
      </c>
      <c r="L57" s="101" t="s">
        <v>107</v>
      </c>
      <c r="M57" s="359"/>
      <c r="N57" s="455"/>
      <c r="O57" s="352"/>
      <c r="P57" s="348"/>
      <c r="Q57" s="452"/>
      <c r="R57" s="452"/>
      <c r="S57" s="452"/>
      <c r="T57" s="452"/>
      <c r="U57" s="452"/>
      <c r="V57" s="452"/>
      <c r="W57" s="452"/>
      <c r="X57" s="452"/>
      <c r="Y57" s="452"/>
      <c r="Z57" s="452"/>
      <c r="AA57" s="452"/>
      <c r="AB57" s="452"/>
      <c r="AC57" s="452"/>
      <c r="AD57" s="452"/>
      <c r="AE57" s="452"/>
      <c r="AF57" s="452"/>
      <c r="AG57" s="452"/>
      <c r="AH57" s="452"/>
      <c r="AI57" s="452"/>
      <c r="AJ57" s="330"/>
      <c r="AK57" s="330"/>
      <c r="AL57" s="330"/>
      <c r="AM57" s="336"/>
      <c r="AN57" s="102">
        <v>6</v>
      </c>
      <c r="AO57" s="103" t="s">
        <v>109</v>
      </c>
      <c r="AP57" s="103"/>
      <c r="AQ57" s="103" t="s">
        <v>106</v>
      </c>
      <c r="AR57" s="103"/>
      <c r="AS57" s="103"/>
      <c r="AT57" s="103"/>
      <c r="AU57" s="103"/>
      <c r="AV57" s="103" t="s">
        <v>106</v>
      </c>
      <c r="AW57" s="104" t="s">
        <v>106</v>
      </c>
      <c r="AX57" s="104" t="s">
        <v>106</v>
      </c>
      <c r="AY57" s="104" t="s">
        <v>106</v>
      </c>
      <c r="AZ57" s="104" t="s">
        <v>106</v>
      </c>
      <c r="BA57" s="104" t="s">
        <v>106</v>
      </c>
      <c r="BB57" s="104" t="s">
        <v>106</v>
      </c>
      <c r="BC57" s="104" t="s">
        <v>106</v>
      </c>
      <c r="BD57" s="104">
        <f t="shared" si="0"/>
        <v>0</v>
      </c>
      <c r="BE57" s="104" t="str">
        <f t="shared" si="1"/>
        <v>Débil</v>
      </c>
      <c r="BF57" s="103"/>
      <c r="BG57" s="105" t="s">
        <v>106</v>
      </c>
      <c r="BH57" s="104" t="str">
        <f t="shared" si="5"/>
        <v>Casilla formulada</v>
      </c>
      <c r="BI57" s="103"/>
      <c r="BJ57" s="104" t="str">
        <f t="shared" si="2"/>
        <v/>
      </c>
      <c r="BK57" s="104" t="str">
        <f t="shared" si="3"/>
        <v/>
      </c>
      <c r="BL57" s="104" t="str">
        <f t="shared" si="4"/>
        <v>SI</v>
      </c>
      <c r="BM57" s="339"/>
      <c r="BN57" s="342"/>
      <c r="BO57" s="449"/>
      <c r="BP57" s="348"/>
      <c r="BQ57" s="330"/>
      <c r="BR57" s="330"/>
      <c r="BS57" s="333"/>
    </row>
    <row r="58" spans="2:71" s="89" customFormat="1" ht="96" hidden="1" customHeight="1" x14ac:dyDescent="0.25">
      <c r="B58" s="365"/>
      <c r="C58" s="368"/>
      <c r="D58" s="357"/>
      <c r="E58" s="357"/>
      <c r="F58" s="355"/>
      <c r="G58" s="355"/>
      <c r="H58" s="355"/>
      <c r="I58" s="355"/>
      <c r="J58" s="357"/>
      <c r="K58" s="106">
        <v>7</v>
      </c>
      <c r="L58" s="107" t="s">
        <v>107</v>
      </c>
      <c r="M58" s="359"/>
      <c r="N58" s="455"/>
      <c r="O58" s="352"/>
      <c r="P58" s="348"/>
      <c r="Q58" s="452"/>
      <c r="R58" s="452"/>
      <c r="S58" s="452"/>
      <c r="T58" s="452"/>
      <c r="U58" s="452"/>
      <c r="V58" s="452"/>
      <c r="W58" s="452"/>
      <c r="X58" s="452"/>
      <c r="Y58" s="452"/>
      <c r="Z58" s="452"/>
      <c r="AA58" s="452"/>
      <c r="AB58" s="452"/>
      <c r="AC58" s="452"/>
      <c r="AD58" s="452"/>
      <c r="AE58" s="452"/>
      <c r="AF58" s="452"/>
      <c r="AG58" s="452"/>
      <c r="AH58" s="452"/>
      <c r="AI58" s="452"/>
      <c r="AJ58" s="330"/>
      <c r="AK58" s="330"/>
      <c r="AL58" s="330"/>
      <c r="AM58" s="336"/>
      <c r="AN58" s="108">
        <v>7</v>
      </c>
      <c r="AO58" s="109" t="s">
        <v>109</v>
      </c>
      <c r="AP58" s="109"/>
      <c r="AQ58" s="109" t="s">
        <v>106</v>
      </c>
      <c r="AR58" s="109"/>
      <c r="AS58" s="109"/>
      <c r="AT58" s="109"/>
      <c r="AU58" s="109"/>
      <c r="AV58" s="109" t="s">
        <v>106</v>
      </c>
      <c r="AW58" s="110" t="s">
        <v>106</v>
      </c>
      <c r="AX58" s="110" t="s">
        <v>106</v>
      </c>
      <c r="AY58" s="110" t="s">
        <v>106</v>
      </c>
      <c r="AZ58" s="110" t="s">
        <v>106</v>
      </c>
      <c r="BA58" s="110" t="s">
        <v>106</v>
      </c>
      <c r="BB58" s="110" t="s">
        <v>106</v>
      </c>
      <c r="BC58" s="110" t="s">
        <v>106</v>
      </c>
      <c r="BD58" s="110">
        <f t="shared" si="0"/>
        <v>0</v>
      </c>
      <c r="BE58" s="110" t="str">
        <f t="shared" si="1"/>
        <v>Débil</v>
      </c>
      <c r="BF58" s="109"/>
      <c r="BG58" s="111" t="s">
        <v>106</v>
      </c>
      <c r="BH58" s="110" t="str">
        <f t="shared" si="5"/>
        <v>Casilla formulada</v>
      </c>
      <c r="BI58" s="109"/>
      <c r="BJ58" s="110" t="str">
        <f t="shared" si="2"/>
        <v/>
      </c>
      <c r="BK58" s="110" t="str">
        <f t="shared" si="3"/>
        <v/>
      </c>
      <c r="BL58" s="110" t="str">
        <f t="shared" si="4"/>
        <v>SI</v>
      </c>
      <c r="BM58" s="339"/>
      <c r="BN58" s="342"/>
      <c r="BO58" s="449"/>
      <c r="BP58" s="348"/>
      <c r="BQ58" s="330"/>
      <c r="BR58" s="330"/>
      <c r="BS58" s="333"/>
    </row>
    <row r="59" spans="2:71" s="89" customFormat="1" ht="96" hidden="1" customHeight="1" x14ac:dyDescent="0.25">
      <c r="B59" s="365"/>
      <c r="C59" s="368"/>
      <c r="D59" s="357"/>
      <c r="E59" s="357"/>
      <c r="F59" s="355"/>
      <c r="G59" s="355"/>
      <c r="H59" s="355"/>
      <c r="I59" s="355"/>
      <c r="J59" s="357"/>
      <c r="K59" s="100">
        <v>8</v>
      </c>
      <c r="L59" s="101" t="s">
        <v>107</v>
      </c>
      <c r="M59" s="359"/>
      <c r="N59" s="455"/>
      <c r="O59" s="352"/>
      <c r="P59" s="348"/>
      <c r="Q59" s="452"/>
      <c r="R59" s="452"/>
      <c r="S59" s="452"/>
      <c r="T59" s="452"/>
      <c r="U59" s="452"/>
      <c r="V59" s="452"/>
      <c r="W59" s="452"/>
      <c r="X59" s="452"/>
      <c r="Y59" s="452"/>
      <c r="Z59" s="452"/>
      <c r="AA59" s="452"/>
      <c r="AB59" s="452"/>
      <c r="AC59" s="452"/>
      <c r="AD59" s="452"/>
      <c r="AE59" s="452"/>
      <c r="AF59" s="452"/>
      <c r="AG59" s="452"/>
      <c r="AH59" s="452"/>
      <c r="AI59" s="452"/>
      <c r="AJ59" s="330"/>
      <c r="AK59" s="330"/>
      <c r="AL59" s="330"/>
      <c r="AM59" s="336"/>
      <c r="AN59" s="102">
        <v>8</v>
      </c>
      <c r="AO59" s="103" t="s">
        <v>109</v>
      </c>
      <c r="AP59" s="103"/>
      <c r="AQ59" s="103" t="s">
        <v>106</v>
      </c>
      <c r="AR59" s="103"/>
      <c r="AS59" s="103"/>
      <c r="AT59" s="103"/>
      <c r="AU59" s="103"/>
      <c r="AV59" s="103" t="s">
        <v>106</v>
      </c>
      <c r="AW59" s="104" t="s">
        <v>106</v>
      </c>
      <c r="AX59" s="104" t="s">
        <v>106</v>
      </c>
      <c r="AY59" s="104" t="s">
        <v>106</v>
      </c>
      <c r="AZ59" s="104" t="s">
        <v>106</v>
      </c>
      <c r="BA59" s="104" t="s">
        <v>106</v>
      </c>
      <c r="BB59" s="104" t="s">
        <v>106</v>
      </c>
      <c r="BC59" s="104" t="s">
        <v>106</v>
      </c>
      <c r="BD59" s="104">
        <f t="shared" si="0"/>
        <v>0</v>
      </c>
      <c r="BE59" s="104" t="str">
        <f t="shared" si="1"/>
        <v>Débil</v>
      </c>
      <c r="BF59" s="103"/>
      <c r="BG59" s="105" t="s">
        <v>106</v>
      </c>
      <c r="BH59" s="104" t="str">
        <f t="shared" si="5"/>
        <v>Casilla formulada</v>
      </c>
      <c r="BI59" s="103"/>
      <c r="BJ59" s="104" t="str">
        <f t="shared" si="2"/>
        <v/>
      </c>
      <c r="BK59" s="104" t="str">
        <f t="shared" si="3"/>
        <v/>
      </c>
      <c r="BL59" s="104" t="str">
        <f t="shared" si="4"/>
        <v>SI</v>
      </c>
      <c r="BM59" s="339"/>
      <c r="BN59" s="342"/>
      <c r="BO59" s="449"/>
      <c r="BP59" s="348"/>
      <c r="BQ59" s="330"/>
      <c r="BR59" s="330"/>
      <c r="BS59" s="333"/>
    </row>
    <row r="60" spans="2:71" s="89" customFormat="1" ht="96" hidden="1" customHeight="1" x14ac:dyDescent="0.25">
      <c r="B60" s="365"/>
      <c r="C60" s="368"/>
      <c r="D60" s="357"/>
      <c r="E60" s="357"/>
      <c r="F60" s="355"/>
      <c r="G60" s="355"/>
      <c r="H60" s="355"/>
      <c r="I60" s="355"/>
      <c r="J60" s="357"/>
      <c r="K60" s="106">
        <v>9</v>
      </c>
      <c r="L60" s="112" t="s">
        <v>107</v>
      </c>
      <c r="M60" s="359"/>
      <c r="N60" s="455"/>
      <c r="O60" s="352"/>
      <c r="P60" s="348"/>
      <c r="Q60" s="452"/>
      <c r="R60" s="452"/>
      <c r="S60" s="452"/>
      <c r="T60" s="452"/>
      <c r="U60" s="452"/>
      <c r="V60" s="452"/>
      <c r="W60" s="452"/>
      <c r="X60" s="452"/>
      <c r="Y60" s="452"/>
      <c r="Z60" s="452"/>
      <c r="AA60" s="452"/>
      <c r="AB60" s="452"/>
      <c r="AC60" s="452"/>
      <c r="AD60" s="452"/>
      <c r="AE60" s="452"/>
      <c r="AF60" s="452"/>
      <c r="AG60" s="452"/>
      <c r="AH60" s="452"/>
      <c r="AI60" s="452"/>
      <c r="AJ60" s="330"/>
      <c r="AK60" s="330"/>
      <c r="AL60" s="330"/>
      <c r="AM60" s="336"/>
      <c r="AN60" s="108">
        <v>9</v>
      </c>
      <c r="AO60" s="109" t="s">
        <v>109</v>
      </c>
      <c r="AP60" s="109"/>
      <c r="AQ60" s="109" t="s">
        <v>106</v>
      </c>
      <c r="AR60" s="109"/>
      <c r="AS60" s="109"/>
      <c r="AT60" s="109"/>
      <c r="AU60" s="109"/>
      <c r="AV60" s="109" t="s">
        <v>106</v>
      </c>
      <c r="AW60" s="110" t="s">
        <v>106</v>
      </c>
      <c r="AX60" s="110" t="s">
        <v>106</v>
      </c>
      <c r="AY60" s="110" t="s">
        <v>106</v>
      </c>
      <c r="AZ60" s="110" t="s">
        <v>106</v>
      </c>
      <c r="BA60" s="110" t="s">
        <v>106</v>
      </c>
      <c r="BB60" s="110" t="s">
        <v>106</v>
      </c>
      <c r="BC60" s="110" t="s">
        <v>106</v>
      </c>
      <c r="BD60" s="110">
        <f t="shared" si="0"/>
        <v>0</v>
      </c>
      <c r="BE60" s="110" t="str">
        <f t="shared" si="1"/>
        <v>Débil</v>
      </c>
      <c r="BF60" s="109"/>
      <c r="BG60" s="111" t="s">
        <v>106</v>
      </c>
      <c r="BH60" s="110" t="str">
        <f t="shared" si="5"/>
        <v>Casilla formulada</v>
      </c>
      <c r="BI60" s="109"/>
      <c r="BJ60" s="110" t="str">
        <f t="shared" si="2"/>
        <v/>
      </c>
      <c r="BK60" s="110" t="str">
        <f t="shared" si="3"/>
        <v/>
      </c>
      <c r="BL60" s="110" t="str">
        <f t="shared" si="4"/>
        <v>SI</v>
      </c>
      <c r="BM60" s="339"/>
      <c r="BN60" s="342"/>
      <c r="BO60" s="449"/>
      <c r="BP60" s="348"/>
      <c r="BQ60" s="330"/>
      <c r="BR60" s="330"/>
      <c r="BS60" s="333"/>
    </row>
    <row r="61" spans="2:71" s="89" customFormat="1" ht="96" hidden="1" customHeight="1" thickBot="1" x14ac:dyDescent="0.3">
      <c r="B61" s="366"/>
      <c r="C61" s="369"/>
      <c r="D61" s="358"/>
      <c r="E61" s="358"/>
      <c r="F61" s="356"/>
      <c r="G61" s="356"/>
      <c r="H61" s="356"/>
      <c r="I61" s="356"/>
      <c r="J61" s="358"/>
      <c r="K61" s="113">
        <v>10</v>
      </c>
      <c r="L61" s="114" t="s">
        <v>107</v>
      </c>
      <c r="M61" s="360"/>
      <c r="N61" s="456"/>
      <c r="O61" s="353"/>
      <c r="P61" s="349"/>
      <c r="Q61" s="453"/>
      <c r="R61" s="453"/>
      <c r="S61" s="453"/>
      <c r="T61" s="453"/>
      <c r="U61" s="453"/>
      <c r="V61" s="453"/>
      <c r="W61" s="453"/>
      <c r="X61" s="453"/>
      <c r="Y61" s="453"/>
      <c r="Z61" s="453"/>
      <c r="AA61" s="453"/>
      <c r="AB61" s="453"/>
      <c r="AC61" s="453"/>
      <c r="AD61" s="453"/>
      <c r="AE61" s="453"/>
      <c r="AF61" s="453"/>
      <c r="AG61" s="453"/>
      <c r="AH61" s="453"/>
      <c r="AI61" s="453"/>
      <c r="AJ61" s="331"/>
      <c r="AK61" s="331"/>
      <c r="AL61" s="331"/>
      <c r="AM61" s="337"/>
      <c r="AN61" s="115">
        <v>10</v>
      </c>
      <c r="AO61" s="116" t="s">
        <v>109</v>
      </c>
      <c r="AP61" s="116"/>
      <c r="AQ61" s="116" t="s">
        <v>106</v>
      </c>
      <c r="AR61" s="116"/>
      <c r="AS61" s="116"/>
      <c r="AT61" s="116"/>
      <c r="AU61" s="116"/>
      <c r="AV61" s="116" t="s">
        <v>106</v>
      </c>
      <c r="AW61" s="117" t="s">
        <v>106</v>
      </c>
      <c r="AX61" s="117" t="s">
        <v>106</v>
      </c>
      <c r="AY61" s="117" t="s">
        <v>106</v>
      </c>
      <c r="AZ61" s="117" t="s">
        <v>106</v>
      </c>
      <c r="BA61" s="117" t="s">
        <v>106</v>
      </c>
      <c r="BB61" s="117" t="s">
        <v>106</v>
      </c>
      <c r="BC61" s="117" t="s">
        <v>106</v>
      </c>
      <c r="BD61" s="117">
        <f t="shared" si="0"/>
        <v>0</v>
      </c>
      <c r="BE61" s="117" t="str">
        <f t="shared" si="1"/>
        <v>Débil</v>
      </c>
      <c r="BF61" s="116"/>
      <c r="BG61" s="118" t="s">
        <v>106</v>
      </c>
      <c r="BH61" s="117" t="str">
        <f t="shared" si="5"/>
        <v>Casilla formulada</v>
      </c>
      <c r="BI61" s="116"/>
      <c r="BJ61" s="117" t="str">
        <f t="shared" si="2"/>
        <v/>
      </c>
      <c r="BK61" s="117" t="str">
        <f t="shared" si="3"/>
        <v/>
      </c>
      <c r="BL61" s="117" t="str">
        <f t="shared" si="4"/>
        <v>SI</v>
      </c>
      <c r="BM61" s="340"/>
      <c r="BN61" s="343"/>
      <c r="BO61" s="450"/>
      <c r="BP61" s="349"/>
      <c r="BQ61" s="331"/>
      <c r="BR61" s="331"/>
      <c r="BS61" s="334"/>
    </row>
    <row r="62" spans="2:71" hidden="1" x14ac:dyDescent="0.2"/>
    <row r="63" spans="2:71" hidden="1" x14ac:dyDescent="0.2"/>
    <row r="64" spans="2:71" hidden="1" x14ac:dyDescent="0.2"/>
  </sheetData>
  <sheetProtection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654" priority="19" operator="containsText" text="Si es Riesgo de Corrupción">
      <formula>NOT(ISERROR(SEARCH("Si es Riesgo de Corrupción",J12)))</formula>
    </cfRule>
    <cfRule type="containsText" dxfId="653" priority="20" operator="containsText" text="No es Riesgo de Corrupción">
      <formula>NOT(ISERROR(SEARCH("No es Riesgo de Corrupción",J12)))</formula>
    </cfRule>
  </conditionalFormatting>
  <conditionalFormatting sqref="L12:M61">
    <cfRule type="containsText" dxfId="652" priority="4" operator="containsText" text="Espacio para describir ">
      <formula>NOT(ISERROR(SEARCH("Espacio para describir ",L12)))</formula>
    </cfRule>
  </conditionalFormatting>
  <conditionalFormatting sqref="N12:N61 Q12:AI61 AQ12:AQ61 AV12:BC61 BG12:BG61 BO12:BO61">
    <cfRule type="containsText" dxfId="651" priority="18" operator="containsText" text="Escoger un dato de la lista desplegable">
      <formula>NOT(ISERROR(SEARCH("Escoger un dato de la lista desplegable",N12)))</formula>
    </cfRule>
  </conditionalFormatting>
  <conditionalFormatting sqref="AL12 BR12">
    <cfRule type="containsText" dxfId="650" priority="14" operator="containsText" text="Extremo">
      <formula>NOT(ISERROR(SEARCH("Extremo",AL12)))</formula>
    </cfRule>
    <cfRule type="containsText" dxfId="649" priority="15" operator="containsText" text="Alto">
      <formula>NOT(ISERROR(SEARCH("Alto",AL12)))</formula>
    </cfRule>
    <cfRule type="containsText" dxfId="648" priority="16" operator="containsText" text="Moderado">
      <formula>NOT(ISERROR(SEARCH("Moderado",AL12)))</formula>
    </cfRule>
  </conditionalFormatting>
  <conditionalFormatting sqref="AL22 BR22">
    <cfRule type="containsText" dxfId="647" priority="11" operator="containsText" text="Extremo">
      <formula>NOT(ISERROR(SEARCH("Extremo",AL22)))</formula>
    </cfRule>
    <cfRule type="containsText" dxfId="646" priority="12" operator="containsText" text="Alto">
      <formula>NOT(ISERROR(SEARCH("Alto",AL22)))</formula>
    </cfRule>
    <cfRule type="containsText" dxfId="645" priority="13" operator="containsText" text="Moderado">
      <formula>NOT(ISERROR(SEARCH("Moderado",AL22)))</formula>
    </cfRule>
  </conditionalFormatting>
  <conditionalFormatting sqref="AL32 BR32">
    <cfRule type="containsText" dxfId="644" priority="8" operator="containsText" text="Extremo">
      <formula>NOT(ISERROR(SEARCH("Extremo",AL32)))</formula>
    </cfRule>
    <cfRule type="containsText" dxfId="643" priority="9" operator="containsText" text="Alto">
      <formula>NOT(ISERROR(SEARCH("Alto",AL32)))</formula>
    </cfRule>
    <cfRule type="containsText" dxfId="642" priority="10" operator="containsText" text="Moderado">
      <formula>NOT(ISERROR(SEARCH("Moderado",AL32)))</formula>
    </cfRule>
  </conditionalFormatting>
  <conditionalFormatting sqref="AL42 BR42">
    <cfRule type="containsText" dxfId="641" priority="5" operator="containsText" text="Extremo">
      <formula>NOT(ISERROR(SEARCH("Extremo",AL42)))</formula>
    </cfRule>
    <cfRule type="containsText" dxfId="640" priority="6" operator="containsText" text="Alto">
      <formula>NOT(ISERROR(SEARCH("Alto",AL42)))</formula>
    </cfRule>
    <cfRule type="containsText" dxfId="639" priority="7" operator="containsText" text="Moderado">
      <formula>NOT(ISERROR(SEARCH("Moderado",AL42)))</formula>
    </cfRule>
  </conditionalFormatting>
  <conditionalFormatting sqref="AL52 BR52">
    <cfRule type="containsText" dxfId="638" priority="1" operator="containsText" text="Extremo">
      <formula>NOT(ISERROR(SEARCH("Extremo",AL52)))</formula>
    </cfRule>
    <cfRule type="containsText" dxfId="637" priority="2" operator="containsText" text="Alto">
      <formula>NOT(ISERROR(SEARCH("Alto",AL52)))</formula>
    </cfRule>
    <cfRule type="containsText" dxfId="636" priority="3" operator="containsText" text="Moderado">
      <formula>NOT(ISERROR(SEARCH("Moderado",AL52)))</formula>
    </cfRule>
  </conditionalFormatting>
  <conditionalFormatting sqref="AO12:AO61">
    <cfRule type="containsText" dxfId="635" priority="17" operator="containsText" text="REDACTAR CONTROL">
      <formula>NOT(ISERROR(SEARCH("REDACTAR CONTROL",AO12)))</formula>
    </cfRule>
  </conditionalFormatting>
  <dataValidations count="60">
    <dataValidation type="list" allowBlank="1" showInputMessage="1" showErrorMessage="1" sqref="N12:N61" xr:uid="{C3888742-1F28-452D-B5DD-5651228977E2}">
      <formula1>"Escoger un dato de la lista desplegable,5,4,3,2,1"</formula1>
    </dataValidation>
    <dataValidation type="list" allowBlank="1" showInputMessage="1" showErrorMessage="1" sqref="F12:I61" xr:uid="{168EFD04-C494-40E8-B258-6B9B6EDA09E9}">
      <formula1>"SI,NO,Escoger un dato de la lista desplegable"</formula1>
    </dataValidation>
    <dataValidation type="list" allowBlank="1" showInputMessage="1" showErrorMessage="1" sqref="AQ12:AQ61" xr:uid="{714CDBFE-34AC-434C-B457-E8ADFF032301}">
      <formula1>"Escoger un dato de la lista desplegable,Por Tramite, Diario, Semanal, Quincenal, Mensual, Bimestral, Trimestral, Semestral,Anual"</formula1>
    </dataValidation>
    <dataValidation type="list" allowBlank="1" showInputMessage="1" showErrorMessage="1" sqref="AV12:AV61" xr:uid="{69DF1ED2-8D2A-4DCB-91AD-FAD92D516335}">
      <formula1>"Escoger un dato de la lista desplegable,Preventivo,Detectivo"</formula1>
    </dataValidation>
    <dataValidation type="list" allowBlank="1" showInputMessage="1" showErrorMessage="1" prompt="¿Existen un responsable asignado a la ejecución del control?" sqref="AW12:AW61" xr:uid="{DABEB2D8-AD84-4655-9E1E-CBF2280CF070}">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D1985709-688B-448A-9575-F32FBA9181D8}">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A2D074A-A1F0-4E0D-A6CA-DED5EFFB7048}">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3CF4D749-5390-4342-BBF2-C20DEB832791}">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02E6FA8E-5E7D-45EC-918B-E738C39283FE}">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B2D2EB9C-21B8-49C2-9D93-D2AD292C32AD}">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F3EB8550-00E9-413B-8825-295EF8083244}">
      <formula1>"Escoger un dato de la lista desplegable,Completa,Incompleta,No existe"</formula1>
    </dataValidation>
    <dataValidation type="list" allowBlank="1" showInputMessage="1" showErrorMessage="1" sqref="BG12:BG61" xr:uid="{1FD0E239-CE89-450F-9756-CE4A79136FAD}">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0DA0C2E5-F3AF-49DC-819F-3EEED231E009}"/>
    <dataValidation allowBlank="1" showInputMessage="1" showErrorMessage="1" prompt="¿Afectar al grupo de funcionarios del proceso?" sqref="Q11" xr:uid="{262F286B-19DA-4063-B171-81769AC7C834}"/>
    <dataValidation type="list" allowBlank="1" showInputMessage="1" showErrorMessage="1" prompt="¿Afectar al grupo de funcionarios del proceso?" sqref="Q12:Q61" xr:uid="{D7C23B08-5A64-4E33-AB2E-83A33257FD1B}">
      <formula1>"SI,NO,Escoger un dato de la lista desplegable"</formula1>
    </dataValidation>
    <dataValidation allowBlank="1" showInputMessage="1" showErrorMessage="1" prompt="¿Afectar el cumplimiento de metas y objetivos de la dependencia?" sqref="R11" xr:uid="{1ECDEBAA-837C-42AB-891C-78299A44D908}"/>
    <dataValidation type="list" allowBlank="1" showInputMessage="1" showErrorMessage="1" prompt="¿Afectar el cumplimiento de metas y objetivos de la dependencia?" sqref="R12:R61" xr:uid="{80CC7049-AB9A-4526-965F-1C318183A56D}">
      <formula1>"SI,NO,Escoger un dato de la lista desplegable"</formula1>
    </dataValidation>
    <dataValidation allowBlank="1" showInputMessage="1" showErrorMessage="1" prompt="¿Afectar el cumplimiento de misión de la Entidad?" sqref="S11" xr:uid="{E9FDECCD-0F92-481C-A29E-EF612A207BE0}"/>
    <dataValidation type="list" allowBlank="1" showInputMessage="1" showErrorMessage="1" prompt="¿Afectar el cumplimiento de misión de la Entidad?" sqref="S12:S61" xr:uid="{2A566765-D92F-4C64-8B98-B5BE7955DB6D}">
      <formula1>"SI,NO,Escoger un dato de la lista desplegable"</formula1>
    </dataValidation>
    <dataValidation allowBlank="1" showInputMessage="1" showErrorMessage="1" prompt="¿Afectar el cumplimiento de la misión del sector al que pertenece la Entidad?" sqref="T11" xr:uid="{2ADB5434-394C-4405-9BE5-7243A5263D95}"/>
    <dataValidation type="list" allowBlank="1" showInputMessage="1" showErrorMessage="1" prompt="¿Afectar el cumplimiento de la misión del sector al que pertenece la Entidad?" sqref="T12:T61" xr:uid="{9C496CA5-1860-4F86-8529-E3E0326BFFD1}">
      <formula1>"SI,NO,Escoger un dato de la lista desplegable"</formula1>
    </dataValidation>
    <dataValidation allowBlank="1" showInputMessage="1" showErrorMessage="1" prompt="¿Generar pérdida de confianza de la Entidad, afectando su reputación?" sqref="U11" xr:uid="{59FA573D-A35C-448B-8F11-E0CD07104512}"/>
    <dataValidation type="list" allowBlank="1" showInputMessage="1" showErrorMessage="1" prompt="¿Generar pérdida de confianza de la Entidad, afectando su reputación?" sqref="U12:U61" xr:uid="{6C13FCF1-0436-4A3E-B29D-AD0797D64457}">
      <formula1>"SI,NO,Escoger un dato de la lista desplegable"</formula1>
    </dataValidation>
    <dataValidation allowBlank="1" showInputMessage="1" showErrorMessage="1" prompt="¿Generar pérdida de recursos económicos?" sqref="V11" xr:uid="{CDAD552D-B150-4AEA-AF60-1848661D0437}"/>
    <dataValidation type="list" allowBlank="1" showInputMessage="1" showErrorMessage="1" prompt="¿Generar pérdida de recursos económicos?" sqref="V12:V61" xr:uid="{ACD953F5-613C-4CE7-B1FA-1A28C18D648E}">
      <formula1>"SI,NO,Escoger un dato de la lista desplegable"</formula1>
    </dataValidation>
    <dataValidation allowBlank="1" showInputMessage="1" showErrorMessage="1" prompt="¿Afectar la generación de los productos o la prestación de servicios?" sqref="W11" xr:uid="{E68A3A6A-E7F2-4ACE-99F4-EF4C5B8D14FC}"/>
    <dataValidation type="list" allowBlank="1" showInputMessage="1" showErrorMessage="1" prompt="¿Afectar la generación de los productos o la prestación de servicios?" sqref="W12:W61" xr:uid="{5949235E-036E-4A01-9745-4EBE90A3344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237C5D2E-B845-4EF3-B1F8-D22D3307E861}"/>
    <dataValidation type="list" allowBlank="1" showInputMessage="1" showErrorMessage="1" prompt="¿Dar lugar al detrimento de calidad de vida de la comunidad por la pérdida del bien o servicios o los recursos públicos?" sqref="X12:X61" xr:uid="{08956D3B-6684-49C7-822B-7948BDC4709E}">
      <formula1>"SI,NO,Escoger un dato de la lista desplegable"</formula1>
    </dataValidation>
    <dataValidation allowBlank="1" showInputMessage="1" showErrorMessage="1" prompt="¿Generar pérdida de información de la Entidad?" sqref="Y11" xr:uid="{190E74A0-D1D9-4847-85B6-19CE92D4ED4D}"/>
    <dataValidation type="list" allowBlank="1" showInputMessage="1" showErrorMessage="1" prompt="¿Generar pérdida de información de la Entidad?" sqref="Y12:Y61" xr:uid="{7CE54968-4CE9-47B0-B484-76073A7634A4}">
      <formula1>"SI,NO,Escoger un dato de la lista desplegable"</formula1>
    </dataValidation>
    <dataValidation allowBlank="1" showInputMessage="1" showErrorMessage="1" prompt="¿Generar intervención de los órganos de control, de la Fiscalía, u otro ente?" sqref="Z11" xr:uid="{C0C334E4-4C2E-40A2-9F5F-3626E97429A4}"/>
    <dataValidation type="list" allowBlank="1" showInputMessage="1" showErrorMessage="1" prompt="¿Generar intervención de los órganos de control, de la Fiscalía, u otro ente?" sqref="Z12:Z61" xr:uid="{8870088F-A790-4B6C-A828-6E7BA96194C0}">
      <formula1>"SI,NO,Escoger un dato de la lista desplegable"</formula1>
    </dataValidation>
    <dataValidation allowBlank="1" showInputMessage="1" showErrorMessage="1" prompt="¿Dar lugar a procesos sancionatorios?" sqref="AA11" xr:uid="{29953877-4AE5-479F-9F40-620D0A5D850F}"/>
    <dataValidation type="list" allowBlank="1" showInputMessage="1" showErrorMessage="1" prompt="¿Dar lugar a procesos sancionatorios?" sqref="AA12:AA61" xr:uid="{46947F54-D659-40A4-A99C-4F4E12276B34}">
      <formula1>"SI,NO,Escoger un dato de la lista desplegable"</formula1>
    </dataValidation>
    <dataValidation allowBlank="1" showInputMessage="1" showErrorMessage="1" prompt="¿Dar lugar a procesos disciplinarios?" sqref="AB11" xr:uid="{16C8C020-BB7C-48C6-9C91-962A76BB62F0}"/>
    <dataValidation type="list" allowBlank="1" showInputMessage="1" showErrorMessage="1" prompt="¿Dar lugar a procesos disciplinarios?" sqref="AB12:AB61" xr:uid="{6B302BB4-D6BC-47B5-ABEE-157FE107EBA7}">
      <formula1>"SI,NO,Escoger un dato de la lista desplegable"</formula1>
    </dataValidation>
    <dataValidation allowBlank="1" showInputMessage="1" showErrorMessage="1" prompt="¿Dar lugar a procesos fiscales?" sqref="AC11" xr:uid="{C29529A6-427B-49CE-AA8E-7F1FE6F37FA8}"/>
    <dataValidation type="list" allowBlank="1" showInputMessage="1" showErrorMessage="1" prompt="¿Dar lugar a procesos fiscales?" sqref="AC12:AC61" xr:uid="{8113FD13-2794-452F-847F-C189562D0344}">
      <formula1>"SI,NO,Escoger un dato de la lista desplegable"</formula1>
    </dataValidation>
    <dataValidation allowBlank="1" showInputMessage="1" showErrorMessage="1" prompt="¿Dar lugar a procesos penales?" sqref="AD11" xr:uid="{4546EC66-FF7B-490D-A375-B1103D8B6005}"/>
    <dataValidation type="list" allowBlank="1" showInputMessage="1" showErrorMessage="1" prompt="¿Dar lugar a procesos penales?" sqref="AD12:AD61" xr:uid="{61B24EA6-AC49-483D-B431-62A9419DEE99}">
      <formula1>"SI,NO,Escoger un dato de la lista desplegable"</formula1>
    </dataValidation>
    <dataValidation allowBlank="1" showInputMessage="1" showErrorMessage="1" prompt="¿Generar pérdida de credibilidad del sector?" sqref="AE11" xr:uid="{50B757C4-D825-41C9-BA34-D91327F4D1DF}"/>
    <dataValidation type="list" allowBlank="1" showInputMessage="1" showErrorMessage="1" prompt="¿Generar pérdida de credibilidad del sector?" sqref="AE12:AE61" xr:uid="{CF0E6CFF-59A4-41BF-9B92-C123B795EAEE}">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3D04D51-63A0-4587-8B0F-64AA7374A6F8}"/>
    <dataValidation type="list" allowBlank="1" showInputMessage="1" showErrorMessage="1" prompt="¿Ocasionar lesiones físicas o pérdida de vidas humanas?_x000a_NOTA: si esta respuesta es afirmativa, el impacto sera considerado como catastrófico." sqref="AF12:AF61" xr:uid="{50C4B782-E51E-45BF-80E6-2F0975AEC523}">
      <formula1>"SI,NO,Escoger un dato de la lista desplegable"</formula1>
    </dataValidation>
    <dataValidation allowBlank="1" showInputMessage="1" showErrorMessage="1" prompt="¿Afectar la imagen regional?" sqref="AG11" xr:uid="{4CB13470-CFA0-4BBA-B7B0-E99D1297C840}"/>
    <dataValidation type="list" allowBlank="1" showInputMessage="1" showErrorMessage="1" prompt="¿Afectar la imagen regional?" sqref="AG12:AG61" xr:uid="{F04560E4-C119-4C69-B60F-5FBA6CB4260C}">
      <formula1>"SI,NO,Escoger un dato de la lista desplegable"</formula1>
    </dataValidation>
    <dataValidation allowBlank="1" showInputMessage="1" showErrorMessage="1" prompt="¿Afectar la imagen nacional?" sqref="AH11" xr:uid="{DCA5A865-AE4D-4AF6-AE16-07BCCDA9EBC0}"/>
    <dataValidation type="list" allowBlank="1" showInputMessage="1" showErrorMessage="1" prompt="¿Afectar la imagen nacional?" sqref="AH12:AH61" xr:uid="{E1FE4BA8-0F1E-4A93-AEB5-702923F787D0}">
      <formula1>"SI,NO,Escoger un dato de la lista desplegable"</formula1>
    </dataValidation>
    <dataValidation allowBlank="1" showInputMessage="1" showErrorMessage="1" prompt="¿Genera Impacto ambiental?" sqref="AI11" xr:uid="{F88197C6-D8E9-4DF6-A758-B86CF3B3A6E8}"/>
    <dataValidation type="list" allowBlank="1" showInputMessage="1" showErrorMessage="1" prompt="¿Genera Impacto ambiental?" sqref="AI12:AI61" xr:uid="{25D22FB4-5065-4D0A-BF88-EB57B00D5C41}">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CCD7475-4B65-41F6-867B-9075B469C9F5}"/>
    <dataValidation allowBlank="1" showInputMessage="1" showErrorMessage="1" prompt="¿Existen un responsable asignado a la ejecución del control?" sqref="AW11" xr:uid="{B83AF178-0B2E-4C71-A4AD-0B1D02F8189F}"/>
    <dataValidation allowBlank="1" showInputMessage="1" showErrorMessage="1" prompt="El responsable tiene autoridad y adecuada segregación de funciones en la ejecución del control?" sqref="AX11" xr:uid="{462A376D-2A13-46B7-BFF7-769FAC417A8D}"/>
    <dataValidation allowBlank="1" showInputMessage="1" showErrorMessage="1" prompt="¿La oportunidad en que se ejecuta el control ayuda a prevenir la mitigación del riesgo o a detectar la materialización del riesgo de manera oportuna?" sqref="AY11" xr:uid="{046DE1EB-DC04-424D-9FD4-86EF3502722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BCFA01A-37C8-40A3-9075-46D50DF9D960}"/>
    <dataValidation allowBlank="1" showInputMessage="1" showErrorMessage="1" prompt="¿La fuente de información que se utiliza en el desarrollo del control es información confiable que permita mitigar el riesgo?." sqref="BA11" xr:uid="{E5A3B252-9014-4D44-8FA0-E4015253059E}"/>
    <dataValidation allowBlank="1" showInputMessage="1" showErrorMessage="1" prompt="¿Las observaciones, desviaciones o diferencias identificadas como resultados de la ejecución del control son investigadas y resueltas de manera oportuna?" sqref="BB11" xr:uid="{ED30C105-3FD3-4F0C-B292-707AD9E5E1A1}"/>
    <dataValidation allowBlank="1" showInputMessage="1" showErrorMessage="1" prompt="¿Se deja evidencia o rastro de la ejecución del control, que permita a cualquier tercero con la evidencia, llegar a la misma conclusión?." sqref="BC11" xr:uid="{7665DCC8-3651-45C3-BE6E-043D2E93A7BA}"/>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597CCA1D-31A3-4C49-B59D-4FF719F30A85}"/>
  </dataValidations>
  <pageMargins left="0.7" right="0.7" top="0.75" bottom="0.75" header="0.3" footer="0.3"/>
  <pageSetup scale="1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5B69-CC52-46CE-82C7-F02B4759F7BA}">
  <sheetPr codeName="Hoja9">
    <tabColor rgb="FF61997D"/>
    <pageSetUpPr fitToPage="1"/>
  </sheetPr>
  <dimension ref="B2:BS21"/>
  <sheetViews>
    <sheetView zoomScale="55" zoomScaleNormal="55" workbookViewId="0">
      <selection activeCell="L13" sqref="L13"/>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103.42578125" style="73" customWidth="1"/>
    <col min="46" max="46" width="22.42578125" style="73" customWidth="1"/>
    <col min="47" max="47" width="32.28515625" style="73" customWidth="1"/>
    <col min="48"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17"/>
      <c r="C2" s="318"/>
      <c r="D2" s="319"/>
      <c r="E2" s="326" t="s">
        <v>57</v>
      </c>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row>
    <row r="3" spans="2:71" s="38" customFormat="1" ht="60" customHeight="1" x14ac:dyDescent="0.25">
      <c r="B3" s="320"/>
      <c r="C3" s="321"/>
      <c r="D3" s="322"/>
      <c r="E3" s="327" t="s">
        <v>56</v>
      </c>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row>
    <row r="4" spans="2:71" s="39" customFormat="1" ht="38.25" customHeight="1" x14ac:dyDescent="0.25">
      <c r="B4" s="323"/>
      <c r="C4" s="324"/>
      <c r="D4" s="325"/>
      <c r="E4" s="328" t="s">
        <v>58</v>
      </c>
      <c r="F4" s="328"/>
      <c r="G4" s="328"/>
      <c r="H4" s="328"/>
      <c r="I4" s="328"/>
      <c r="J4" s="328"/>
      <c r="K4" s="328"/>
      <c r="L4" s="328"/>
      <c r="M4" s="328"/>
      <c r="N4" s="328"/>
      <c r="O4" s="328"/>
      <c r="P4" s="328"/>
      <c r="Q4" s="328"/>
      <c r="R4" s="328"/>
      <c r="S4" s="328" t="s">
        <v>59</v>
      </c>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t="s">
        <v>60</v>
      </c>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row>
    <row r="5" spans="2:71" s="40" customFormat="1" ht="12.75" x14ac:dyDescent="0.2">
      <c r="BH5" s="41"/>
      <c r="BJ5" s="41"/>
      <c r="BK5" s="41"/>
    </row>
    <row r="6" spans="2:71" s="42" customFormat="1" ht="23.25" customHeight="1" x14ac:dyDescent="0.25">
      <c r="C6" s="307" t="s">
        <v>61</v>
      </c>
      <c r="D6" s="307"/>
      <c r="E6" s="308">
        <v>45322</v>
      </c>
      <c r="F6" s="309"/>
      <c r="G6" s="309"/>
      <c r="H6" s="309"/>
      <c r="I6" s="309"/>
      <c r="BH6" s="43"/>
      <c r="BJ6" s="43"/>
      <c r="BK6" s="43"/>
    </row>
    <row r="7" spans="2:71" s="40" customFormat="1" ht="13.5" thickBot="1" x14ac:dyDescent="0.25">
      <c r="BH7" s="41"/>
      <c r="BJ7" s="41"/>
      <c r="BK7" s="41"/>
    </row>
    <row r="8" spans="2:71" s="42" customFormat="1" ht="21.75" customHeight="1" x14ac:dyDescent="0.25">
      <c r="B8" s="310" t="s">
        <v>62</v>
      </c>
      <c r="C8" s="311"/>
      <c r="D8" s="311"/>
      <c r="E8" s="311"/>
      <c r="F8" s="311"/>
      <c r="G8" s="311"/>
      <c r="H8" s="311"/>
      <c r="I8" s="311"/>
      <c r="J8" s="311"/>
      <c r="K8" s="311"/>
      <c r="L8" s="311"/>
      <c r="M8" s="312"/>
      <c r="N8" s="457" t="s">
        <v>63</v>
      </c>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9"/>
      <c r="AN8" s="313" t="s">
        <v>345</v>
      </c>
      <c r="AO8" s="314"/>
      <c r="AP8" s="314"/>
      <c r="AQ8" s="314"/>
      <c r="AR8" s="314"/>
      <c r="AS8" s="314"/>
      <c r="AT8" s="314"/>
      <c r="AU8" s="314"/>
      <c r="AV8" s="314"/>
      <c r="AW8" s="315" t="s">
        <v>65</v>
      </c>
      <c r="AX8" s="316"/>
      <c r="AY8" s="316"/>
      <c r="AZ8" s="316"/>
      <c r="BA8" s="316"/>
      <c r="BB8" s="316"/>
      <c r="BC8" s="316"/>
      <c r="BD8" s="316"/>
      <c r="BE8" s="316"/>
      <c r="BF8" s="316"/>
      <c r="BG8" s="316"/>
      <c r="BH8" s="316"/>
      <c r="BI8" s="316"/>
      <c r="BJ8" s="316"/>
      <c r="BK8" s="316"/>
      <c r="BL8" s="316"/>
      <c r="BM8" s="316"/>
      <c r="BN8" s="316"/>
      <c r="BO8" s="287" t="s">
        <v>66</v>
      </c>
      <c r="BP8" s="288"/>
      <c r="BQ8" s="288"/>
      <c r="BR8" s="288"/>
      <c r="BS8" s="291" t="s">
        <v>67</v>
      </c>
    </row>
    <row r="9" spans="2:71" s="42" customFormat="1" ht="15" customHeight="1" x14ac:dyDescent="0.25">
      <c r="B9" s="294" t="s">
        <v>68</v>
      </c>
      <c r="C9" s="296" t="s">
        <v>69</v>
      </c>
      <c r="D9" s="298" t="s">
        <v>70</v>
      </c>
      <c r="E9" s="298" t="s">
        <v>71</v>
      </c>
      <c r="F9" s="298" t="s">
        <v>72</v>
      </c>
      <c r="G9" s="298"/>
      <c r="H9" s="298"/>
      <c r="I9" s="298"/>
      <c r="J9" s="298"/>
      <c r="K9" s="300" t="s">
        <v>73</v>
      </c>
      <c r="L9" s="301"/>
      <c r="M9" s="303" t="s">
        <v>74</v>
      </c>
      <c r="N9" s="460" t="s">
        <v>75</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461"/>
      <c r="AN9" s="285" t="s">
        <v>76</v>
      </c>
      <c r="AO9" s="278" t="s">
        <v>77</v>
      </c>
      <c r="AP9" s="278" t="s">
        <v>78</v>
      </c>
      <c r="AQ9" s="278" t="s">
        <v>79</v>
      </c>
      <c r="AR9" s="278" t="s">
        <v>80</v>
      </c>
      <c r="AS9" s="278" t="s">
        <v>81</v>
      </c>
      <c r="AT9" s="278" t="s">
        <v>82</v>
      </c>
      <c r="AU9" s="278" t="s">
        <v>83</v>
      </c>
      <c r="AV9" s="278" t="s">
        <v>84</v>
      </c>
      <c r="AW9" s="279" t="s">
        <v>85</v>
      </c>
      <c r="AX9" s="280"/>
      <c r="AY9" s="280"/>
      <c r="AZ9" s="280"/>
      <c r="BA9" s="280"/>
      <c r="BB9" s="280"/>
      <c r="BC9" s="281"/>
      <c r="BD9" s="266" t="s">
        <v>86</v>
      </c>
      <c r="BE9" s="267"/>
      <c r="BF9" s="270"/>
      <c r="BG9" s="266" t="s">
        <v>87</v>
      </c>
      <c r="BH9" s="267"/>
      <c r="BI9" s="270"/>
      <c r="BJ9" s="266" t="s">
        <v>88</v>
      </c>
      <c r="BK9" s="267"/>
      <c r="BL9" s="272" t="s">
        <v>89</v>
      </c>
      <c r="BM9" s="274" t="s">
        <v>90</v>
      </c>
      <c r="BN9" s="276" t="s">
        <v>91</v>
      </c>
      <c r="BO9" s="289"/>
      <c r="BP9" s="290"/>
      <c r="BQ9" s="290"/>
      <c r="BR9" s="290"/>
      <c r="BS9" s="292"/>
    </row>
    <row r="10" spans="2:71" s="42" customFormat="1" ht="15" customHeight="1" x14ac:dyDescent="0.25">
      <c r="B10" s="294"/>
      <c r="C10" s="296"/>
      <c r="D10" s="298"/>
      <c r="E10" s="298"/>
      <c r="F10" s="261" t="s">
        <v>92</v>
      </c>
      <c r="G10" s="261" t="s">
        <v>93</v>
      </c>
      <c r="H10" s="261" t="s">
        <v>94</v>
      </c>
      <c r="I10" s="261" t="s">
        <v>95</v>
      </c>
      <c r="J10" s="261" t="s">
        <v>167</v>
      </c>
      <c r="K10" s="301"/>
      <c r="L10" s="301"/>
      <c r="M10" s="304"/>
      <c r="N10" s="460" t="s">
        <v>96</v>
      </c>
      <c r="O10" s="254"/>
      <c r="P10" s="254"/>
      <c r="Q10" s="254" t="s">
        <v>97</v>
      </c>
      <c r="R10" s="254"/>
      <c r="S10" s="254"/>
      <c r="T10" s="254"/>
      <c r="U10" s="254"/>
      <c r="V10" s="254"/>
      <c r="W10" s="254"/>
      <c r="X10" s="254"/>
      <c r="Y10" s="254"/>
      <c r="Z10" s="254"/>
      <c r="AA10" s="254"/>
      <c r="AB10" s="254"/>
      <c r="AC10" s="254"/>
      <c r="AD10" s="254"/>
      <c r="AE10" s="254"/>
      <c r="AF10" s="254"/>
      <c r="AG10" s="254"/>
      <c r="AH10" s="254"/>
      <c r="AI10" s="254"/>
      <c r="AJ10" s="255" t="s">
        <v>98</v>
      </c>
      <c r="AK10" s="255"/>
      <c r="AL10" s="255" t="s">
        <v>99</v>
      </c>
      <c r="AM10" s="468" t="s">
        <v>100</v>
      </c>
      <c r="AN10" s="285"/>
      <c r="AO10" s="278"/>
      <c r="AP10" s="278"/>
      <c r="AQ10" s="278"/>
      <c r="AR10" s="278"/>
      <c r="AS10" s="278"/>
      <c r="AT10" s="278"/>
      <c r="AU10" s="278"/>
      <c r="AV10" s="278"/>
      <c r="AW10" s="282"/>
      <c r="AX10" s="283"/>
      <c r="AY10" s="283"/>
      <c r="AZ10" s="283"/>
      <c r="BA10" s="283"/>
      <c r="BB10" s="283"/>
      <c r="BC10" s="284"/>
      <c r="BD10" s="268"/>
      <c r="BE10" s="269"/>
      <c r="BF10" s="271"/>
      <c r="BG10" s="268"/>
      <c r="BH10" s="269"/>
      <c r="BI10" s="271"/>
      <c r="BJ10" s="268"/>
      <c r="BK10" s="269"/>
      <c r="BL10" s="273"/>
      <c r="BM10" s="275"/>
      <c r="BN10" s="277"/>
      <c r="BO10" s="289"/>
      <c r="BP10" s="290"/>
      <c r="BQ10" s="290"/>
      <c r="BR10" s="290"/>
      <c r="BS10" s="292"/>
    </row>
    <row r="11" spans="2:71" s="42" customFormat="1" ht="33.75" customHeight="1" thickBot="1" x14ac:dyDescent="0.3">
      <c r="B11" s="295"/>
      <c r="C11" s="297"/>
      <c r="D11" s="299"/>
      <c r="E11" s="299"/>
      <c r="F11" s="262"/>
      <c r="G11" s="262"/>
      <c r="H11" s="262"/>
      <c r="I11" s="262"/>
      <c r="J11" s="262"/>
      <c r="K11" s="302"/>
      <c r="L11" s="302"/>
      <c r="M11" s="305"/>
      <c r="N11" s="462"/>
      <c r="O11" s="463"/>
      <c r="P11" s="463"/>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467"/>
      <c r="AK11" s="467"/>
      <c r="AL11" s="467"/>
      <c r="AM11" s="469"/>
      <c r="AN11" s="286"/>
      <c r="AO11" s="274"/>
      <c r="AP11" s="274"/>
      <c r="AQ11" s="274"/>
      <c r="AR11" s="274"/>
      <c r="AS11" s="274"/>
      <c r="AT11" s="274"/>
      <c r="AU11" s="274"/>
      <c r="AV11" s="274"/>
      <c r="AW11" s="79" t="s">
        <v>101</v>
      </c>
      <c r="AX11" s="79" t="s">
        <v>102</v>
      </c>
      <c r="AY11" s="79">
        <v>2</v>
      </c>
      <c r="AZ11" s="79">
        <v>3</v>
      </c>
      <c r="BA11" s="79">
        <v>4</v>
      </c>
      <c r="BB11" s="79">
        <v>5</v>
      </c>
      <c r="BC11" s="79">
        <v>6</v>
      </c>
      <c r="BD11" s="268"/>
      <c r="BE11" s="269"/>
      <c r="BF11" s="271"/>
      <c r="BG11" s="268"/>
      <c r="BH11" s="269"/>
      <c r="BI11" s="271"/>
      <c r="BJ11" s="268"/>
      <c r="BK11" s="269"/>
      <c r="BL11" s="273"/>
      <c r="BM11" s="275"/>
      <c r="BN11" s="277"/>
      <c r="BO11" s="259" t="s">
        <v>96</v>
      </c>
      <c r="BP11" s="260"/>
      <c r="BQ11" s="80" t="s">
        <v>98</v>
      </c>
      <c r="BR11" s="80" t="s">
        <v>103</v>
      </c>
      <c r="BS11" s="293"/>
    </row>
    <row r="12" spans="2:71" s="53" customFormat="1" ht="204" x14ac:dyDescent="0.25">
      <c r="B12" s="248">
        <v>1</v>
      </c>
      <c r="C12" s="251" t="s">
        <v>38</v>
      </c>
      <c r="D12" s="484" t="s">
        <v>234</v>
      </c>
      <c r="E12" s="484" t="s">
        <v>907</v>
      </c>
      <c r="F12" s="484" t="s">
        <v>153</v>
      </c>
      <c r="G12" s="484" t="s">
        <v>153</v>
      </c>
      <c r="H12" s="484" t="s">
        <v>153</v>
      </c>
      <c r="I12" s="484" t="s">
        <v>153</v>
      </c>
      <c r="J12" s="241" t="str">
        <f>IF(AND((F12="SI"),(G12="SI"),(H12="SI"),(I12="SI")),"Si es Riesgo de Corrupción","No es Riesgo de Corrupción")</f>
        <v>Si es Riesgo de Corrupción</v>
      </c>
      <c r="K12" s="47">
        <v>1</v>
      </c>
      <c r="L12" s="48" t="s">
        <v>240</v>
      </c>
      <c r="M12" s="243" t="s">
        <v>239</v>
      </c>
      <c r="N12" s="464">
        <v>2</v>
      </c>
      <c r="O12" s="235" t="str">
        <f>IF(N12=1,"Rara vez",IF(N12=2,"Improbable",IF(N12=3,"Posible",IF(N12=4,"Probable",IF(N12=5,"Casi seguro","Definir el nivel de probabilidad")))))</f>
        <v>Improbable</v>
      </c>
      <c r="P12" s="238"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34" t="s">
        <v>153</v>
      </c>
      <c r="R12" s="234" t="s">
        <v>153</v>
      </c>
      <c r="S12" s="234" t="s">
        <v>155</v>
      </c>
      <c r="T12" s="234" t="s">
        <v>153</v>
      </c>
      <c r="U12" s="234" t="s">
        <v>153</v>
      </c>
      <c r="V12" s="234" t="s">
        <v>153</v>
      </c>
      <c r="W12" s="234" t="s">
        <v>153</v>
      </c>
      <c r="X12" s="234" t="s">
        <v>155</v>
      </c>
      <c r="Y12" s="234" t="s">
        <v>153</v>
      </c>
      <c r="Z12" s="234" t="s">
        <v>153</v>
      </c>
      <c r="AA12" s="234" t="s">
        <v>153</v>
      </c>
      <c r="AB12" s="234" t="s">
        <v>153</v>
      </c>
      <c r="AC12" s="234" t="s">
        <v>153</v>
      </c>
      <c r="AD12" s="234" t="s">
        <v>153</v>
      </c>
      <c r="AE12" s="234" t="s">
        <v>153</v>
      </c>
      <c r="AF12" s="234" t="s">
        <v>153</v>
      </c>
      <c r="AG12" s="234" t="s">
        <v>153</v>
      </c>
      <c r="AH12" s="234" t="s">
        <v>153</v>
      </c>
      <c r="AI12" s="234" t="s">
        <v>153</v>
      </c>
      <c r="AJ12" s="234" t="str">
        <f t="shared" ref="AJ12" si="0">IF(AF12="SI","Impacto Catastrófico por lesoines o perdida de vidas humanas",(COUNTIF(Q12:AE21,"SI")+COUNTIF(AG12:AI21,"SI")))</f>
        <v>Impacto Catastrófico por lesoines o perdida de vidas humanas</v>
      </c>
      <c r="AK12" s="234" t="str">
        <f>IF(AJ12=0,"",IF(AND(AJ12&gt;0,AJ12&lt;=5),"Moderado",IF(AND(AJ12&gt;5,AJ12&lt;=11),"Mayor","Catastrófico")))</f>
        <v>Catastrófico</v>
      </c>
      <c r="AL12" s="234" t="str">
        <f>IF(AND(O12="Rara Vez",AK12="Moderado"),"Moderado",IF(AND(O12="Rara Vez",AK12="Mayor"),"Alto",IF(AND(O12="Improbable",AK12="Moderado"),"Moderado",IF(AND(O12="Improbable",AK12="Mayor"),"Alto",IF(AND(O12="Posible",AK12="Moderado"),"Alto",IF(AND(O12="Probable",AK12="Moderado"),"Alto","Extremo"))))))</f>
        <v>Extremo</v>
      </c>
      <c r="AM12" s="216" t="s">
        <v>151</v>
      </c>
      <c r="AN12" s="49">
        <v>1</v>
      </c>
      <c r="AO12" s="50" t="s">
        <v>268</v>
      </c>
      <c r="AP12" s="50" t="s">
        <v>241</v>
      </c>
      <c r="AQ12" s="50" t="s">
        <v>168</v>
      </c>
      <c r="AR12" s="50" t="s">
        <v>242</v>
      </c>
      <c r="AS12" s="50" t="s">
        <v>243</v>
      </c>
      <c r="AT12" s="50" t="s">
        <v>244</v>
      </c>
      <c r="AU12" s="50" t="s">
        <v>245</v>
      </c>
      <c r="AV12" s="50" t="s">
        <v>157</v>
      </c>
      <c r="AW12" s="81" t="s">
        <v>158</v>
      </c>
      <c r="AX12" s="81" t="s">
        <v>159</v>
      </c>
      <c r="AY12" s="81" t="s">
        <v>160</v>
      </c>
      <c r="AZ12" s="81" t="s">
        <v>161</v>
      </c>
      <c r="BA12" s="81" t="s">
        <v>162</v>
      </c>
      <c r="BB12" s="81" t="s">
        <v>163</v>
      </c>
      <c r="BC12" s="81" t="s">
        <v>169</v>
      </c>
      <c r="BD12" s="81">
        <f t="shared" ref="BD12:BD21" si="1">IF(AW12="Asignado",15,0)+IF(AX12="Adecuado",15,0)+IF(AY12="Oportuna",15,0)+IF(AZ12="Prevenir",15,IF(AZ12="Detectar",10,0))+IF(BA12="Confiable",15,0)+IF(BB12="Se investigan y resuelven oportunamente",15,0)+IF(BC12="Completa",10,IF(BC12="Incompleta",5,0))</f>
        <v>100</v>
      </c>
      <c r="BE12" s="81" t="str">
        <f t="shared" ref="BE12:BE21" si="2">IF(BD12&lt;=85,"Débil",IF(AND(BD12&gt;=86,BD12&lt;=94),"Moderado","Fuerte"))</f>
        <v>Fuerte</v>
      </c>
      <c r="BF12" s="50"/>
      <c r="BG12" s="52" t="s">
        <v>165</v>
      </c>
      <c r="BH12" s="81" t="str">
        <f t="shared" ref="BH12:BH21" si="3">IF(BG12="Débil","No se ejecuta",IF(BG12="Moderado","Algunas veces se ejecuta",IF(BG12="FUERTE","Siempre se ejecuta","Casilla formulada")))</f>
        <v>Siempre se ejecuta</v>
      </c>
      <c r="BI12" s="50"/>
      <c r="BJ12" s="81"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1">
        <f t="shared" ref="BK12:BK21" si="5">IF(BJ12="DÉBIL",0,IF(BJ12="MODERADO",50,IF(BJ12="FUERTE",100,"")))</f>
        <v>100</v>
      </c>
      <c r="BL12" s="81" t="str">
        <f t="shared" ref="BL12:BL21" si="6">IF(AND(BG12="Fuerte",BE12="Fuerte"),"NO","SI")</f>
        <v>NO</v>
      </c>
      <c r="BM12" s="219" t="str">
        <f>IF(AVERAGE(BK12:BK21)=100,"FUERTE",IF(AND(AVERAGE(BK12:BK21)&lt;=99,AVERAGE(BK12:BK21)&gt;=50),"MODERADA",IF(AVERAGE(BK12:BK21)&lt;50,"DÉBIL",0)))</f>
        <v>FUERTE</v>
      </c>
      <c r="BN12" s="222" t="str">
        <f>IFERROR(IF(BM12="DÉBIL","NO DISMINUYE",IF(AVERAGEIF(AV12:AV21,"Preventivo",BK12:BK21)&gt;=50,"DIRECTAMENTE","NO DISMINUYE")),"NO DISMINUYE")</f>
        <v>DIRECTAMENTE</v>
      </c>
      <c r="BO12" s="470">
        <f>IF(N12=1,1,IF(AND(N12=2,BM12="FUERTE",BN12="DIRECTAMENTE"),N12-1,IF(AND(N12&gt;2,BM12="FUERTE",BN12="DIRECTAMENTE"),N12-2,IF(AND(N12&gt;=2,BM12="MODERADA",BN12="DIRECTAMENTE"),N12-1,N12))))</f>
        <v>1</v>
      </c>
      <c r="BP12" s="228" t="str">
        <f>IF(BO12=1,"Rara vez",IF(BO12=2,"Improbable",IF(BO12=3,"Posible",IF(BO12=4,"Probable",IF(BO12=5,"Casi Seguro",0)))))</f>
        <v>Rara vez</v>
      </c>
      <c r="BQ12" s="210" t="str">
        <f>AK12</f>
        <v>Catastrófico</v>
      </c>
      <c r="BR12" s="210" t="str">
        <f>IF(AND(BP12="Rara Vez",BQ12="Moderado"),"Moderado",IF(AND(BP12="Rara Vez",BQ12="Mayor"),"Alto",IF(AND(BP12="Improbable",BQ12="Moderado"),"Moderado",IF(AND(BP12="Improbable",BQ12="Mayor"),"Alto",IF(AND(BP12="Posible",BQ12="Moderado"),"Alto",IF(AND(BP12="Probable",BQ12="Moderado"),"Alto","Extremo"))))))</f>
        <v>Extremo</v>
      </c>
      <c r="BS12" s="213" t="s">
        <v>274</v>
      </c>
    </row>
    <row r="13" spans="2:71" s="53" customFormat="1" ht="204" x14ac:dyDescent="0.25">
      <c r="B13" s="249"/>
      <c r="C13" s="252"/>
      <c r="D13" s="241"/>
      <c r="E13" s="241"/>
      <c r="F13" s="241"/>
      <c r="G13" s="241"/>
      <c r="H13" s="241"/>
      <c r="I13" s="241"/>
      <c r="J13" s="241"/>
      <c r="K13" s="54">
        <v>2</v>
      </c>
      <c r="L13" s="55" t="s">
        <v>235</v>
      </c>
      <c r="M13" s="243"/>
      <c r="N13" s="465"/>
      <c r="O13" s="236"/>
      <c r="P13" s="229"/>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7"/>
      <c r="AN13" s="56">
        <v>2</v>
      </c>
      <c r="AO13" s="57" t="s">
        <v>269</v>
      </c>
      <c r="AP13" s="57" t="s">
        <v>246</v>
      </c>
      <c r="AQ13" s="57" t="s">
        <v>168</v>
      </c>
      <c r="AR13" s="57" t="s">
        <v>247</v>
      </c>
      <c r="AS13" s="57" t="s">
        <v>248</v>
      </c>
      <c r="AT13" s="57" t="s">
        <v>249</v>
      </c>
      <c r="AU13" s="57" t="s">
        <v>270</v>
      </c>
      <c r="AV13" s="57" t="s">
        <v>157</v>
      </c>
      <c r="AW13" s="58" t="s">
        <v>158</v>
      </c>
      <c r="AX13" s="58" t="s">
        <v>159</v>
      </c>
      <c r="AY13" s="58" t="s">
        <v>160</v>
      </c>
      <c r="AZ13" s="58" t="s">
        <v>161</v>
      </c>
      <c r="BA13" s="58" t="s">
        <v>162</v>
      </c>
      <c r="BB13" s="58" t="s">
        <v>163</v>
      </c>
      <c r="BC13" s="58" t="s">
        <v>169</v>
      </c>
      <c r="BD13" s="58">
        <f t="shared" si="1"/>
        <v>100</v>
      </c>
      <c r="BE13" s="58" t="str">
        <f t="shared" si="2"/>
        <v>Fuerte</v>
      </c>
      <c r="BF13" s="57"/>
      <c r="BG13" s="59" t="s">
        <v>165</v>
      </c>
      <c r="BH13" s="58" t="str">
        <f t="shared" si="3"/>
        <v>Siempre se ejecuta</v>
      </c>
      <c r="BI13" s="57"/>
      <c r="BJ13" s="58" t="str">
        <f t="shared" si="4"/>
        <v>FUERTE</v>
      </c>
      <c r="BK13" s="58">
        <f t="shared" si="5"/>
        <v>100</v>
      </c>
      <c r="BL13" s="58" t="str">
        <f t="shared" si="6"/>
        <v>NO</v>
      </c>
      <c r="BM13" s="220"/>
      <c r="BN13" s="223"/>
      <c r="BO13" s="471"/>
      <c r="BP13" s="229"/>
      <c r="BQ13" s="211"/>
      <c r="BR13" s="211"/>
      <c r="BS13" s="214"/>
    </row>
    <row r="14" spans="2:71" s="53" customFormat="1" ht="204" x14ac:dyDescent="0.25">
      <c r="B14" s="249"/>
      <c r="C14" s="252"/>
      <c r="D14" s="241"/>
      <c r="E14" s="241"/>
      <c r="F14" s="241"/>
      <c r="G14" s="241"/>
      <c r="H14" s="241"/>
      <c r="I14" s="241"/>
      <c r="J14" s="241"/>
      <c r="K14" s="60">
        <v>3</v>
      </c>
      <c r="L14" s="61" t="s">
        <v>236</v>
      </c>
      <c r="M14" s="243"/>
      <c r="N14" s="465"/>
      <c r="O14" s="236"/>
      <c r="P14" s="229"/>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7"/>
      <c r="AN14" s="62">
        <v>3</v>
      </c>
      <c r="AO14" s="63" t="s">
        <v>265</v>
      </c>
      <c r="AP14" s="63" t="s">
        <v>250</v>
      </c>
      <c r="AQ14" s="63" t="s">
        <v>168</v>
      </c>
      <c r="AR14" s="63" t="s">
        <v>251</v>
      </c>
      <c r="AS14" s="63" t="s">
        <v>252</v>
      </c>
      <c r="AT14" s="63" t="s">
        <v>253</v>
      </c>
      <c r="AU14" s="63" t="s">
        <v>254</v>
      </c>
      <c r="AV14" s="63" t="s">
        <v>157</v>
      </c>
      <c r="AW14" s="82" t="s">
        <v>158</v>
      </c>
      <c r="AX14" s="82" t="s">
        <v>159</v>
      </c>
      <c r="AY14" s="82" t="s">
        <v>160</v>
      </c>
      <c r="AZ14" s="82" t="s">
        <v>161</v>
      </c>
      <c r="BA14" s="82" t="s">
        <v>162</v>
      </c>
      <c r="BB14" s="82" t="s">
        <v>163</v>
      </c>
      <c r="BC14" s="82" t="s">
        <v>169</v>
      </c>
      <c r="BD14" s="82">
        <f t="shared" si="1"/>
        <v>100</v>
      </c>
      <c r="BE14" s="82" t="str">
        <f t="shared" si="2"/>
        <v>Fuerte</v>
      </c>
      <c r="BF14" s="63"/>
      <c r="BG14" s="65" t="s">
        <v>165</v>
      </c>
      <c r="BH14" s="82" t="str">
        <f t="shared" si="3"/>
        <v>Siempre se ejecuta</v>
      </c>
      <c r="BI14" s="63"/>
      <c r="BJ14" s="82" t="str">
        <f t="shared" si="4"/>
        <v>FUERTE</v>
      </c>
      <c r="BK14" s="82">
        <f t="shared" si="5"/>
        <v>100</v>
      </c>
      <c r="BL14" s="82" t="str">
        <f t="shared" si="6"/>
        <v>NO</v>
      </c>
      <c r="BM14" s="220"/>
      <c r="BN14" s="223"/>
      <c r="BO14" s="471"/>
      <c r="BP14" s="229"/>
      <c r="BQ14" s="211"/>
      <c r="BR14" s="211"/>
      <c r="BS14" s="214"/>
    </row>
    <row r="15" spans="2:71" s="53" customFormat="1" ht="409.5" x14ac:dyDescent="0.25">
      <c r="B15" s="249"/>
      <c r="C15" s="252"/>
      <c r="D15" s="241"/>
      <c r="E15" s="241"/>
      <c r="F15" s="241"/>
      <c r="G15" s="241"/>
      <c r="H15" s="241"/>
      <c r="I15" s="241"/>
      <c r="J15" s="241"/>
      <c r="K15" s="54">
        <v>4</v>
      </c>
      <c r="L15" s="55" t="s">
        <v>237</v>
      </c>
      <c r="M15" s="243"/>
      <c r="N15" s="465"/>
      <c r="O15" s="236"/>
      <c r="P15" s="229"/>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7"/>
      <c r="AN15" s="56">
        <v>4</v>
      </c>
      <c r="AO15" s="57" t="s">
        <v>348</v>
      </c>
      <c r="AP15" s="57" t="s">
        <v>255</v>
      </c>
      <c r="AQ15" s="57" t="s">
        <v>168</v>
      </c>
      <c r="AR15" s="57" t="s">
        <v>271</v>
      </c>
      <c r="AS15" s="57" t="s">
        <v>349</v>
      </c>
      <c r="AT15" s="57" t="s">
        <v>272</v>
      </c>
      <c r="AU15" s="57" t="s">
        <v>347</v>
      </c>
      <c r="AV15" s="57" t="s">
        <v>157</v>
      </c>
      <c r="AW15" s="58" t="s">
        <v>158</v>
      </c>
      <c r="AX15" s="58" t="s">
        <v>159</v>
      </c>
      <c r="AY15" s="58" t="s">
        <v>160</v>
      </c>
      <c r="AZ15" s="58" t="s">
        <v>161</v>
      </c>
      <c r="BA15" s="58" t="s">
        <v>162</v>
      </c>
      <c r="BB15" s="58" t="s">
        <v>163</v>
      </c>
      <c r="BC15" s="58" t="s">
        <v>169</v>
      </c>
      <c r="BD15" s="58">
        <f t="shared" si="1"/>
        <v>100</v>
      </c>
      <c r="BE15" s="58" t="str">
        <f t="shared" si="2"/>
        <v>Fuerte</v>
      </c>
      <c r="BF15" s="57"/>
      <c r="BG15" s="59" t="s">
        <v>165</v>
      </c>
      <c r="BH15" s="58" t="str">
        <f t="shared" si="3"/>
        <v>Siempre se ejecuta</v>
      </c>
      <c r="BI15" s="57"/>
      <c r="BJ15" s="58" t="str">
        <f t="shared" si="4"/>
        <v>FUERTE</v>
      </c>
      <c r="BK15" s="58">
        <f t="shared" si="5"/>
        <v>100</v>
      </c>
      <c r="BL15" s="58" t="str">
        <f t="shared" si="6"/>
        <v>NO</v>
      </c>
      <c r="BM15" s="220"/>
      <c r="BN15" s="223"/>
      <c r="BO15" s="471"/>
      <c r="BP15" s="229"/>
      <c r="BQ15" s="211"/>
      <c r="BR15" s="211"/>
      <c r="BS15" s="214"/>
    </row>
    <row r="16" spans="2:71" s="53" customFormat="1" ht="242.25" x14ac:dyDescent="0.25">
      <c r="B16" s="249"/>
      <c r="C16" s="252"/>
      <c r="D16" s="241"/>
      <c r="E16" s="241"/>
      <c r="F16" s="241"/>
      <c r="G16" s="241"/>
      <c r="H16" s="241"/>
      <c r="I16" s="241"/>
      <c r="J16" s="241"/>
      <c r="K16" s="60">
        <v>5</v>
      </c>
      <c r="L16" s="61" t="s">
        <v>238</v>
      </c>
      <c r="M16" s="243"/>
      <c r="N16" s="465"/>
      <c r="O16" s="236"/>
      <c r="P16" s="229"/>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7"/>
      <c r="AN16" s="62">
        <v>5</v>
      </c>
      <c r="AO16" s="63" t="s">
        <v>273</v>
      </c>
      <c r="AP16" s="63" t="s">
        <v>256</v>
      </c>
      <c r="AQ16" s="63" t="s">
        <v>168</v>
      </c>
      <c r="AR16" s="63" t="s">
        <v>257</v>
      </c>
      <c r="AS16" s="63" t="s">
        <v>258</v>
      </c>
      <c r="AT16" s="63" t="s">
        <v>259</v>
      </c>
      <c r="AU16" s="63" t="s">
        <v>260</v>
      </c>
      <c r="AV16" s="63" t="s">
        <v>157</v>
      </c>
      <c r="AW16" s="82" t="s">
        <v>158</v>
      </c>
      <c r="AX16" s="82" t="s">
        <v>159</v>
      </c>
      <c r="AY16" s="82" t="s">
        <v>160</v>
      </c>
      <c r="AZ16" s="82" t="s">
        <v>161</v>
      </c>
      <c r="BA16" s="82" t="s">
        <v>162</v>
      </c>
      <c r="BB16" s="82" t="s">
        <v>163</v>
      </c>
      <c r="BC16" s="82" t="s">
        <v>169</v>
      </c>
      <c r="BD16" s="82">
        <f t="shared" si="1"/>
        <v>100</v>
      </c>
      <c r="BE16" s="82" t="str">
        <f t="shared" si="2"/>
        <v>Fuerte</v>
      </c>
      <c r="BF16" s="63"/>
      <c r="BG16" s="65" t="s">
        <v>165</v>
      </c>
      <c r="BH16" s="82" t="str">
        <f t="shared" si="3"/>
        <v>Siempre se ejecuta</v>
      </c>
      <c r="BI16" s="63"/>
      <c r="BJ16" s="82" t="str">
        <f t="shared" si="4"/>
        <v>FUERTE</v>
      </c>
      <c r="BK16" s="82">
        <f t="shared" si="5"/>
        <v>100</v>
      </c>
      <c r="BL16" s="82" t="str">
        <f t="shared" si="6"/>
        <v>NO</v>
      </c>
      <c r="BM16" s="220"/>
      <c r="BN16" s="223"/>
      <c r="BO16" s="471"/>
      <c r="BP16" s="229"/>
      <c r="BQ16" s="211"/>
      <c r="BR16" s="211"/>
      <c r="BS16" s="214"/>
    </row>
    <row r="17" spans="2:71" s="53" customFormat="1" ht="178.5" x14ac:dyDescent="0.25">
      <c r="B17" s="249"/>
      <c r="C17" s="252"/>
      <c r="D17" s="241"/>
      <c r="E17" s="241"/>
      <c r="F17" s="241"/>
      <c r="G17" s="241"/>
      <c r="H17" s="241"/>
      <c r="I17" s="241"/>
      <c r="J17" s="241"/>
      <c r="K17" s="54">
        <v>6</v>
      </c>
      <c r="L17" s="55" t="s">
        <v>235</v>
      </c>
      <c r="M17" s="243"/>
      <c r="N17" s="465"/>
      <c r="O17" s="236"/>
      <c r="P17" s="229"/>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7"/>
      <c r="AN17" s="56">
        <v>6</v>
      </c>
      <c r="AO17" s="57" t="s">
        <v>266</v>
      </c>
      <c r="AP17" s="57" t="s">
        <v>261</v>
      </c>
      <c r="AQ17" s="57" t="s">
        <v>168</v>
      </c>
      <c r="AR17" s="57" t="s">
        <v>262</v>
      </c>
      <c r="AS17" s="57" t="s">
        <v>263</v>
      </c>
      <c r="AT17" s="57" t="s">
        <v>264</v>
      </c>
      <c r="AU17" s="57" t="s">
        <v>267</v>
      </c>
      <c r="AV17" s="57" t="s">
        <v>157</v>
      </c>
      <c r="AW17" s="58" t="s">
        <v>158</v>
      </c>
      <c r="AX17" s="58" t="s">
        <v>159</v>
      </c>
      <c r="AY17" s="58" t="s">
        <v>160</v>
      </c>
      <c r="AZ17" s="58" t="s">
        <v>161</v>
      </c>
      <c r="BA17" s="58" t="s">
        <v>162</v>
      </c>
      <c r="BB17" s="58" t="s">
        <v>163</v>
      </c>
      <c r="BC17" s="58" t="s">
        <v>169</v>
      </c>
      <c r="BD17" s="58">
        <f t="shared" si="1"/>
        <v>100</v>
      </c>
      <c r="BE17" s="58" t="str">
        <f t="shared" si="2"/>
        <v>Fuerte</v>
      </c>
      <c r="BF17" s="57"/>
      <c r="BG17" s="59" t="s">
        <v>165</v>
      </c>
      <c r="BH17" s="58" t="str">
        <f t="shared" si="3"/>
        <v>Siempre se ejecuta</v>
      </c>
      <c r="BI17" s="57"/>
      <c r="BJ17" s="58" t="str">
        <f t="shared" si="4"/>
        <v>FUERTE</v>
      </c>
      <c r="BK17" s="58">
        <f t="shared" si="5"/>
        <v>100</v>
      </c>
      <c r="BL17" s="58" t="str">
        <f t="shared" si="6"/>
        <v>NO</v>
      </c>
      <c r="BM17" s="220"/>
      <c r="BN17" s="223"/>
      <c r="BO17" s="471"/>
      <c r="BP17" s="229"/>
      <c r="BQ17" s="211"/>
      <c r="BR17" s="211"/>
      <c r="BS17" s="214"/>
    </row>
    <row r="18" spans="2:71" s="53" customFormat="1" ht="6" customHeight="1" x14ac:dyDescent="0.25">
      <c r="B18" s="249"/>
      <c r="C18" s="252"/>
      <c r="D18" s="241"/>
      <c r="E18" s="241"/>
      <c r="F18" s="241"/>
      <c r="G18" s="241"/>
      <c r="H18" s="241"/>
      <c r="I18" s="241"/>
      <c r="J18" s="241"/>
      <c r="K18" s="60">
        <v>7</v>
      </c>
      <c r="L18" s="61" t="s">
        <v>107</v>
      </c>
      <c r="M18" s="243"/>
      <c r="N18" s="465"/>
      <c r="O18" s="236"/>
      <c r="P18" s="229"/>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7"/>
      <c r="AN18" s="62">
        <v>7</v>
      </c>
      <c r="AO18" s="63" t="s">
        <v>109</v>
      </c>
      <c r="AP18" s="63"/>
      <c r="AQ18" s="63" t="s">
        <v>106</v>
      </c>
      <c r="AR18" s="63"/>
      <c r="AS18" s="63"/>
      <c r="AT18" s="63"/>
      <c r="AU18" s="63"/>
      <c r="AV18" s="63" t="s">
        <v>106</v>
      </c>
      <c r="AW18" s="82" t="s">
        <v>106</v>
      </c>
      <c r="AX18" s="82" t="s">
        <v>106</v>
      </c>
      <c r="AY18" s="82" t="s">
        <v>106</v>
      </c>
      <c r="AZ18" s="82" t="s">
        <v>106</v>
      </c>
      <c r="BA18" s="82" t="s">
        <v>106</v>
      </c>
      <c r="BB18" s="82" t="s">
        <v>106</v>
      </c>
      <c r="BC18" s="82" t="s">
        <v>106</v>
      </c>
      <c r="BD18" s="82">
        <f t="shared" si="1"/>
        <v>0</v>
      </c>
      <c r="BE18" s="82" t="str">
        <f t="shared" si="2"/>
        <v>Débil</v>
      </c>
      <c r="BF18" s="63"/>
      <c r="BG18" s="65" t="s">
        <v>106</v>
      </c>
      <c r="BH18" s="82" t="str">
        <f t="shared" si="3"/>
        <v>Casilla formulada</v>
      </c>
      <c r="BI18" s="63"/>
      <c r="BJ18" s="82" t="str">
        <f t="shared" si="4"/>
        <v/>
      </c>
      <c r="BK18" s="82" t="str">
        <f t="shared" si="5"/>
        <v/>
      </c>
      <c r="BL18" s="82" t="str">
        <f t="shared" si="6"/>
        <v>SI</v>
      </c>
      <c r="BM18" s="220"/>
      <c r="BN18" s="223"/>
      <c r="BO18" s="471"/>
      <c r="BP18" s="229"/>
      <c r="BQ18" s="211"/>
      <c r="BR18" s="211"/>
      <c r="BS18" s="214"/>
    </row>
    <row r="19" spans="2:71" s="53" customFormat="1" ht="6" customHeight="1" x14ac:dyDescent="0.25">
      <c r="B19" s="249"/>
      <c r="C19" s="252"/>
      <c r="D19" s="241"/>
      <c r="E19" s="241"/>
      <c r="F19" s="241"/>
      <c r="G19" s="241"/>
      <c r="H19" s="241"/>
      <c r="I19" s="241"/>
      <c r="J19" s="241"/>
      <c r="K19" s="54">
        <v>8</v>
      </c>
      <c r="L19" s="55" t="s">
        <v>107</v>
      </c>
      <c r="M19" s="243"/>
      <c r="N19" s="465"/>
      <c r="O19" s="236"/>
      <c r="P19" s="229"/>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7"/>
      <c r="AN19" s="56">
        <v>8</v>
      </c>
      <c r="AO19" s="57" t="s">
        <v>109</v>
      </c>
      <c r="AP19" s="57"/>
      <c r="AQ19" s="57" t="s">
        <v>106</v>
      </c>
      <c r="AR19" s="57"/>
      <c r="AS19" s="57"/>
      <c r="AT19" s="57"/>
      <c r="AU19" s="57"/>
      <c r="AV19" s="57" t="s">
        <v>106</v>
      </c>
      <c r="AW19" s="58" t="s">
        <v>106</v>
      </c>
      <c r="AX19" s="58" t="s">
        <v>106</v>
      </c>
      <c r="AY19" s="58" t="s">
        <v>106</v>
      </c>
      <c r="AZ19" s="58" t="s">
        <v>106</v>
      </c>
      <c r="BA19" s="58" t="s">
        <v>106</v>
      </c>
      <c r="BB19" s="58" t="s">
        <v>106</v>
      </c>
      <c r="BC19" s="58" t="s">
        <v>106</v>
      </c>
      <c r="BD19" s="58">
        <f t="shared" si="1"/>
        <v>0</v>
      </c>
      <c r="BE19" s="58" t="str">
        <f t="shared" si="2"/>
        <v>Débil</v>
      </c>
      <c r="BF19" s="57"/>
      <c r="BG19" s="59" t="s">
        <v>106</v>
      </c>
      <c r="BH19" s="58" t="str">
        <f t="shared" si="3"/>
        <v>Casilla formulada</v>
      </c>
      <c r="BI19" s="57"/>
      <c r="BJ19" s="58" t="str">
        <f t="shared" si="4"/>
        <v/>
      </c>
      <c r="BK19" s="58" t="str">
        <f t="shared" si="5"/>
        <v/>
      </c>
      <c r="BL19" s="58" t="str">
        <f t="shared" si="6"/>
        <v>SI</v>
      </c>
      <c r="BM19" s="220"/>
      <c r="BN19" s="223"/>
      <c r="BO19" s="471"/>
      <c r="BP19" s="229"/>
      <c r="BQ19" s="211"/>
      <c r="BR19" s="211"/>
      <c r="BS19" s="214"/>
    </row>
    <row r="20" spans="2:71" s="53" customFormat="1" ht="6" customHeight="1" x14ac:dyDescent="0.25">
      <c r="B20" s="249"/>
      <c r="C20" s="252"/>
      <c r="D20" s="241"/>
      <c r="E20" s="241"/>
      <c r="F20" s="241"/>
      <c r="G20" s="241"/>
      <c r="H20" s="241"/>
      <c r="I20" s="241"/>
      <c r="J20" s="241"/>
      <c r="K20" s="60">
        <v>9</v>
      </c>
      <c r="L20" s="66" t="s">
        <v>107</v>
      </c>
      <c r="M20" s="243"/>
      <c r="N20" s="465"/>
      <c r="O20" s="236"/>
      <c r="P20" s="229"/>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7"/>
      <c r="AN20" s="62">
        <v>9</v>
      </c>
      <c r="AO20" s="63" t="s">
        <v>109</v>
      </c>
      <c r="AP20" s="63"/>
      <c r="AQ20" s="63" t="s">
        <v>106</v>
      </c>
      <c r="AR20" s="63"/>
      <c r="AS20" s="63"/>
      <c r="AT20" s="63"/>
      <c r="AU20" s="63"/>
      <c r="AV20" s="63" t="s">
        <v>106</v>
      </c>
      <c r="AW20" s="82" t="s">
        <v>106</v>
      </c>
      <c r="AX20" s="82" t="s">
        <v>106</v>
      </c>
      <c r="AY20" s="82" t="s">
        <v>106</v>
      </c>
      <c r="AZ20" s="82" t="s">
        <v>106</v>
      </c>
      <c r="BA20" s="82" t="s">
        <v>106</v>
      </c>
      <c r="BB20" s="82" t="s">
        <v>106</v>
      </c>
      <c r="BC20" s="82" t="s">
        <v>106</v>
      </c>
      <c r="BD20" s="82">
        <f t="shared" si="1"/>
        <v>0</v>
      </c>
      <c r="BE20" s="82" t="str">
        <f t="shared" si="2"/>
        <v>Débil</v>
      </c>
      <c r="BF20" s="63"/>
      <c r="BG20" s="65" t="s">
        <v>106</v>
      </c>
      <c r="BH20" s="82" t="str">
        <f t="shared" si="3"/>
        <v>Casilla formulada</v>
      </c>
      <c r="BI20" s="63"/>
      <c r="BJ20" s="82" t="str">
        <f t="shared" si="4"/>
        <v/>
      </c>
      <c r="BK20" s="82" t="str">
        <f t="shared" si="5"/>
        <v/>
      </c>
      <c r="BL20" s="82" t="str">
        <f t="shared" si="6"/>
        <v>SI</v>
      </c>
      <c r="BM20" s="220"/>
      <c r="BN20" s="223"/>
      <c r="BO20" s="471"/>
      <c r="BP20" s="229"/>
      <c r="BQ20" s="211"/>
      <c r="BR20" s="211"/>
      <c r="BS20" s="214"/>
    </row>
    <row r="21" spans="2:71" s="53" customFormat="1" ht="6" customHeight="1" thickBot="1" x14ac:dyDescent="0.3">
      <c r="B21" s="250"/>
      <c r="C21" s="253"/>
      <c r="D21" s="242"/>
      <c r="E21" s="242"/>
      <c r="F21" s="242"/>
      <c r="G21" s="242"/>
      <c r="H21" s="242"/>
      <c r="I21" s="242"/>
      <c r="J21" s="242"/>
      <c r="K21" s="67">
        <v>10</v>
      </c>
      <c r="L21" s="68" t="s">
        <v>107</v>
      </c>
      <c r="M21" s="244"/>
      <c r="N21" s="466"/>
      <c r="O21" s="237"/>
      <c r="P21" s="230"/>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8"/>
      <c r="AN21" s="69">
        <v>10</v>
      </c>
      <c r="AO21" s="70" t="s">
        <v>109</v>
      </c>
      <c r="AP21" s="70"/>
      <c r="AQ21" s="70" t="s">
        <v>106</v>
      </c>
      <c r="AR21" s="70"/>
      <c r="AS21" s="70"/>
      <c r="AT21" s="70"/>
      <c r="AU21" s="70"/>
      <c r="AV21" s="70" t="s">
        <v>106</v>
      </c>
      <c r="AW21" s="71" t="s">
        <v>106</v>
      </c>
      <c r="AX21" s="71" t="s">
        <v>106</v>
      </c>
      <c r="AY21" s="71" t="s">
        <v>106</v>
      </c>
      <c r="AZ21" s="71" t="s">
        <v>106</v>
      </c>
      <c r="BA21" s="71" t="s">
        <v>106</v>
      </c>
      <c r="BB21" s="71" t="s">
        <v>106</v>
      </c>
      <c r="BC21" s="71" t="s">
        <v>106</v>
      </c>
      <c r="BD21" s="71">
        <f t="shared" si="1"/>
        <v>0</v>
      </c>
      <c r="BE21" s="71" t="str">
        <f t="shared" si="2"/>
        <v>Débil</v>
      </c>
      <c r="BF21" s="70"/>
      <c r="BG21" s="72" t="s">
        <v>106</v>
      </c>
      <c r="BH21" s="71" t="str">
        <f t="shared" si="3"/>
        <v>Casilla formulada</v>
      </c>
      <c r="BI21" s="70"/>
      <c r="BJ21" s="71" t="str">
        <f t="shared" si="4"/>
        <v/>
      </c>
      <c r="BK21" s="71" t="str">
        <f t="shared" si="5"/>
        <v/>
      </c>
      <c r="BL21" s="71" t="str">
        <f t="shared" si="6"/>
        <v>SI</v>
      </c>
      <c r="BM21" s="221"/>
      <c r="BN21" s="224"/>
      <c r="BO21" s="472"/>
      <c r="BP21" s="230"/>
      <c r="BQ21" s="212"/>
      <c r="BR21" s="212"/>
      <c r="BS21" s="215"/>
    </row>
  </sheetData>
  <sheetProtection sheet="1" objects="1" scenarios="1"/>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M9:BM11"/>
    <mergeCell ref="BN9:BN11"/>
    <mergeCell ref="AT9:AT11"/>
    <mergeCell ref="AU9:AU11"/>
    <mergeCell ref="AV9:AV11"/>
    <mergeCell ref="AW9:BC10"/>
    <mergeCell ref="BD9:BE11"/>
    <mergeCell ref="BF9:BF11"/>
    <mergeCell ref="BL9:BL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634" priority="24" operator="containsText" text="Si es Riesgo de Corrupción">
      <formula>NOT(ISERROR(SEARCH("Si es Riesgo de Corrupción",J12)))</formula>
    </cfRule>
    <cfRule type="containsText" dxfId="633" priority="25" operator="containsText" text="No es Riesgo de Corrupción">
      <formula>NOT(ISERROR(SEARCH("No es Riesgo de Corrupción",J12)))</formula>
    </cfRule>
  </conditionalFormatting>
  <conditionalFormatting sqref="L12:M21">
    <cfRule type="containsText" dxfId="632" priority="23" operator="containsText" text="Espacio para describir ">
      <formula>NOT(ISERROR(SEARCH("Espacio para describir ",L12)))</formula>
    </cfRule>
  </conditionalFormatting>
  <conditionalFormatting sqref="Q12:AI21 AQ12:AQ21 AV12:BC21 BG12:BG21 BO12:BO21 N12:N21">
    <cfRule type="containsText" dxfId="631" priority="22" operator="containsText" text="Escoger un dato de la lista desplegable">
      <formula>NOT(ISERROR(SEARCH("Escoger un dato de la lista desplegable",N12)))</formula>
    </cfRule>
  </conditionalFormatting>
  <conditionalFormatting sqref="AO12:AO21">
    <cfRule type="containsText" dxfId="630" priority="21" operator="containsText" text="REDACTAR CONTROL">
      <formula>NOT(ISERROR(SEARCH("REDACTAR CONTROL",AO12)))</formula>
    </cfRule>
  </conditionalFormatting>
  <conditionalFormatting sqref="AL12 BR12">
    <cfRule type="containsText" dxfId="629" priority="18" operator="containsText" text="Extremo">
      <formula>NOT(ISERROR(SEARCH("Extremo",AL12)))</formula>
    </cfRule>
    <cfRule type="containsText" dxfId="628" priority="19" operator="containsText" text="Alto">
      <formula>NOT(ISERROR(SEARCH("Alto",AL12)))</formula>
    </cfRule>
    <cfRule type="containsText" dxfId="627" priority="20" operator="containsText" text="Moderado">
      <formula>NOT(ISERROR(SEARCH("Moderado",AL12)))</formula>
    </cfRule>
  </conditionalFormatting>
  <conditionalFormatting sqref="AS15">
    <cfRule type="containsText" dxfId="626" priority="1" operator="containsText" text="REDACTAR CONTROL">
      <formula>NOT(ISERROR(SEARCH("REDACTAR CONTROL",AS15)))</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7BDAD12A-249C-499F-842E-F9FF9F7F6151}"/>
    <dataValidation allowBlank="1" showInputMessage="1" showErrorMessage="1" prompt="¿Se deja evidencia o rastro de la ejecución del control, que permita a cualquier tercero con la evidencia, llegar a la misma conclusión?." sqref="BC11" xr:uid="{212BD917-570D-43B4-80D1-178DBE6010AE}"/>
    <dataValidation allowBlank="1" showInputMessage="1" showErrorMessage="1" prompt="¿Las observaciones, desviaciones o diferencias identificadas como resultados de la ejecución del control son investigadas y resueltas de manera oportuna?" sqref="BB11" xr:uid="{05ED3C09-04C2-4998-986D-DB13CE91FB40}"/>
    <dataValidation allowBlank="1" showInputMessage="1" showErrorMessage="1" prompt="¿La fuente de información que se utiliza en el desarrollo del control es información confiable que permita mitigar el riesgo?." sqref="BA11" xr:uid="{306E9974-C5C8-4324-9815-E9C4FC16213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475FE06-45EB-4ABB-8974-5B5BB0A6BFCB}"/>
    <dataValidation allowBlank="1" showInputMessage="1" showErrorMessage="1" prompt="¿La oportunidad en que se ejecuta el control ayuda a prevenir la mitigación del riesgo o a detectar la materialización del riesgo de manera oportuna?" sqref="AY11" xr:uid="{10C959D9-EB6E-4BD5-B167-5AB50A932B66}"/>
    <dataValidation allowBlank="1" showInputMessage="1" showErrorMessage="1" prompt="El responsable tiene autoridad y adecuada segregación de funciones en la ejecución del control?" sqref="AX11" xr:uid="{D1FAC998-F78A-4FC3-8AEF-629F44E4C7EA}"/>
    <dataValidation allowBlank="1" showInputMessage="1" showErrorMessage="1" prompt="¿Existen un responsable asignado a la ejecución del control?" sqref="AW11" xr:uid="{79A46687-95A1-4564-84D9-04769426EBB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AS15" xr:uid="{A769D733-EF7D-429B-9E0A-641980B835A1}"/>
    <dataValidation type="list" allowBlank="1" showInputMessage="1" showErrorMessage="1" prompt="¿Genera Impacto ambiental?" sqref="AI12:AI21" xr:uid="{73CE2A24-23FF-42E1-8C74-F8E665844E0A}">
      <formula1>"SI,NO,Escoger un dato de la lista desplegable"</formula1>
    </dataValidation>
    <dataValidation allowBlank="1" showInputMessage="1" showErrorMessage="1" prompt="¿Genera Impacto ambiental?" sqref="AI11" xr:uid="{8A6AA387-3A5B-4E4D-B963-948CFEDB0BCF}"/>
    <dataValidation type="list" allowBlank="1" showInputMessage="1" showErrorMessage="1" prompt="¿Afectar la imagen nacional?" sqref="AH12:AH21" xr:uid="{80D26CA5-DC09-411C-AABF-16A10883F62C}">
      <formula1>"SI,NO,Escoger un dato de la lista desplegable"</formula1>
    </dataValidation>
    <dataValidation allowBlank="1" showInputMessage="1" showErrorMessage="1" prompt="¿Afectar la imagen nacional?" sqref="AH11" xr:uid="{C9946C23-7562-469F-93BA-D07FED91455D}"/>
    <dataValidation type="list" allowBlank="1" showInputMessage="1" showErrorMessage="1" prompt="¿Afectar la imagen regional?" sqref="AG12:AG21" xr:uid="{55B77785-FD2E-4E51-B53D-524E606CF164}">
      <formula1>"SI,NO,Escoger un dato de la lista desplegable"</formula1>
    </dataValidation>
    <dataValidation allowBlank="1" showInputMessage="1" showErrorMessage="1" prompt="¿Afectar la imagen regional?" sqref="AG11" xr:uid="{07240753-D4CD-4BFB-9E28-E7959CC69C13}"/>
    <dataValidation type="list" allowBlank="1" showInputMessage="1" showErrorMessage="1" prompt="¿Ocasionar lesiones físicas o pérdida de vidas humanas?_x000a_NOTA: si esta respuesta es afirmativa, el impacto sera considerado como catastrófico." sqref="AF12:AF21" xr:uid="{D1A4DA1F-21A0-4678-A069-22B6B41D79BF}">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0E9DDC2-72C3-44E1-8507-26A3674A386D}"/>
    <dataValidation type="list" allowBlank="1" showInputMessage="1" showErrorMessage="1" prompt="¿Generar pérdida de credibilidad del sector?" sqref="AE12:AE21" xr:uid="{28397217-6F13-43E1-9A08-04DC32E52B7D}">
      <formula1>"SI,NO,Escoger un dato de la lista desplegable"</formula1>
    </dataValidation>
    <dataValidation allowBlank="1" showInputMessage="1" showErrorMessage="1" prompt="¿Generar pérdida de credibilidad del sector?" sqref="AE11" xr:uid="{133DB97B-5649-4044-BE35-1FDCF77152BE}"/>
    <dataValidation type="list" allowBlank="1" showInputMessage="1" showErrorMessage="1" prompt="¿Dar lugar a procesos penales?" sqref="AD12:AD21" xr:uid="{03E44EF5-369D-4D63-AB5B-95CE868B63DD}">
      <formula1>"SI,NO,Escoger un dato de la lista desplegable"</formula1>
    </dataValidation>
    <dataValidation allowBlank="1" showInputMessage="1" showErrorMessage="1" prompt="¿Dar lugar a procesos penales?" sqref="AD11" xr:uid="{75296CE1-63D8-44E1-9D14-2E763B9FCB2F}"/>
    <dataValidation type="list" allowBlank="1" showInputMessage="1" showErrorMessage="1" prompt="¿Dar lugar a procesos fiscales?" sqref="AC12:AC21" xr:uid="{47BDD606-7836-4FBD-9022-0038C672CA34}">
      <formula1>"SI,NO,Escoger un dato de la lista desplegable"</formula1>
    </dataValidation>
    <dataValidation allowBlank="1" showInputMessage="1" showErrorMessage="1" prompt="¿Dar lugar a procesos fiscales?" sqref="AC11" xr:uid="{C9EB47EE-0359-4504-B4FC-3B1ED30D4309}"/>
    <dataValidation type="list" allowBlank="1" showInputMessage="1" showErrorMessage="1" prompt="¿Dar lugar a procesos disciplinarios?" sqref="AB12:AB21" xr:uid="{583FCF44-423C-40B2-B02A-C346B16D2C1F}">
      <formula1>"SI,NO,Escoger un dato de la lista desplegable"</formula1>
    </dataValidation>
    <dataValidation allowBlank="1" showInputMessage="1" showErrorMessage="1" prompt="¿Dar lugar a procesos disciplinarios?" sqref="AB11" xr:uid="{4859AE4D-EB21-4D3A-947A-92C3C691A563}"/>
    <dataValidation type="list" allowBlank="1" showInputMessage="1" showErrorMessage="1" prompt="¿Dar lugar a procesos sancionatorios?" sqref="AA12:AA21" xr:uid="{7EE5ABF6-A1F8-4E1E-8EB7-203130F2BD69}">
      <formula1>"SI,NO,Escoger un dato de la lista desplegable"</formula1>
    </dataValidation>
    <dataValidation allowBlank="1" showInputMessage="1" showErrorMessage="1" prompt="¿Dar lugar a procesos sancionatorios?" sqref="AA11" xr:uid="{63439D9D-6CB9-4E3B-B805-DB5BE85BFC6C}"/>
    <dataValidation type="list" allowBlank="1" showInputMessage="1" showErrorMessage="1" prompt="¿Generar intervención de los órganos de control, de la Fiscalía, u otro ente?" sqref="Z12:Z21" xr:uid="{BB49AC0E-DE2E-4579-9824-FF338436638E}">
      <formula1>"SI,NO,Escoger un dato de la lista desplegable"</formula1>
    </dataValidation>
    <dataValidation allowBlank="1" showInputMessage="1" showErrorMessage="1" prompt="¿Generar intervención de los órganos de control, de la Fiscalía, u otro ente?" sqref="Z11" xr:uid="{E2C2F686-BD3D-48C2-866E-EC2003B3E779}"/>
    <dataValidation type="list" allowBlank="1" showInputMessage="1" showErrorMessage="1" prompt="¿Generar pérdida de información de la Entidad?" sqref="Y12:Y21" xr:uid="{5CB741C6-42B7-4EF6-A587-30F316DF77CE}">
      <formula1>"SI,NO,Escoger un dato de la lista desplegable"</formula1>
    </dataValidation>
    <dataValidation allowBlank="1" showInputMessage="1" showErrorMessage="1" prompt="¿Generar pérdida de información de la Entidad?" sqref="Y11" xr:uid="{7BCC850C-B606-4123-8959-2715320E9DE8}"/>
    <dataValidation type="list" allowBlank="1" showInputMessage="1" showErrorMessage="1" prompt="¿Dar lugar al detrimento de calidad de vida de la comunidad por la pérdida del bien o servicios o los recursos públicos?" sqref="X12:X21" xr:uid="{089F2F7F-F350-4BDD-8532-5A6C3899848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D2A2BF6-7903-42C0-9558-D0AF5B651658}"/>
    <dataValidation type="list" allowBlank="1" showInputMessage="1" showErrorMessage="1" prompt="¿Afectar la generación de los productos o la prestación de servicios?" sqref="W12:W21" xr:uid="{853F4B84-9D1A-4E87-B4E6-D8AE292E507A}">
      <formula1>"SI,NO,Escoger un dato de la lista desplegable"</formula1>
    </dataValidation>
    <dataValidation allowBlank="1" showInputMessage="1" showErrorMessage="1" prompt="¿Afectar la generación de los productos o la prestación de servicios?" sqref="W11" xr:uid="{CC1899D9-E0D8-4ABF-A388-C22C6E37FABA}"/>
    <dataValidation type="list" allowBlank="1" showInputMessage="1" showErrorMessage="1" prompt="¿Generar pérdida de recursos económicos?" sqref="V12:V21" xr:uid="{32148D3E-81AF-448E-BDF2-13D3F453D9CC}">
      <formula1>"SI,NO,Escoger un dato de la lista desplegable"</formula1>
    </dataValidation>
    <dataValidation allowBlank="1" showInputMessage="1" showErrorMessage="1" prompt="¿Generar pérdida de recursos económicos?" sqref="V11" xr:uid="{B4ADF73E-1AEF-4C11-AD67-968920815BB3}"/>
    <dataValidation type="list" allowBlank="1" showInputMessage="1" showErrorMessage="1" prompt="¿Generar pérdida de confianza de la Entidad, afectando su reputación?" sqref="U12:U21" xr:uid="{A8212852-4661-42F8-B095-0E38F03D6881}">
      <formula1>"SI,NO,Escoger un dato de la lista desplegable"</formula1>
    </dataValidation>
    <dataValidation allowBlank="1" showInputMessage="1" showErrorMessage="1" prompt="¿Generar pérdida de confianza de la Entidad, afectando su reputación?" sqref="U11" xr:uid="{57586775-4FEC-4602-ACD2-0DB5C10DE10B}"/>
    <dataValidation type="list" allowBlank="1" showInputMessage="1" showErrorMessage="1" prompt="¿Afectar el cumplimiento de la misión del sector al que pertenece la Entidad?" sqref="T12:T21" xr:uid="{B78795B3-03E9-44A2-B6E5-9F5A18625B86}">
      <formula1>"SI,NO,Escoger un dato de la lista desplegable"</formula1>
    </dataValidation>
    <dataValidation allowBlank="1" showInputMessage="1" showErrorMessage="1" prompt="¿Afectar el cumplimiento de la misión del sector al que pertenece la Entidad?" sqref="T11" xr:uid="{50865874-23B0-4BE0-A547-6F0F2FEBED2F}"/>
    <dataValidation type="list" allowBlank="1" showInputMessage="1" showErrorMessage="1" prompt="¿Afectar el cumplimiento de misión de la Entidad?" sqref="S12:S21" xr:uid="{B7BD1E0C-F7F0-474F-B8D5-74BCACB0F81F}">
      <formula1>"SI,NO,Escoger un dato de la lista desplegable"</formula1>
    </dataValidation>
    <dataValidation allowBlank="1" showInputMessage="1" showErrorMessage="1" prompt="¿Afectar el cumplimiento de misión de la Entidad?" sqref="S11" xr:uid="{FA99BE43-EE71-4CE6-8F3C-D5C4A79995AF}"/>
    <dataValidation type="list" allowBlank="1" showInputMessage="1" showErrorMessage="1" prompt="¿Afectar el cumplimiento de metas y objetivos de la dependencia?" sqref="R12:R21" xr:uid="{EF55D9A3-4E6E-4D1D-9EAF-3165C1ABEB74}">
      <formula1>"SI,NO,Escoger un dato de la lista desplegable"</formula1>
    </dataValidation>
    <dataValidation allowBlank="1" showInputMessage="1" showErrorMessage="1" prompt="¿Afectar el cumplimiento de metas y objetivos de la dependencia?" sqref="R11" xr:uid="{687885D3-5BCD-49DE-9DEE-35B41A8671C1}"/>
    <dataValidation type="list" allowBlank="1" showInputMessage="1" showErrorMessage="1" prompt="¿Afectar al grupo de funcionarios del proceso?" sqref="Q12:Q21" xr:uid="{9EE6342F-3521-4EE4-BD0A-253542B17633}">
      <formula1>"SI,NO,Escoger un dato de la lista desplegable"</formula1>
    </dataValidation>
    <dataValidation allowBlank="1" showInputMessage="1" showErrorMessage="1" prompt="¿Afectar al grupo de funcionarios del proceso?" sqref="Q11" xr:uid="{165477D5-C4F8-4521-8313-250BB7BFE265}"/>
    <dataValidation allowBlank="1" showInputMessage="1" showErrorMessage="1" prompt="Son los efectos ocasionados por la ocurrencia de un riesgo que afecta los objetivos o procesos de la entidad. Pueden ser una pérdida, un daño, un perjuicio, un detrimento." sqref="M9:M11" xr:uid="{87B62C1E-8BE9-415A-A5DA-8D46456E269E}"/>
    <dataValidation type="list" allowBlank="1" showInputMessage="1" showErrorMessage="1" sqref="BG12:BG21" xr:uid="{B5128103-3547-4364-B491-F31AB05CADDA}">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173A33EA-30D6-4D06-9910-C2487750469D}">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38CE2AA3-2AC2-4C52-8E9A-DBA6DA01D7A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BDD84D5B-C856-424A-BFFA-A9043693B7A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5F9104B4-8B9A-4577-8E85-A95DB38C904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1F1987E2-441E-4F9E-B742-1B9C81D985F8}">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61F70337-865D-4DE1-9CBA-8493C29CAEEB}">
      <formula1>"Adecuado,Inadecuado,Escoger un dato de la lista desplegable"</formula1>
    </dataValidation>
    <dataValidation type="list" allowBlank="1" showInputMessage="1" showErrorMessage="1" prompt="¿Existen un responsable asignado a la ejecución del control?" sqref="AW12:AW21" xr:uid="{F5F54027-EE91-41DD-B146-B4C8491011F5}">
      <formula1>"Asignado,No Asignado,Escoger un dato de la lista desplegable"</formula1>
    </dataValidation>
    <dataValidation type="list" allowBlank="1" showInputMessage="1" showErrorMessage="1" sqref="AV12:AV21" xr:uid="{6EB7E82E-B946-465D-94E1-854ED15F8A47}">
      <formula1>"Escoger un dato de la lista desplegable,Preventivo,Detectivo"</formula1>
    </dataValidation>
    <dataValidation type="list" allowBlank="1" showInputMessage="1" showErrorMessage="1" sqref="AQ12:AQ21" xr:uid="{D0602A4B-1AED-4B6E-81FD-7E73DEEB372C}">
      <formula1>"Escoger un dato de la lista desplegable,Por Tramite, Diario, Semanal, Quincenal, Mensual, Bimestral, Trimestral, Semestral,Anual"</formula1>
    </dataValidation>
    <dataValidation type="list" allowBlank="1" showInputMessage="1" showErrorMessage="1" sqref="F12:I21" xr:uid="{FBB6A59F-E9A2-403C-B785-19738EE305D0}">
      <formula1>"SI,NO,Escoger un dato de la lista desplegable"</formula1>
    </dataValidation>
    <dataValidation type="list" allowBlank="1" showInputMessage="1" showErrorMessage="1" sqref="N12:N21" xr:uid="{421A59AF-57BB-420C-8F74-2DADE526770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0B32E33-753F-4E95-A409-F674E1264CC2}">
          <x14:formula1>
            <xm:f>DATOS!$J$15:$J$19</xm:f>
          </x14:formula1>
          <xm:sqref>AM12:AM21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ipo_x0020_documento xmlns="9443f1d0-4126-494e-b9ae-46c3c51ade45" xsi:nil="true"/>
    <Formato xmlns="9443f1d0-4126-494e-b9ae-46c3c51ade45">/Style%20Library/Images/pdf.svg</Formato>
    <Filtro xmlns="9443f1d0-4126-494e-b9ae-46c3c51ade45" xsi:nil="true"/>
    <Descripci_x00f3_n xmlns="9443f1d0-4126-494e-b9ae-46c3c51ade45">Mapa de Riesgos de Corrupción 2024</Descripci_x00f3_n>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18F7D136FB57748B3242BB9E63BB131" ma:contentTypeVersion="4" ma:contentTypeDescription="Crear nuevo documento." ma:contentTypeScope="" ma:versionID="09d67348864e07d7c7d18f5491ac206b">
  <xsd:schema xmlns:xsd="http://www.w3.org/2001/XMLSchema" xmlns:xs="http://www.w3.org/2001/XMLSchema" xmlns:p="http://schemas.microsoft.com/office/2006/metadata/properties" xmlns:ns2="9443f1d0-4126-494e-b9ae-46c3c51ade45" targetNamespace="http://schemas.microsoft.com/office/2006/metadata/properties" ma:root="true" ma:fieldsID="a0ecdc428af45f88414cdb69a753a56e" ns2:_="">
    <xsd:import namespace="9443f1d0-4126-494e-b9ae-46c3c51ade45"/>
    <xsd:element name="properties">
      <xsd:complexType>
        <xsd:sequence>
          <xsd:element name="documentManagement">
            <xsd:complexType>
              <xsd:all>
                <xsd:element ref="ns2:Descripci_x00f3_n" minOccurs="0"/>
                <xsd:element ref="ns2:Tipo_x0020_documento" minOccurs="0"/>
                <xsd:element ref="ns2:Formato" minOccurs="0"/>
                <xsd:element ref="ns2:Filtr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43f1d0-4126-494e-b9ae-46c3c51ade45" elementFormDefault="qualified">
    <xsd:import namespace="http://schemas.microsoft.com/office/2006/documentManagement/types"/>
    <xsd:import namespace="http://schemas.microsoft.com/office/infopath/2007/PartnerControls"/>
    <xsd:element name="Descripci_x00f3_n" ma:index="8" nillable="true" ma:displayName="Descripción" ma:internalName="Descripci_x00f3_n">
      <xsd:simpleType>
        <xsd:restriction base="dms:Text">
          <xsd:maxLength value="255"/>
        </xsd:restriction>
      </xsd:simpleType>
    </xsd:element>
    <xsd:element name="Tipo_x0020_documento" ma:index="9" nillable="true" ma:displayName="Tipo documento" ma:internalName="Tipo_x0020_documento">
      <xsd:simpleType>
        <xsd:restriction base="dms:Text">
          <xsd:maxLength value="255"/>
        </xsd:restriction>
      </xsd:simpleType>
    </xsd:element>
    <xsd:element name="Formato" ma:index="10"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Filtro" ma:index="11" nillable="true" ma:displayName="Filtro" ma:internalName="Filtro">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1436E0-BDEC-4AB5-BB4A-B9B1D3672606}">
  <ds:schemaRefs>
    <ds:schemaRef ds:uri="http://schemas.microsoft.com/sharepoint/v3/contenttype/forms"/>
  </ds:schemaRefs>
</ds:datastoreItem>
</file>

<file path=customXml/itemProps2.xml><?xml version="1.0" encoding="utf-8"?>
<ds:datastoreItem xmlns:ds="http://schemas.openxmlformats.org/officeDocument/2006/customXml" ds:itemID="{97C12931-CBAB-4B5F-8453-1DDA19814AA9}">
  <ds:schemaRefs>
    <ds:schemaRef ds:uri="http://schemas.microsoft.com/office/2006/metadata/properties"/>
    <ds:schemaRef ds:uri="http://schemas.microsoft.com/office/infopath/2007/PartnerControls"/>
    <ds:schemaRef ds:uri="E4F2790D-F584-4348-BAD1-0F9F53DDB9E1"/>
    <ds:schemaRef ds:uri="http://schemas.microsoft.com/sharepoint/v3"/>
    <ds:schemaRef ds:uri="http://schemas.microsoft.com/sharepoint/v3/fields"/>
    <ds:schemaRef ds:uri="9443f1d0-4126-494e-b9ae-46c3c51ade45"/>
  </ds:schemaRefs>
</ds:datastoreItem>
</file>

<file path=customXml/itemProps3.xml><?xml version="1.0" encoding="utf-8"?>
<ds:datastoreItem xmlns:ds="http://schemas.openxmlformats.org/officeDocument/2006/customXml" ds:itemID="{8CF8391D-4725-4D22-8BED-E96CCFB1A2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43f1d0-4126-494e-b9ae-46c3c51ade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30</vt:i4>
      </vt:variant>
    </vt:vector>
  </HeadingPairs>
  <TitlesOfParts>
    <vt:vector size="62" baseType="lpstr">
      <vt:lpstr>PORTADA</vt:lpstr>
      <vt:lpstr>ESTR-1.0</vt:lpstr>
      <vt:lpstr>ESTR-2.0</vt:lpstr>
      <vt:lpstr>ESTR-3.0</vt:lpstr>
      <vt:lpstr>ESTR-7.0</vt:lpstr>
      <vt:lpstr>GRER-2.0</vt:lpstr>
      <vt:lpstr>GRER-1.0</vt:lpstr>
      <vt:lpstr>GSAC-1.0</vt:lpstr>
      <vt:lpstr>GCEP-1.0</vt:lpstr>
      <vt:lpstr>GSAC-3.1</vt:lpstr>
      <vt:lpstr>GIVC-1.0</vt:lpstr>
      <vt:lpstr>MAUT- 8.0</vt:lpstr>
      <vt:lpstr>GSAN- 1.1</vt:lpstr>
      <vt:lpstr>MSER- 2.0</vt:lpstr>
      <vt:lpstr>GSAN- 1.3</vt:lpstr>
      <vt:lpstr>GSAN-4.2</vt:lpstr>
      <vt:lpstr>GSAP- 2.1</vt:lpstr>
      <vt:lpstr>MSER-5.0</vt:lpstr>
      <vt:lpstr>GDIR- 2.4</vt:lpstr>
      <vt:lpstr>APOY- 1.0</vt:lpstr>
      <vt:lpstr>APOY- 2.0</vt:lpstr>
      <vt:lpstr>APOY- 3.0</vt:lpstr>
      <vt:lpstr>APOY-4.0</vt:lpstr>
      <vt:lpstr>APOY- 5.0</vt:lpstr>
      <vt:lpstr>APOY- 6.0</vt:lpstr>
      <vt:lpstr>APOY- 7.0</vt:lpstr>
      <vt:lpstr>APOY- 8.0</vt:lpstr>
      <vt:lpstr>GCON-1.0</vt:lpstr>
      <vt:lpstr>APOY-10.0</vt:lpstr>
      <vt:lpstr>EVAL- 1.0</vt:lpstr>
      <vt:lpstr>DATOS</vt:lpstr>
      <vt:lpstr>MATRIZ</vt:lpstr>
      <vt:lpstr>'APOY- 1.0'!Área_de_impresión</vt:lpstr>
      <vt:lpstr>'APOY- 2.0'!Área_de_impresión</vt:lpstr>
      <vt:lpstr>'APOY- 3.0'!Área_de_impresión</vt:lpstr>
      <vt:lpstr>'APOY- 5.0'!Área_de_impresión</vt:lpstr>
      <vt:lpstr>'APOY- 6.0'!Área_de_impresión</vt:lpstr>
      <vt:lpstr>'APOY- 7.0'!Área_de_impresión</vt:lpstr>
      <vt:lpstr>'APOY- 8.0'!Área_de_impresión</vt:lpstr>
      <vt:lpstr>'APOY-10.0'!Área_de_impresión</vt:lpstr>
      <vt:lpstr>'APOY-4.0'!Área_de_impresión</vt:lpstr>
      <vt:lpstr>'ESTR-1.0'!Área_de_impresión</vt:lpstr>
      <vt:lpstr>'ESTR-3.0'!Área_de_impresión</vt:lpstr>
      <vt:lpstr>'ESTR-7.0'!Área_de_impresión</vt:lpstr>
      <vt:lpstr>'EVAL- 1.0'!Área_de_impresión</vt:lpstr>
      <vt:lpstr>'GCEP-1.0'!Área_de_impresión</vt:lpstr>
      <vt:lpstr>'GCON-1.0'!Área_de_impresión</vt:lpstr>
      <vt:lpstr>'GDIR- 2.4'!Área_de_impresión</vt:lpstr>
      <vt:lpstr>'GIVC-1.0'!Área_de_impresión</vt:lpstr>
      <vt:lpstr>'GRER-1.0'!Área_de_impresión</vt:lpstr>
      <vt:lpstr>'GRER-2.0'!Área_de_impresión</vt:lpstr>
      <vt:lpstr>'GSAC-1.0'!Área_de_impresión</vt:lpstr>
      <vt:lpstr>'GSAC-3.1'!Área_de_impresión</vt:lpstr>
      <vt:lpstr>'GSAN- 1.1'!Área_de_impresión</vt:lpstr>
      <vt:lpstr>'GSAN- 1.3'!Área_de_impresión</vt:lpstr>
      <vt:lpstr>'GSAN-4.2'!Área_de_impresión</vt:lpstr>
      <vt:lpstr>'GSAP- 2.1'!Área_de_impresión</vt:lpstr>
      <vt:lpstr>MATRIZ!Área_de_impresión</vt:lpstr>
      <vt:lpstr>'MAUT- 8.0'!Área_de_impresión</vt:lpstr>
      <vt:lpstr>'MSER- 2.0'!Área_de_impresión</vt:lpstr>
      <vt:lpstr>'MSER-5.0'!Área_de_impresión</vt:lpstr>
      <vt:lpstr>PORTADA!Área_de_impresión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Mapa de Riesgos de Corrupción 2024</dc:title>
  <dc:creator>ALFONSO BARRIOS PEREA</dc:creator>
  <cp:keywords/>
  <dc:description/>
  <cp:lastModifiedBy>Alfonso Antonio de Jesus Barrios Perea</cp:lastModifiedBy>
  <dcterms:created xsi:type="dcterms:W3CDTF">2022-12-22T13:59:28Z</dcterms:created>
  <dcterms:modified xsi:type="dcterms:W3CDTF">2024-01-31T19:57:49Z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0x010100D18F7D136FB57748B3242BB9E63BB131</vt:lpwstr>
  </property>
</Properties>
</file>