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mc:AlternateContent xmlns:mc="http://schemas.openxmlformats.org/markup-compatibility/2006">
    <mc:Choice Requires="x15">
      <x15ac:absPath xmlns:x15ac="http://schemas.microsoft.com/office/spreadsheetml/2010/11/ac" url="D:\$Alfonso.Barrios\Escritorio\"/>
    </mc:Choice>
  </mc:AlternateContent>
  <xr:revisionPtr revIDLastSave="0" documentId="8_{711D9D4D-524C-4654-8FB2-875946A3FF36}" xr6:coauthVersionLast="36" xr6:coauthVersionMax="36" xr10:uidLastSave="{00000000-0000-0000-0000-000000000000}"/>
  <bookViews>
    <workbookView xWindow="0" yWindow="0" windowWidth="28800" windowHeight="11625" xr2:uid="{00000000-000D-0000-FFFF-FFFF00000000}"/>
  </bookViews>
  <sheets>
    <sheet name="MAPA DE RIESGOS" sheetId="1" r:id="rId1"/>
    <sheet name="Hoja2" sheetId="2" state="hidden" r:id="rId2"/>
  </sheets>
  <externalReferences>
    <externalReference r:id="rId3"/>
  </externalReferences>
  <definedNames>
    <definedName name="_xlnm.Print_Area" localSheetId="0">'MAPA DE RIESGOS'!$A$1:$BS$443</definedName>
    <definedName name="PROCESOS" localSheetId="0">[1]Hoja1!$H$3:$H$45</definedName>
    <definedName name="SI">#REF!</definedName>
    <definedName name="SINO">#REF!</definedName>
    <definedName name="_xlnm.Print_Titles" localSheetId="0">'MAPA DE RIESGOS'!$1:$9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118" i="1" l="1"/>
  <c r="BB118" i="1"/>
  <c r="BC118" i="1" s="1"/>
  <c r="BH118" i="1" l="1"/>
  <c r="BI118" i="1" s="1"/>
  <c r="BJ118" i="1"/>
  <c r="BF120" i="1" l="1"/>
  <c r="BB120" i="1"/>
  <c r="BC120" i="1" s="1"/>
  <c r="BF119" i="1"/>
  <c r="BB119" i="1"/>
  <c r="BC119" i="1" s="1"/>
  <c r="BF117" i="1"/>
  <c r="BB117" i="1"/>
  <c r="BC117" i="1" s="1"/>
  <c r="BF116" i="1"/>
  <c r="BB116" i="1"/>
  <c r="BC116" i="1" s="1"/>
  <c r="BF115" i="1"/>
  <c r="BB115" i="1"/>
  <c r="BC115" i="1" s="1"/>
  <c r="BF114" i="1"/>
  <c r="BB114" i="1"/>
  <c r="BC114" i="1" s="1"/>
  <c r="BF113" i="1"/>
  <c r="BB113" i="1"/>
  <c r="BC113" i="1" s="1"/>
  <c r="BF112" i="1"/>
  <c r="BB112" i="1"/>
  <c r="BC112" i="1" s="1"/>
  <c r="BF111" i="1"/>
  <c r="BB111" i="1"/>
  <c r="BC111" i="1" s="1"/>
  <c r="BM110" i="1"/>
  <c r="BN110" i="1" s="1"/>
  <c r="BF110" i="1"/>
  <c r="BB110" i="1"/>
  <c r="BC110" i="1" s="1"/>
  <c r="AJ110" i="1"/>
  <c r="AK110" i="1" s="1"/>
  <c r="BO110" i="1" s="1"/>
  <c r="P110" i="1"/>
  <c r="O110" i="1"/>
  <c r="AL110" i="1" s="1"/>
  <c r="J110" i="1"/>
  <c r="BF130" i="1"/>
  <c r="BB130" i="1"/>
  <c r="BC130" i="1" s="1"/>
  <c r="BF129" i="1"/>
  <c r="BB129" i="1"/>
  <c r="BC129" i="1" s="1"/>
  <c r="BF128" i="1"/>
  <c r="BB128" i="1"/>
  <c r="BC128" i="1" s="1"/>
  <c r="BF127" i="1"/>
  <c r="BB127" i="1"/>
  <c r="BC127" i="1" s="1"/>
  <c r="BF126" i="1"/>
  <c r="BB126" i="1"/>
  <c r="BC126" i="1" s="1"/>
  <c r="BF125" i="1"/>
  <c r="BB125" i="1"/>
  <c r="BC125" i="1" s="1"/>
  <c r="BF124" i="1"/>
  <c r="BB124" i="1"/>
  <c r="BC124" i="1" s="1"/>
  <c r="BF123" i="1"/>
  <c r="BB123" i="1"/>
  <c r="BC123" i="1" s="1"/>
  <c r="BF122" i="1"/>
  <c r="BB122" i="1"/>
  <c r="BC122" i="1" s="1"/>
  <c r="BM121" i="1"/>
  <c r="BN121" i="1" s="1"/>
  <c r="BF121" i="1"/>
  <c r="BB121" i="1"/>
  <c r="BC121" i="1" s="1"/>
  <c r="AJ121" i="1"/>
  <c r="AK121" i="1" s="1"/>
  <c r="BO121" i="1" s="1"/>
  <c r="P121" i="1"/>
  <c r="O121" i="1"/>
  <c r="J121" i="1"/>
  <c r="BH112" i="1" l="1"/>
  <c r="BI112" i="1" s="1"/>
  <c r="BJ112" i="1"/>
  <c r="BH114" i="1"/>
  <c r="BI114" i="1" s="1"/>
  <c r="BJ114" i="1"/>
  <c r="BH116" i="1"/>
  <c r="BI116" i="1" s="1"/>
  <c r="BJ116" i="1"/>
  <c r="BH119" i="1"/>
  <c r="BI119" i="1" s="1"/>
  <c r="BJ119" i="1"/>
  <c r="BP110" i="1"/>
  <c r="BJ111" i="1"/>
  <c r="BH111" i="1"/>
  <c r="BI111" i="1" s="1"/>
  <c r="BJ113" i="1"/>
  <c r="BH113" i="1"/>
  <c r="BI113" i="1" s="1"/>
  <c r="BJ115" i="1"/>
  <c r="BH115" i="1"/>
  <c r="BI115" i="1" s="1"/>
  <c r="BJ117" i="1"/>
  <c r="BH117" i="1"/>
  <c r="BI117" i="1" s="1"/>
  <c r="BJ120" i="1"/>
  <c r="BH120" i="1"/>
  <c r="BI120" i="1" s="1"/>
  <c r="BJ110" i="1"/>
  <c r="BH110" i="1"/>
  <c r="BI110" i="1" s="1"/>
  <c r="BJ122" i="1"/>
  <c r="BH122" i="1"/>
  <c r="BI122" i="1" s="1"/>
  <c r="BJ124" i="1"/>
  <c r="BH124" i="1"/>
  <c r="BI124" i="1" s="1"/>
  <c r="BJ126" i="1"/>
  <c r="BH126" i="1"/>
  <c r="BI126" i="1" s="1"/>
  <c r="BJ128" i="1"/>
  <c r="BH128" i="1"/>
  <c r="BI128" i="1" s="1"/>
  <c r="BJ130" i="1"/>
  <c r="BH130" i="1"/>
  <c r="BI130" i="1" s="1"/>
  <c r="BJ121" i="1"/>
  <c r="BH121" i="1"/>
  <c r="BI121" i="1" s="1"/>
  <c r="AL121" i="1"/>
  <c r="BH123" i="1"/>
  <c r="BI123" i="1" s="1"/>
  <c r="BJ123" i="1"/>
  <c r="BH125" i="1"/>
  <c r="BI125" i="1" s="1"/>
  <c r="BJ125" i="1"/>
  <c r="BH127" i="1"/>
  <c r="BI127" i="1" s="1"/>
  <c r="BJ127" i="1"/>
  <c r="BH129" i="1"/>
  <c r="BI129" i="1" s="1"/>
  <c r="BJ129" i="1"/>
  <c r="BP121" i="1"/>
  <c r="BF200" i="1"/>
  <c r="BB200" i="1"/>
  <c r="BC200" i="1" s="1"/>
  <c r="BF199" i="1"/>
  <c r="BB199" i="1"/>
  <c r="BC199" i="1" s="1"/>
  <c r="BF198" i="1"/>
  <c r="BB198" i="1"/>
  <c r="BC198" i="1" s="1"/>
  <c r="BF197" i="1"/>
  <c r="BB197" i="1"/>
  <c r="BC197" i="1" s="1"/>
  <c r="BF196" i="1"/>
  <c r="BB196" i="1"/>
  <c r="BC196" i="1" s="1"/>
  <c r="BF195" i="1"/>
  <c r="BB195" i="1"/>
  <c r="BC195" i="1" s="1"/>
  <c r="BF194" i="1"/>
  <c r="BB194" i="1"/>
  <c r="BC194" i="1" s="1"/>
  <c r="BF193" i="1"/>
  <c r="BB193" i="1"/>
  <c r="BC193" i="1" s="1"/>
  <c r="BF192" i="1"/>
  <c r="BB192" i="1"/>
  <c r="BC192" i="1" s="1"/>
  <c r="BF191" i="1"/>
  <c r="BB191" i="1"/>
  <c r="BC191" i="1" s="1"/>
  <c r="AJ191" i="1"/>
  <c r="AK191" i="1" s="1"/>
  <c r="P191" i="1"/>
  <c r="O191" i="1"/>
  <c r="J191" i="1"/>
  <c r="BK110" i="1" l="1"/>
  <c r="BL110" i="1" s="1"/>
  <c r="BK121" i="1"/>
  <c r="BL121" i="1" s="1"/>
  <c r="BJ194" i="1"/>
  <c r="BH194" i="1"/>
  <c r="BI194" i="1" s="1"/>
  <c r="BJ198" i="1"/>
  <c r="BH198" i="1"/>
  <c r="BI198" i="1" s="1"/>
  <c r="AL191" i="1"/>
  <c r="BO191" i="1"/>
  <c r="BJ193" i="1"/>
  <c r="BH193" i="1"/>
  <c r="BI193" i="1" s="1"/>
  <c r="BH195" i="1"/>
  <c r="BI195" i="1" s="1"/>
  <c r="BJ195" i="1"/>
  <c r="BH199" i="1"/>
  <c r="BI199" i="1" s="1"/>
  <c r="BJ199" i="1"/>
  <c r="BJ191" i="1"/>
  <c r="BH191" i="1"/>
  <c r="BI191" i="1" s="1"/>
  <c r="BJ200" i="1"/>
  <c r="BH200" i="1"/>
  <c r="BI200" i="1" s="1"/>
  <c r="BJ197" i="1"/>
  <c r="BH197" i="1"/>
  <c r="BI197" i="1" s="1"/>
  <c r="BJ192" i="1"/>
  <c r="BH192" i="1"/>
  <c r="BI192" i="1" s="1"/>
  <c r="BJ196" i="1"/>
  <c r="BH196" i="1"/>
  <c r="BI196" i="1" s="1"/>
  <c r="BK191" i="1" l="1"/>
  <c r="BL191" i="1" l="1"/>
  <c r="BM191" i="1" s="1"/>
  <c r="BN191" i="1" s="1"/>
  <c r="BP191" i="1" s="1"/>
  <c r="BF400" i="1" l="1"/>
  <c r="BB400" i="1"/>
  <c r="BC400" i="1" s="1"/>
  <c r="BF399" i="1"/>
  <c r="BB399" i="1"/>
  <c r="BC399" i="1" s="1"/>
  <c r="BF398" i="1"/>
  <c r="BB398" i="1"/>
  <c r="BC398" i="1" s="1"/>
  <c r="BF397" i="1"/>
  <c r="BB397" i="1"/>
  <c r="BC397" i="1" s="1"/>
  <c r="BF396" i="1"/>
  <c r="BB396" i="1"/>
  <c r="BC396" i="1" s="1"/>
  <c r="BF395" i="1"/>
  <c r="BB395" i="1"/>
  <c r="BC395" i="1" s="1"/>
  <c r="BF394" i="1"/>
  <c r="BB394" i="1"/>
  <c r="BC394" i="1" s="1"/>
  <c r="BF393" i="1"/>
  <c r="BB393" i="1"/>
  <c r="BC393" i="1" s="1"/>
  <c r="BF392" i="1"/>
  <c r="BB392" i="1"/>
  <c r="BC392" i="1" s="1"/>
  <c r="BF391" i="1"/>
  <c r="BB391" i="1"/>
  <c r="BC391" i="1" s="1"/>
  <c r="AJ391" i="1"/>
  <c r="AK391" i="1" s="1"/>
  <c r="BO391" i="1" s="1"/>
  <c r="P391" i="1"/>
  <c r="O391" i="1"/>
  <c r="J391" i="1"/>
  <c r="O381" i="1"/>
  <c r="BF410" i="1"/>
  <c r="BB410" i="1"/>
  <c r="BC410" i="1" s="1"/>
  <c r="BF409" i="1"/>
  <c r="BB409" i="1"/>
  <c r="BC409" i="1" s="1"/>
  <c r="BF408" i="1"/>
  <c r="BB408" i="1"/>
  <c r="BC408" i="1" s="1"/>
  <c r="BF407" i="1"/>
  <c r="BB407" i="1"/>
  <c r="BC407" i="1" s="1"/>
  <c r="BF406" i="1"/>
  <c r="BB406" i="1"/>
  <c r="BC406" i="1" s="1"/>
  <c r="BF405" i="1"/>
  <c r="BB405" i="1"/>
  <c r="BC405" i="1" s="1"/>
  <c r="BF404" i="1"/>
  <c r="BB404" i="1"/>
  <c r="BC404" i="1" s="1"/>
  <c r="BF403" i="1"/>
  <c r="BB403" i="1"/>
  <c r="BC403" i="1" s="1"/>
  <c r="BF402" i="1"/>
  <c r="BB402" i="1"/>
  <c r="BC402" i="1" s="1"/>
  <c r="BF401" i="1"/>
  <c r="BB401" i="1"/>
  <c r="BC401" i="1" s="1"/>
  <c r="AJ401" i="1"/>
  <c r="AK401" i="1" s="1"/>
  <c r="P401" i="1"/>
  <c r="O401" i="1"/>
  <c r="J401" i="1"/>
  <c r="BF390" i="1"/>
  <c r="BB390" i="1"/>
  <c r="BC390" i="1" s="1"/>
  <c r="BF389" i="1"/>
  <c r="BB389" i="1"/>
  <c r="BC389" i="1" s="1"/>
  <c r="BF388" i="1"/>
  <c r="BB388" i="1"/>
  <c r="BC388" i="1" s="1"/>
  <c r="BF387" i="1"/>
  <c r="BB387" i="1"/>
  <c r="BC387" i="1" s="1"/>
  <c r="BF386" i="1"/>
  <c r="BB386" i="1"/>
  <c r="BC386" i="1" s="1"/>
  <c r="BF385" i="1"/>
  <c r="BB385" i="1"/>
  <c r="BC385" i="1" s="1"/>
  <c r="BF384" i="1"/>
  <c r="BB384" i="1"/>
  <c r="BC384" i="1" s="1"/>
  <c r="BF383" i="1"/>
  <c r="BB383" i="1"/>
  <c r="BC383" i="1" s="1"/>
  <c r="BF382" i="1"/>
  <c r="BB382" i="1"/>
  <c r="BC382" i="1" s="1"/>
  <c r="BF381" i="1"/>
  <c r="BB381" i="1"/>
  <c r="BC381" i="1" s="1"/>
  <c r="AJ381" i="1"/>
  <c r="AK381" i="1" s="1"/>
  <c r="BO381" i="1" s="1"/>
  <c r="P381" i="1"/>
  <c r="J381" i="1"/>
  <c r="BJ396" i="1" l="1"/>
  <c r="BH396" i="1"/>
  <c r="BI396" i="1" s="1"/>
  <c r="BJ400" i="1"/>
  <c r="BH400" i="1"/>
  <c r="BI400" i="1" s="1"/>
  <c r="BJ393" i="1"/>
  <c r="BH393" i="1"/>
  <c r="BI393" i="1" s="1"/>
  <c r="BJ397" i="1"/>
  <c r="BH397" i="1"/>
  <c r="BI397" i="1" s="1"/>
  <c r="AL391" i="1"/>
  <c r="BJ392" i="1"/>
  <c r="BH392" i="1"/>
  <c r="BI392" i="1" s="1"/>
  <c r="BJ394" i="1"/>
  <c r="BH394" i="1"/>
  <c r="BI394" i="1" s="1"/>
  <c r="BJ398" i="1"/>
  <c r="BH398" i="1"/>
  <c r="BI398" i="1" s="1"/>
  <c r="BJ391" i="1"/>
  <c r="BH391" i="1"/>
  <c r="BI391" i="1" s="1"/>
  <c r="BH395" i="1"/>
  <c r="BI395" i="1" s="1"/>
  <c r="BJ395" i="1"/>
  <c r="BH399" i="1"/>
  <c r="BI399" i="1" s="1"/>
  <c r="BJ399" i="1"/>
  <c r="BJ406" i="1"/>
  <c r="BH406" i="1"/>
  <c r="BI406" i="1" s="1"/>
  <c r="BJ410" i="1"/>
  <c r="BH410" i="1"/>
  <c r="BI410" i="1" s="1"/>
  <c r="BJ403" i="1"/>
  <c r="BH403" i="1"/>
  <c r="BI403" i="1" s="1"/>
  <c r="BJ407" i="1"/>
  <c r="BH407" i="1"/>
  <c r="BI407" i="1" s="1"/>
  <c r="BJ404" i="1"/>
  <c r="BH404" i="1"/>
  <c r="BI404" i="1" s="1"/>
  <c r="AL401" i="1"/>
  <c r="BO401" i="1"/>
  <c r="BJ402" i="1"/>
  <c r="BH402" i="1"/>
  <c r="BI402" i="1" s="1"/>
  <c r="BJ408" i="1"/>
  <c r="BH408" i="1"/>
  <c r="BI408" i="1" s="1"/>
  <c r="BJ401" i="1"/>
  <c r="BH401" i="1"/>
  <c r="BI401" i="1" s="1"/>
  <c r="BH405" i="1"/>
  <c r="BI405" i="1" s="1"/>
  <c r="BJ405" i="1"/>
  <c r="BH409" i="1"/>
  <c r="BI409" i="1" s="1"/>
  <c r="BJ409" i="1"/>
  <c r="BJ387" i="1"/>
  <c r="BH387" i="1"/>
  <c r="BI387" i="1" s="1"/>
  <c r="BJ383" i="1"/>
  <c r="BH383" i="1"/>
  <c r="BI383" i="1" s="1"/>
  <c r="AL381" i="1"/>
  <c r="BH384" i="1"/>
  <c r="BI384" i="1" s="1"/>
  <c r="BJ384" i="1"/>
  <c r="BH381" i="1"/>
  <c r="BI381" i="1" s="1"/>
  <c r="BJ381" i="1"/>
  <c r="BH385" i="1"/>
  <c r="BI385" i="1" s="1"/>
  <c r="BJ385" i="1"/>
  <c r="BH389" i="1"/>
  <c r="BI389" i="1" s="1"/>
  <c r="BJ389" i="1"/>
  <c r="BH388" i="1"/>
  <c r="BI388" i="1" s="1"/>
  <c r="BJ388" i="1"/>
  <c r="BJ382" i="1"/>
  <c r="BH382" i="1"/>
  <c r="BI382" i="1" s="1"/>
  <c r="BJ386" i="1"/>
  <c r="BH386" i="1"/>
  <c r="BI386" i="1" s="1"/>
  <c r="BJ390" i="1"/>
  <c r="BH390" i="1"/>
  <c r="BI390" i="1" s="1"/>
  <c r="BK401" i="1" l="1"/>
  <c r="BL401" i="1" s="1"/>
  <c r="BM401" i="1" s="1"/>
  <c r="BN401" i="1" s="1"/>
  <c r="BP401" i="1" s="1"/>
  <c r="BK391" i="1"/>
  <c r="BK381" i="1"/>
  <c r="BL391" i="1" l="1"/>
  <c r="BM391" i="1" s="1"/>
  <c r="BN391" i="1" s="1"/>
  <c r="BP391" i="1" s="1"/>
  <c r="BL381" i="1"/>
  <c r="BM381" i="1" s="1"/>
  <c r="BN381" i="1" s="1"/>
  <c r="BP381" i="1" s="1"/>
  <c r="BF240" i="1" l="1"/>
  <c r="BB240" i="1"/>
  <c r="BC240" i="1" s="1"/>
  <c r="BF239" i="1"/>
  <c r="BB239" i="1"/>
  <c r="BC239" i="1" s="1"/>
  <c r="BF238" i="1"/>
  <c r="BB238" i="1"/>
  <c r="BC238" i="1" s="1"/>
  <c r="BF237" i="1"/>
  <c r="BB237" i="1"/>
  <c r="BC237" i="1" s="1"/>
  <c r="BJ237" i="1" s="1"/>
  <c r="BF236" i="1"/>
  <c r="BB236" i="1"/>
  <c r="BC236" i="1" s="1"/>
  <c r="BF235" i="1"/>
  <c r="BB235" i="1"/>
  <c r="BC235" i="1" s="1"/>
  <c r="BF234" i="1"/>
  <c r="BB234" i="1"/>
  <c r="BC234" i="1" s="1"/>
  <c r="BF233" i="1"/>
  <c r="BB233" i="1"/>
  <c r="BC233" i="1" s="1"/>
  <c r="BJ233" i="1" s="1"/>
  <c r="BF232" i="1"/>
  <c r="BB232" i="1"/>
  <c r="BC232" i="1" s="1"/>
  <c r="BF231" i="1"/>
  <c r="BB231" i="1"/>
  <c r="BC231" i="1" s="1"/>
  <c r="AJ231" i="1"/>
  <c r="AK231" i="1" s="1"/>
  <c r="BO231" i="1" s="1"/>
  <c r="P231" i="1"/>
  <c r="O231" i="1"/>
  <c r="J231" i="1"/>
  <c r="BF250" i="1"/>
  <c r="BB250" i="1"/>
  <c r="BC250" i="1" s="1"/>
  <c r="BF249" i="1"/>
  <c r="BB249" i="1"/>
  <c r="BC249" i="1" s="1"/>
  <c r="BF248" i="1"/>
  <c r="BB248" i="1"/>
  <c r="BC248" i="1" s="1"/>
  <c r="BF247" i="1"/>
  <c r="BB247" i="1"/>
  <c r="BC247" i="1" s="1"/>
  <c r="BF246" i="1"/>
  <c r="BB246" i="1"/>
  <c r="BC246" i="1" s="1"/>
  <c r="BF245" i="1"/>
  <c r="BB245" i="1"/>
  <c r="BC245" i="1" s="1"/>
  <c r="BF244" i="1"/>
  <c r="BB244" i="1"/>
  <c r="BC244" i="1" s="1"/>
  <c r="BF243" i="1"/>
  <c r="BB243" i="1"/>
  <c r="BC243" i="1" s="1"/>
  <c r="BF242" i="1"/>
  <c r="BB242" i="1"/>
  <c r="BC242" i="1" s="1"/>
  <c r="BF241" i="1"/>
  <c r="BB241" i="1"/>
  <c r="BC241" i="1" s="1"/>
  <c r="AJ241" i="1"/>
  <c r="AK241" i="1" s="1"/>
  <c r="BO241" i="1" s="1"/>
  <c r="P241" i="1"/>
  <c r="O241" i="1"/>
  <c r="J241" i="1"/>
  <c r="BH239" i="1" l="1"/>
  <c r="BI239" i="1" s="1"/>
  <c r="BJ239" i="1"/>
  <c r="BH235" i="1"/>
  <c r="BI235" i="1" s="1"/>
  <c r="BJ235" i="1"/>
  <c r="AL231" i="1"/>
  <c r="BJ238" i="1"/>
  <c r="BH238" i="1"/>
  <c r="BI238" i="1" s="1"/>
  <c r="BH231" i="1"/>
  <c r="BI231" i="1" s="1"/>
  <c r="BJ231" i="1"/>
  <c r="BJ232" i="1"/>
  <c r="BH232" i="1"/>
  <c r="BI232" i="1" s="1"/>
  <c r="BJ236" i="1"/>
  <c r="BH236" i="1"/>
  <c r="BI236" i="1" s="1"/>
  <c r="BH234" i="1"/>
  <c r="BI234" i="1" s="1"/>
  <c r="BJ234" i="1"/>
  <c r="BJ240" i="1"/>
  <c r="BH240" i="1"/>
  <c r="BI240" i="1" s="1"/>
  <c r="BH233" i="1"/>
  <c r="BI233" i="1" s="1"/>
  <c r="BH237" i="1"/>
  <c r="BI237" i="1" s="1"/>
  <c r="AL241" i="1"/>
  <c r="BJ244" i="1"/>
  <c r="BH244" i="1"/>
  <c r="BI244" i="1" s="1"/>
  <c r="BJ248" i="1"/>
  <c r="BH248" i="1"/>
  <c r="BI248" i="1" s="1"/>
  <c r="BJ247" i="1"/>
  <c r="BH247" i="1"/>
  <c r="BI247" i="1" s="1"/>
  <c r="BH245" i="1"/>
  <c r="BI245" i="1" s="1"/>
  <c r="BJ245" i="1"/>
  <c r="BH249" i="1"/>
  <c r="BI249" i="1" s="1"/>
  <c r="BJ249" i="1"/>
  <c r="BJ243" i="1"/>
  <c r="BH243" i="1"/>
  <c r="BI243" i="1" s="1"/>
  <c r="BJ241" i="1"/>
  <c r="BH241" i="1"/>
  <c r="BI241" i="1" s="1"/>
  <c r="BJ242" i="1"/>
  <c r="BH242" i="1"/>
  <c r="BI242" i="1" s="1"/>
  <c r="BJ246" i="1"/>
  <c r="BH246" i="1"/>
  <c r="BI246" i="1" s="1"/>
  <c r="BJ250" i="1"/>
  <c r="BH250" i="1"/>
  <c r="BI250" i="1" s="1"/>
  <c r="BF150" i="1"/>
  <c r="BB150" i="1"/>
  <c r="BC150" i="1" s="1"/>
  <c r="BF149" i="1"/>
  <c r="BB149" i="1"/>
  <c r="BC149" i="1" s="1"/>
  <c r="BF148" i="1"/>
  <c r="BB148" i="1"/>
  <c r="BC148" i="1" s="1"/>
  <c r="BF147" i="1"/>
  <c r="BB147" i="1"/>
  <c r="BC147" i="1" s="1"/>
  <c r="BF146" i="1"/>
  <c r="BB146" i="1"/>
  <c r="BC146" i="1" s="1"/>
  <c r="BF145" i="1"/>
  <c r="BB145" i="1"/>
  <c r="BC145" i="1" s="1"/>
  <c r="BF144" i="1"/>
  <c r="BB144" i="1"/>
  <c r="BC144" i="1" s="1"/>
  <c r="BF143" i="1"/>
  <c r="BB143" i="1"/>
  <c r="BC143" i="1" s="1"/>
  <c r="BF142" i="1"/>
  <c r="BB142" i="1"/>
  <c r="BC142" i="1" s="1"/>
  <c r="BF141" i="1"/>
  <c r="BB141" i="1"/>
  <c r="BC141" i="1" s="1"/>
  <c r="AJ141" i="1"/>
  <c r="AK141" i="1" s="1"/>
  <c r="BO141" i="1" s="1"/>
  <c r="P141" i="1"/>
  <c r="O141" i="1"/>
  <c r="J141" i="1"/>
  <c r="BK231" i="1" l="1"/>
  <c r="BK241" i="1"/>
  <c r="BJ142" i="1"/>
  <c r="BH142" i="1"/>
  <c r="BI142" i="1" s="1"/>
  <c r="BJ144" i="1"/>
  <c r="BH144" i="1"/>
  <c r="BI144" i="1" s="1"/>
  <c r="BJ146" i="1"/>
  <c r="BH146" i="1"/>
  <c r="BI146" i="1" s="1"/>
  <c r="BJ148" i="1"/>
  <c r="BH148" i="1"/>
  <c r="BI148" i="1" s="1"/>
  <c r="BJ150" i="1"/>
  <c r="BH150" i="1"/>
  <c r="BI150" i="1" s="1"/>
  <c r="BJ141" i="1"/>
  <c r="BH141" i="1"/>
  <c r="BI141" i="1" s="1"/>
  <c r="BH143" i="1"/>
  <c r="BI143" i="1" s="1"/>
  <c r="BJ143" i="1"/>
  <c r="BH145" i="1"/>
  <c r="BI145" i="1" s="1"/>
  <c r="BJ145" i="1"/>
  <c r="BH147" i="1"/>
  <c r="BI147" i="1" s="1"/>
  <c r="BJ147" i="1"/>
  <c r="BH149" i="1"/>
  <c r="BI149" i="1" s="1"/>
  <c r="BJ149" i="1"/>
  <c r="AL141" i="1"/>
  <c r="BL231" i="1" l="1"/>
  <c r="BM231" i="1" s="1"/>
  <c r="BN231" i="1" s="1"/>
  <c r="BP231" i="1" s="1"/>
  <c r="BL241" i="1"/>
  <c r="BM241" i="1" s="1"/>
  <c r="BN241" i="1" s="1"/>
  <c r="BP241" i="1" s="1"/>
  <c r="BK141" i="1"/>
  <c r="BL141" i="1" l="1"/>
  <c r="BM141" i="1" s="1"/>
  <c r="BN141" i="1" s="1"/>
  <c r="BP141" i="1" s="1"/>
  <c r="J341" i="1" l="1"/>
  <c r="BF320" i="1" l="1"/>
  <c r="BB320" i="1"/>
  <c r="BC320" i="1" s="1"/>
  <c r="BF319" i="1"/>
  <c r="BB319" i="1"/>
  <c r="BC319" i="1" s="1"/>
  <c r="BF318" i="1"/>
  <c r="BB318" i="1"/>
  <c r="BC318" i="1" s="1"/>
  <c r="BF317" i="1"/>
  <c r="BB317" i="1"/>
  <c r="BC317" i="1" s="1"/>
  <c r="BF316" i="1"/>
  <c r="BB316" i="1"/>
  <c r="BC316" i="1" s="1"/>
  <c r="BF315" i="1"/>
  <c r="BB315" i="1"/>
  <c r="BC315" i="1" s="1"/>
  <c r="BF314" i="1"/>
  <c r="BB314" i="1"/>
  <c r="BC314" i="1" s="1"/>
  <c r="BF313" i="1"/>
  <c r="BB313" i="1"/>
  <c r="BC313" i="1" s="1"/>
  <c r="BF312" i="1"/>
  <c r="BB312" i="1"/>
  <c r="BC312" i="1" s="1"/>
  <c r="BF311" i="1"/>
  <c r="BB311" i="1"/>
  <c r="BC311" i="1" s="1"/>
  <c r="AJ311" i="1"/>
  <c r="AK311" i="1" s="1"/>
  <c r="BO311" i="1" s="1"/>
  <c r="P311" i="1"/>
  <c r="O311" i="1"/>
  <c r="J311" i="1"/>
  <c r="BH312" i="1" l="1"/>
  <c r="BI312" i="1" s="1"/>
  <c r="BJ312" i="1"/>
  <c r="BH314" i="1"/>
  <c r="BI314" i="1" s="1"/>
  <c r="BJ314" i="1"/>
  <c r="BJ316" i="1"/>
  <c r="BH316" i="1"/>
  <c r="BI316" i="1" s="1"/>
  <c r="BH318" i="1"/>
  <c r="BI318" i="1" s="1"/>
  <c r="BJ318" i="1"/>
  <c r="BJ320" i="1"/>
  <c r="BH320" i="1"/>
  <c r="BI320" i="1" s="1"/>
  <c r="BJ311" i="1"/>
  <c r="BH311" i="1"/>
  <c r="BI311" i="1" s="1"/>
  <c r="BH313" i="1"/>
  <c r="BI313" i="1" s="1"/>
  <c r="BJ313" i="1"/>
  <c r="BJ315" i="1"/>
  <c r="BH315" i="1"/>
  <c r="BI315" i="1" s="1"/>
  <c r="BJ317" i="1"/>
  <c r="BH317" i="1"/>
  <c r="BI317" i="1" s="1"/>
  <c r="BH319" i="1"/>
  <c r="BI319" i="1" s="1"/>
  <c r="BJ319" i="1"/>
  <c r="AL311" i="1"/>
  <c r="BK311" i="1" l="1"/>
  <c r="BF440" i="1"/>
  <c r="BB440" i="1"/>
  <c r="BC440" i="1" s="1"/>
  <c r="BF439" i="1"/>
  <c r="BB439" i="1"/>
  <c r="BC439" i="1" s="1"/>
  <c r="BF438" i="1"/>
  <c r="BB438" i="1"/>
  <c r="BC438" i="1" s="1"/>
  <c r="BF437" i="1"/>
  <c r="BB437" i="1"/>
  <c r="BC437" i="1" s="1"/>
  <c r="BF436" i="1"/>
  <c r="BB436" i="1"/>
  <c r="BC436" i="1" s="1"/>
  <c r="BF435" i="1"/>
  <c r="BB435" i="1"/>
  <c r="BC435" i="1" s="1"/>
  <c r="BF434" i="1"/>
  <c r="BB434" i="1"/>
  <c r="BC434" i="1" s="1"/>
  <c r="BF433" i="1"/>
  <c r="BB433" i="1"/>
  <c r="BC433" i="1" s="1"/>
  <c r="BF432" i="1"/>
  <c r="BB432" i="1"/>
  <c r="BC432" i="1" s="1"/>
  <c r="BF431" i="1"/>
  <c r="BB431" i="1"/>
  <c r="BC431" i="1" s="1"/>
  <c r="AJ431" i="1"/>
  <c r="AK431" i="1" s="1"/>
  <c r="BO431" i="1" s="1"/>
  <c r="P431" i="1"/>
  <c r="O431" i="1"/>
  <c r="J431" i="1"/>
  <c r="BF430" i="1"/>
  <c r="BB430" i="1"/>
  <c r="BC430" i="1" s="1"/>
  <c r="BF429" i="1"/>
  <c r="BB429" i="1"/>
  <c r="BC429" i="1" s="1"/>
  <c r="BF428" i="1"/>
  <c r="BB428" i="1"/>
  <c r="BC428" i="1" s="1"/>
  <c r="BF427" i="1"/>
  <c r="BB427" i="1"/>
  <c r="BC427" i="1" s="1"/>
  <c r="BF426" i="1"/>
  <c r="BB426" i="1"/>
  <c r="BC426" i="1" s="1"/>
  <c r="BF425" i="1"/>
  <c r="BB425" i="1"/>
  <c r="BC425" i="1" s="1"/>
  <c r="BF424" i="1"/>
  <c r="BB424" i="1"/>
  <c r="BC424" i="1" s="1"/>
  <c r="BF423" i="1"/>
  <c r="BB423" i="1"/>
  <c r="BC423" i="1" s="1"/>
  <c r="BF422" i="1"/>
  <c r="BF421" i="1"/>
  <c r="AJ421" i="1"/>
  <c r="AK421" i="1" s="1"/>
  <c r="BO421" i="1" s="1"/>
  <c r="P421" i="1"/>
  <c r="O421" i="1"/>
  <c r="J421" i="1"/>
  <c r="BF420" i="1"/>
  <c r="BB420" i="1"/>
  <c r="BC420" i="1" s="1"/>
  <c r="BJ420" i="1" s="1"/>
  <c r="BF419" i="1"/>
  <c r="BB419" i="1"/>
  <c r="BC419" i="1" s="1"/>
  <c r="BF418" i="1"/>
  <c r="BB418" i="1"/>
  <c r="BC418" i="1" s="1"/>
  <c r="BJ418" i="1" s="1"/>
  <c r="BF417" i="1"/>
  <c r="BB417" i="1"/>
  <c r="BC417" i="1" s="1"/>
  <c r="BF416" i="1"/>
  <c r="BB416" i="1"/>
  <c r="BC416" i="1" s="1"/>
  <c r="BJ416" i="1" s="1"/>
  <c r="BF415" i="1"/>
  <c r="BB415" i="1"/>
  <c r="BC415" i="1" s="1"/>
  <c r="BF414" i="1"/>
  <c r="BB414" i="1"/>
  <c r="BC414" i="1" s="1"/>
  <c r="BJ414" i="1" s="1"/>
  <c r="BF413" i="1"/>
  <c r="BB413" i="1"/>
  <c r="BC413" i="1" s="1"/>
  <c r="BF412" i="1"/>
  <c r="BB412" i="1"/>
  <c r="BC412" i="1" s="1"/>
  <c r="BJ412" i="1" s="1"/>
  <c r="BF411" i="1"/>
  <c r="BB411" i="1"/>
  <c r="BC411" i="1" s="1"/>
  <c r="BJ411" i="1" s="1"/>
  <c r="AJ411" i="1"/>
  <c r="AK411" i="1" s="1"/>
  <c r="BO411" i="1" s="1"/>
  <c r="P411" i="1"/>
  <c r="O411" i="1"/>
  <c r="J411" i="1"/>
  <c r="BF380" i="1"/>
  <c r="BB380" i="1"/>
  <c r="BC380" i="1" s="1"/>
  <c r="BF379" i="1"/>
  <c r="BB379" i="1"/>
  <c r="BC379" i="1" s="1"/>
  <c r="BF378" i="1"/>
  <c r="BB378" i="1"/>
  <c r="BC378" i="1" s="1"/>
  <c r="BF377" i="1"/>
  <c r="BB377" i="1"/>
  <c r="BC377" i="1" s="1"/>
  <c r="BF376" i="1"/>
  <c r="BB376" i="1"/>
  <c r="BC376" i="1" s="1"/>
  <c r="BF375" i="1"/>
  <c r="BB375" i="1"/>
  <c r="BC375" i="1" s="1"/>
  <c r="BF374" i="1"/>
  <c r="BB374" i="1"/>
  <c r="BC374" i="1" s="1"/>
  <c r="BF373" i="1"/>
  <c r="BB373" i="1"/>
  <c r="BC373" i="1" s="1"/>
  <c r="BF372" i="1"/>
  <c r="BB372" i="1"/>
  <c r="BC372" i="1" s="1"/>
  <c r="BF371" i="1"/>
  <c r="BB371" i="1"/>
  <c r="BC371" i="1" s="1"/>
  <c r="AJ371" i="1"/>
  <c r="AK371" i="1" s="1"/>
  <c r="BO371" i="1" s="1"/>
  <c r="P371" i="1"/>
  <c r="O371" i="1"/>
  <c r="J371" i="1"/>
  <c r="BF370" i="1"/>
  <c r="BB370" i="1"/>
  <c r="BC370" i="1" s="1"/>
  <c r="BF369" i="1"/>
  <c r="BB369" i="1"/>
  <c r="BC369" i="1" s="1"/>
  <c r="BF368" i="1"/>
  <c r="BB368" i="1"/>
  <c r="BC368" i="1" s="1"/>
  <c r="BJ368" i="1" s="1"/>
  <c r="BF367" i="1"/>
  <c r="BB367" i="1"/>
  <c r="BC367" i="1" s="1"/>
  <c r="BF366" i="1"/>
  <c r="BB366" i="1"/>
  <c r="BC366" i="1" s="1"/>
  <c r="BF365" i="1"/>
  <c r="BB365" i="1"/>
  <c r="BC365" i="1" s="1"/>
  <c r="BF364" i="1"/>
  <c r="BB364" i="1"/>
  <c r="BC364" i="1" s="1"/>
  <c r="BJ364" i="1" s="1"/>
  <c r="BF363" i="1"/>
  <c r="BB363" i="1"/>
  <c r="BC363" i="1" s="1"/>
  <c r="BF362" i="1"/>
  <c r="BB362" i="1"/>
  <c r="BC362" i="1" s="1"/>
  <c r="BF361" i="1"/>
  <c r="BB361" i="1"/>
  <c r="BC361" i="1" s="1"/>
  <c r="AJ361" i="1"/>
  <c r="AK361" i="1" s="1"/>
  <c r="BO361" i="1" s="1"/>
  <c r="P361" i="1"/>
  <c r="O361" i="1"/>
  <c r="J361" i="1"/>
  <c r="BF360" i="1"/>
  <c r="BB360" i="1"/>
  <c r="BC360" i="1" s="1"/>
  <c r="BF359" i="1"/>
  <c r="BB359" i="1"/>
  <c r="BC359" i="1" s="1"/>
  <c r="BF358" i="1"/>
  <c r="BB358" i="1"/>
  <c r="BC358" i="1" s="1"/>
  <c r="BF357" i="1"/>
  <c r="BB357" i="1"/>
  <c r="BC357" i="1" s="1"/>
  <c r="BF356" i="1"/>
  <c r="BB356" i="1"/>
  <c r="BC356" i="1" s="1"/>
  <c r="BF355" i="1"/>
  <c r="BB355" i="1"/>
  <c r="BC355" i="1" s="1"/>
  <c r="BF354" i="1"/>
  <c r="BB354" i="1"/>
  <c r="BC354" i="1" s="1"/>
  <c r="BF353" i="1"/>
  <c r="BB353" i="1"/>
  <c r="BC353" i="1" s="1"/>
  <c r="BF352" i="1"/>
  <c r="BB352" i="1"/>
  <c r="BC352" i="1" s="1"/>
  <c r="BF351" i="1"/>
  <c r="BB351" i="1"/>
  <c r="BC351" i="1" s="1"/>
  <c r="AJ351" i="1"/>
  <c r="AK351" i="1" s="1"/>
  <c r="BO351" i="1" s="1"/>
  <c r="P351" i="1"/>
  <c r="O351" i="1"/>
  <c r="J351" i="1"/>
  <c r="BF350" i="1"/>
  <c r="BB350" i="1"/>
  <c r="BC350" i="1" s="1"/>
  <c r="BF349" i="1"/>
  <c r="BB349" i="1"/>
  <c r="BC349" i="1" s="1"/>
  <c r="BF348" i="1"/>
  <c r="BB348" i="1"/>
  <c r="BC348" i="1" s="1"/>
  <c r="BF347" i="1"/>
  <c r="BB347" i="1"/>
  <c r="BC347" i="1" s="1"/>
  <c r="BF346" i="1"/>
  <c r="BB346" i="1"/>
  <c r="BC346" i="1" s="1"/>
  <c r="BF345" i="1"/>
  <c r="BB345" i="1"/>
  <c r="BC345" i="1" s="1"/>
  <c r="BF344" i="1"/>
  <c r="BB344" i="1"/>
  <c r="BC344" i="1" s="1"/>
  <c r="BF343" i="1"/>
  <c r="BB343" i="1"/>
  <c r="BC343" i="1" s="1"/>
  <c r="BF342" i="1"/>
  <c r="BB342" i="1"/>
  <c r="BC342" i="1" s="1"/>
  <c r="BF341" i="1"/>
  <c r="BB341" i="1"/>
  <c r="BC341" i="1" s="1"/>
  <c r="AJ341" i="1"/>
  <c r="AK341" i="1" s="1"/>
  <c r="BO341" i="1" s="1"/>
  <c r="P341" i="1"/>
  <c r="O341" i="1"/>
  <c r="BF340" i="1"/>
  <c r="BB340" i="1"/>
  <c r="BC340" i="1" s="1"/>
  <c r="BF339" i="1"/>
  <c r="BB339" i="1"/>
  <c r="BC339" i="1" s="1"/>
  <c r="BF338" i="1"/>
  <c r="BB338" i="1"/>
  <c r="BC338" i="1" s="1"/>
  <c r="BF337" i="1"/>
  <c r="BB337" i="1"/>
  <c r="BC337" i="1" s="1"/>
  <c r="BF336" i="1"/>
  <c r="BB336" i="1"/>
  <c r="BC336" i="1" s="1"/>
  <c r="BF335" i="1"/>
  <c r="BB335" i="1"/>
  <c r="BC335" i="1" s="1"/>
  <c r="BF334" i="1"/>
  <c r="BB334" i="1"/>
  <c r="BC334" i="1" s="1"/>
  <c r="BF333" i="1"/>
  <c r="BB333" i="1"/>
  <c r="BC333" i="1" s="1"/>
  <c r="BF332" i="1"/>
  <c r="BB332" i="1"/>
  <c r="BC332" i="1" s="1"/>
  <c r="BF331" i="1"/>
  <c r="BB331" i="1"/>
  <c r="BC331" i="1" s="1"/>
  <c r="AJ331" i="1"/>
  <c r="AK331" i="1" s="1"/>
  <c r="BO331" i="1" s="1"/>
  <c r="P331" i="1"/>
  <c r="O331" i="1"/>
  <c r="J331" i="1"/>
  <c r="BF330" i="1"/>
  <c r="BB330" i="1"/>
  <c r="BC330" i="1" s="1"/>
  <c r="BF329" i="1"/>
  <c r="BB329" i="1"/>
  <c r="BC329" i="1" s="1"/>
  <c r="BF328" i="1"/>
  <c r="BB328" i="1"/>
  <c r="BC328" i="1" s="1"/>
  <c r="BF327" i="1"/>
  <c r="BB327" i="1"/>
  <c r="BC327" i="1" s="1"/>
  <c r="BF326" i="1"/>
  <c r="BB326" i="1"/>
  <c r="BC326" i="1" s="1"/>
  <c r="BF325" i="1"/>
  <c r="BB325" i="1"/>
  <c r="BC325" i="1" s="1"/>
  <c r="BF324" i="1"/>
  <c r="BB324" i="1"/>
  <c r="BC324" i="1" s="1"/>
  <c r="BF323" i="1"/>
  <c r="BB323" i="1"/>
  <c r="BC323" i="1" s="1"/>
  <c r="BF322" i="1"/>
  <c r="BB322" i="1"/>
  <c r="BC322" i="1" s="1"/>
  <c r="BF321" i="1"/>
  <c r="BB321" i="1"/>
  <c r="BC321" i="1" s="1"/>
  <c r="AJ321" i="1"/>
  <c r="AK321" i="1" s="1"/>
  <c r="BO321" i="1" s="1"/>
  <c r="P321" i="1"/>
  <c r="O321" i="1"/>
  <c r="J321" i="1"/>
  <c r="BF310" i="1"/>
  <c r="BB310" i="1"/>
  <c r="BC310" i="1" s="1"/>
  <c r="BJ310" i="1" s="1"/>
  <c r="BF309" i="1"/>
  <c r="BB309" i="1"/>
  <c r="BC309" i="1" s="1"/>
  <c r="BF308" i="1"/>
  <c r="BB308" i="1"/>
  <c r="BC308" i="1" s="1"/>
  <c r="BF307" i="1"/>
  <c r="BB307" i="1"/>
  <c r="BC307" i="1" s="1"/>
  <c r="BF306" i="1"/>
  <c r="BB306" i="1"/>
  <c r="BC306" i="1" s="1"/>
  <c r="BJ306" i="1" s="1"/>
  <c r="BF305" i="1"/>
  <c r="BB305" i="1"/>
  <c r="BC305" i="1" s="1"/>
  <c r="BF304" i="1"/>
  <c r="BB304" i="1"/>
  <c r="BC304" i="1" s="1"/>
  <c r="BF303" i="1"/>
  <c r="BB303" i="1"/>
  <c r="BC303" i="1" s="1"/>
  <c r="BF302" i="1"/>
  <c r="BB302" i="1"/>
  <c r="BC302" i="1" s="1"/>
  <c r="BJ302" i="1" s="1"/>
  <c r="BF301" i="1"/>
  <c r="BB301" i="1"/>
  <c r="BC301" i="1" s="1"/>
  <c r="BJ301" i="1" s="1"/>
  <c r="AJ301" i="1"/>
  <c r="AK301" i="1" s="1"/>
  <c r="BO301" i="1" s="1"/>
  <c r="P301" i="1"/>
  <c r="O301" i="1"/>
  <c r="J301" i="1"/>
  <c r="BF300" i="1"/>
  <c r="BB300" i="1"/>
  <c r="BC300" i="1" s="1"/>
  <c r="BF299" i="1"/>
  <c r="BB299" i="1"/>
  <c r="BC299" i="1" s="1"/>
  <c r="BF298" i="1"/>
  <c r="BB298" i="1"/>
  <c r="BC298" i="1" s="1"/>
  <c r="BF297" i="1"/>
  <c r="BB297" i="1"/>
  <c r="BC297" i="1" s="1"/>
  <c r="BF296" i="1"/>
  <c r="BB296" i="1"/>
  <c r="BC296" i="1" s="1"/>
  <c r="BF295" i="1"/>
  <c r="BB295" i="1"/>
  <c r="BC295" i="1" s="1"/>
  <c r="BF294" i="1"/>
  <c r="BB294" i="1"/>
  <c r="BC294" i="1" s="1"/>
  <c r="BF293" i="1"/>
  <c r="BB293" i="1"/>
  <c r="BC293" i="1" s="1"/>
  <c r="BF292" i="1"/>
  <c r="BB292" i="1"/>
  <c r="BC292" i="1" s="1"/>
  <c r="BF291" i="1"/>
  <c r="BB291" i="1"/>
  <c r="BC291" i="1" s="1"/>
  <c r="AJ291" i="1"/>
  <c r="AK291" i="1" s="1"/>
  <c r="BO291" i="1" s="1"/>
  <c r="P291" i="1"/>
  <c r="O291" i="1"/>
  <c r="J291" i="1"/>
  <c r="BF290" i="1"/>
  <c r="BB290" i="1"/>
  <c r="BC290" i="1" s="1"/>
  <c r="BF289" i="1"/>
  <c r="BB289" i="1"/>
  <c r="BC289" i="1" s="1"/>
  <c r="BF288" i="1"/>
  <c r="BB288" i="1"/>
  <c r="BC288" i="1" s="1"/>
  <c r="BF287" i="1"/>
  <c r="BB287" i="1"/>
  <c r="BC287" i="1" s="1"/>
  <c r="BF286" i="1"/>
  <c r="BB286" i="1"/>
  <c r="BC286" i="1" s="1"/>
  <c r="BF285" i="1"/>
  <c r="BC285" i="1"/>
  <c r="BF284" i="1"/>
  <c r="BC284" i="1"/>
  <c r="BF283" i="1"/>
  <c r="BC283" i="1"/>
  <c r="BF282" i="1"/>
  <c r="BC282" i="1"/>
  <c r="BF281" i="1"/>
  <c r="BC281" i="1"/>
  <c r="AJ281" i="1"/>
  <c r="AK281" i="1" s="1"/>
  <c r="BO281" i="1" s="1"/>
  <c r="P281" i="1"/>
  <c r="O281" i="1"/>
  <c r="J281" i="1"/>
  <c r="BF280" i="1"/>
  <c r="BB280" i="1"/>
  <c r="BC280" i="1" s="1"/>
  <c r="BH280" i="1" s="1"/>
  <c r="BI280" i="1" s="1"/>
  <c r="BF279" i="1"/>
  <c r="BB279" i="1"/>
  <c r="BC279" i="1" s="1"/>
  <c r="BF278" i="1"/>
  <c r="BB278" i="1"/>
  <c r="BC278" i="1" s="1"/>
  <c r="BH278" i="1" s="1"/>
  <c r="BI278" i="1" s="1"/>
  <c r="BF277" i="1"/>
  <c r="BB277" i="1"/>
  <c r="BC277" i="1" s="1"/>
  <c r="BF276" i="1"/>
  <c r="BB276" i="1"/>
  <c r="BC276" i="1" s="1"/>
  <c r="BJ276" i="1" s="1"/>
  <c r="BF275" i="1"/>
  <c r="BB275" i="1"/>
  <c r="BC275" i="1" s="1"/>
  <c r="BF274" i="1"/>
  <c r="BB274" i="1"/>
  <c r="BC274" i="1" s="1"/>
  <c r="BH274" i="1" s="1"/>
  <c r="BI274" i="1" s="1"/>
  <c r="BF273" i="1"/>
  <c r="BB273" i="1"/>
  <c r="BC273" i="1" s="1"/>
  <c r="BF272" i="1"/>
  <c r="BB272" i="1"/>
  <c r="BC272" i="1" s="1"/>
  <c r="BJ272" i="1" s="1"/>
  <c r="BF271" i="1"/>
  <c r="BB271" i="1"/>
  <c r="BC271" i="1" s="1"/>
  <c r="BH271" i="1" s="1"/>
  <c r="BI271" i="1" s="1"/>
  <c r="AJ271" i="1"/>
  <c r="AK271" i="1" s="1"/>
  <c r="BO271" i="1" s="1"/>
  <c r="P271" i="1"/>
  <c r="O271" i="1"/>
  <c r="J271" i="1"/>
  <c r="BF270" i="1"/>
  <c r="BB270" i="1"/>
  <c r="BC270" i="1" s="1"/>
  <c r="BF269" i="1"/>
  <c r="BB269" i="1"/>
  <c r="BC269" i="1" s="1"/>
  <c r="BF268" i="1"/>
  <c r="BB268" i="1"/>
  <c r="BC268" i="1" s="1"/>
  <c r="BF267" i="1"/>
  <c r="BB267" i="1"/>
  <c r="BC267" i="1" s="1"/>
  <c r="BF266" i="1"/>
  <c r="BB266" i="1"/>
  <c r="BC266" i="1" s="1"/>
  <c r="BF265" i="1"/>
  <c r="BB265" i="1"/>
  <c r="BC265" i="1" s="1"/>
  <c r="BF264" i="1"/>
  <c r="BB264" i="1"/>
  <c r="BC264" i="1" s="1"/>
  <c r="BF263" i="1"/>
  <c r="BB263" i="1"/>
  <c r="BC263" i="1" s="1"/>
  <c r="BF262" i="1"/>
  <c r="BB262" i="1"/>
  <c r="BC262" i="1" s="1"/>
  <c r="BF261" i="1"/>
  <c r="BB261" i="1"/>
  <c r="BC261" i="1" s="1"/>
  <c r="AJ261" i="1"/>
  <c r="AK261" i="1" s="1"/>
  <c r="BO261" i="1" s="1"/>
  <c r="P261" i="1"/>
  <c r="O261" i="1"/>
  <c r="J261" i="1"/>
  <c r="BF260" i="1"/>
  <c r="BB260" i="1"/>
  <c r="BC260" i="1" s="1"/>
  <c r="BF259" i="1"/>
  <c r="BB259" i="1"/>
  <c r="BC259" i="1" s="1"/>
  <c r="BF258" i="1"/>
  <c r="BB258" i="1"/>
  <c r="BC258" i="1" s="1"/>
  <c r="BF257" i="1"/>
  <c r="BB257" i="1"/>
  <c r="BC257" i="1" s="1"/>
  <c r="BF256" i="1"/>
  <c r="BB256" i="1"/>
  <c r="BC256" i="1" s="1"/>
  <c r="BF255" i="1"/>
  <c r="BB255" i="1"/>
  <c r="BC255" i="1" s="1"/>
  <c r="BF254" i="1"/>
  <c r="BB254" i="1"/>
  <c r="BC254" i="1" s="1"/>
  <c r="BF253" i="1"/>
  <c r="BB253" i="1"/>
  <c r="BC253" i="1" s="1"/>
  <c r="BF252" i="1"/>
  <c r="BB252" i="1"/>
  <c r="BC252" i="1" s="1"/>
  <c r="BF251" i="1"/>
  <c r="BB251" i="1"/>
  <c r="BC251" i="1" s="1"/>
  <c r="AJ251" i="1"/>
  <c r="AK251" i="1" s="1"/>
  <c r="BO251" i="1" s="1"/>
  <c r="P251" i="1"/>
  <c r="O251" i="1"/>
  <c r="J251" i="1"/>
  <c r="BF230" i="1"/>
  <c r="BB230" i="1"/>
  <c r="BC230" i="1" s="1"/>
  <c r="BF229" i="1"/>
  <c r="BB229" i="1"/>
  <c r="BC229" i="1" s="1"/>
  <c r="BF228" i="1"/>
  <c r="BB228" i="1"/>
  <c r="BC228" i="1" s="1"/>
  <c r="BF227" i="1"/>
  <c r="BB227" i="1"/>
  <c r="BC227" i="1" s="1"/>
  <c r="BF226" i="1"/>
  <c r="BB226" i="1"/>
  <c r="BC226" i="1" s="1"/>
  <c r="BF225" i="1"/>
  <c r="BB225" i="1"/>
  <c r="BC225" i="1" s="1"/>
  <c r="BF224" i="1"/>
  <c r="BB224" i="1"/>
  <c r="BC224" i="1" s="1"/>
  <c r="BF223" i="1"/>
  <c r="BB223" i="1"/>
  <c r="BC223" i="1" s="1"/>
  <c r="BF222" i="1"/>
  <c r="BB222" i="1"/>
  <c r="BC222" i="1" s="1"/>
  <c r="BF221" i="1"/>
  <c r="BB221" i="1"/>
  <c r="BC221" i="1" s="1"/>
  <c r="AJ221" i="1"/>
  <c r="AK221" i="1" s="1"/>
  <c r="BO221" i="1" s="1"/>
  <c r="P221" i="1"/>
  <c r="O221" i="1"/>
  <c r="J221" i="1"/>
  <c r="BF220" i="1"/>
  <c r="BB220" i="1"/>
  <c r="BC220" i="1" s="1"/>
  <c r="BF219" i="1"/>
  <c r="BB219" i="1"/>
  <c r="BC219" i="1" s="1"/>
  <c r="BF218" i="1"/>
  <c r="BB218" i="1"/>
  <c r="BC218" i="1" s="1"/>
  <c r="BF217" i="1"/>
  <c r="BB217" i="1"/>
  <c r="BC217" i="1" s="1"/>
  <c r="BF216" i="1"/>
  <c r="BB216" i="1"/>
  <c r="BC216" i="1" s="1"/>
  <c r="BF215" i="1"/>
  <c r="BB215" i="1"/>
  <c r="BC215" i="1" s="1"/>
  <c r="BF214" i="1"/>
  <c r="BB214" i="1"/>
  <c r="BC214" i="1" s="1"/>
  <c r="BF213" i="1"/>
  <c r="BB213" i="1"/>
  <c r="BC213" i="1" s="1"/>
  <c r="BF212" i="1"/>
  <c r="BB212" i="1"/>
  <c r="BC212" i="1" s="1"/>
  <c r="BF211" i="1"/>
  <c r="BB211" i="1"/>
  <c r="BC211" i="1" s="1"/>
  <c r="AJ211" i="1"/>
  <c r="AK211" i="1" s="1"/>
  <c r="BO211" i="1" s="1"/>
  <c r="P211" i="1"/>
  <c r="O211" i="1"/>
  <c r="J211" i="1"/>
  <c r="BF210" i="1"/>
  <c r="BB210" i="1"/>
  <c r="BC210" i="1" s="1"/>
  <c r="BF209" i="1"/>
  <c r="BB209" i="1"/>
  <c r="BC209" i="1" s="1"/>
  <c r="BF208" i="1"/>
  <c r="BB208" i="1"/>
  <c r="BC208" i="1" s="1"/>
  <c r="BF207" i="1"/>
  <c r="BB207" i="1"/>
  <c r="BC207" i="1" s="1"/>
  <c r="BF206" i="1"/>
  <c r="BB206" i="1"/>
  <c r="BC206" i="1" s="1"/>
  <c r="BF205" i="1"/>
  <c r="BB205" i="1"/>
  <c r="BC205" i="1" s="1"/>
  <c r="BF204" i="1"/>
  <c r="BB204" i="1"/>
  <c r="BC204" i="1" s="1"/>
  <c r="BF203" i="1"/>
  <c r="BB203" i="1"/>
  <c r="BC203" i="1" s="1"/>
  <c r="BF202" i="1"/>
  <c r="BB202" i="1"/>
  <c r="BC202" i="1" s="1"/>
  <c r="BF201" i="1"/>
  <c r="BB201" i="1"/>
  <c r="BC201" i="1" s="1"/>
  <c r="AJ201" i="1"/>
  <c r="AK201" i="1" s="1"/>
  <c r="BO201" i="1" s="1"/>
  <c r="P201" i="1"/>
  <c r="O201" i="1"/>
  <c r="J201" i="1"/>
  <c r="BF190" i="1"/>
  <c r="BB190" i="1"/>
  <c r="BC190" i="1" s="1"/>
  <c r="BF189" i="1"/>
  <c r="BB189" i="1"/>
  <c r="BC189" i="1" s="1"/>
  <c r="BF188" i="1"/>
  <c r="BB188" i="1"/>
  <c r="BC188" i="1" s="1"/>
  <c r="BF187" i="1"/>
  <c r="BB187" i="1"/>
  <c r="BC187" i="1" s="1"/>
  <c r="BF186" i="1"/>
  <c r="BB186" i="1"/>
  <c r="BC186" i="1" s="1"/>
  <c r="BF185" i="1"/>
  <c r="BB185" i="1"/>
  <c r="BC185" i="1" s="1"/>
  <c r="BF184" i="1"/>
  <c r="BB184" i="1"/>
  <c r="BC184" i="1" s="1"/>
  <c r="BF183" i="1"/>
  <c r="BB183" i="1"/>
  <c r="BC183" i="1" s="1"/>
  <c r="BF182" i="1"/>
  <c r="BB182" i="1"/>
  <c r="BC182" i="1" s="1"/>
  <c r="BF181" i="1"/>
  <c r="BB181" i="1"/>
  <c r="BC181" i="1" s="1"/>
  <c r="AJ181" i="1"/>
  <c r="AK181" i="1" s="1"/>
  <c r="BO181" i="1" s="1"/>
  <c r="P181" i="1"/>
  <c r="O181" i="1"/>
  <c r="J181" i="1"/>
  <c r="BF180" i="1"/>
  <c r="BB180" i="1"/>
  <c r="BC180" i="1" s="1"/>
  <c r="BF179" i="1"/>
  <c r="BB179" i="1"/>
  <c r="BC179" i="1" s="1"/>
  <c r="BF178" i="1"/>
  <c r="BB178" i="1"/>
  <c r="BC178" i="1" s="1"/>
  <c r="BF177" i="1"/>
  <c r="BB177" i="1"/>
  <c r="BC177" i="1" s="1"/>
  <c r="BF176" i="1"/>
  <c r="BB176" i="1"/>
  <c r="BC176" i="1" s="1"/>
  <c r="BF175" i="1"/>
  <c r="BB175" i="1"/>
  <c r="BC175" i="1" s="1"/>
  <c r="BF174" i="1"/>
  <c r="BB174" i="1"/>
  <c r="BC174" i="1" s="1"/>
  <c r="BF173" i="1"/>
  <c r="BB173" i="1"/>
  <c r="BC173" i="1" s="1"/>
  <c r="BF172" i="1"/>
  <c r="BB172" i="1"/>
  <c r="BC172" i="1" s="1"/>
  <c r="BF171" i="1"/>
  <c r="BB171" i="1"/>
  <c r="BC171" i="1" s="1"/>
  <c r="AJ171" i="1"/>
  <c r="AK171" i="1" s="1"/>
  <c r="BO171" i="1" s="1"/>
  <c r="P171" i="1"/>
  <c r="O171" i="1"/>
  <c r="J171" i="1"/>
  <c r="BF170" i="1"/>
  <c r="BB170" i="1"/>
  <c r="BC170" i="1" s="1"/>
  <c r="BH170" i="1" s="1"/>
  <c r="BI170" i="1" s="1"/>
  <c r="BF169" i="1"/>
  <c r="BB169" i="1"/>
  <c r="BC169" i="1" s="1"/>
  <c r="BF168" i="1"/>
  <c r="BB168" i="1"/>
  <c r="BC168" i="1" s="1"/>
  <c r="BH168" i="1" s="1"/>
  <c r="BI168" i="1" s="1"/>
  <c r="BF167" i="1"/>
  <c r="BB167" i="1"/>
  <c r="BC167" i="1" s="1"/>
  <c r="BF166" i="1"/>
  <c r="BB166" i="1"/>
  <c r="BC166" i="1" s="1"/>
  <c r="BH166" i="1" s="1"/>
  <c r="BI166" i="1" s="1"/>
  <c r="BF165" i="1"/>
  <c r="BB165" i="1"/>
  <c r="BC165" i="1" s="1"/>
  <c r="BF164" i="1"/>
  <c r="BB164" i="1"/>
  <c r="BC164" i="1" s="1"/>
  <c r="BH164" i="1" s="1"/>
  <c r="BI164" i="1" s="1"/>
  <c r="BF163" i="1"/>
  <c r="BB163" i="1"/>
  <c r="BC163" i="1" s="1"/>
  <c r="BF162" i="1"/>
  <c r="BB162" i="1"/>
  <c r="BC162" i="1" s="1"/>
  <c r="BH162" i="1" s="1"/>
  <c r="BI162" i="1" s="1"/>
  <c r="BF161" i="1"/>
  <c r="BB161" i="1"/>
  <c r="BC161" i="1" s="1"/>
  <c r="AJ161" i="1"/>
  <c r="AK161" i="1" s="1"/>
  <c r="BO161" i="1" s="1"/>
  <c r="P161" i="1"/>
  <c r="O161" i="1"/>
  <c r="J161" i="1"/>
  <c r="BF160" i="1"/>
  <c r="BB160" i="1"/>
  <c r="BC160" i="1" s="1"/>
  <c r="BF159" i="1"/>
  <c r="BB159" i="1"/>
  <c r="BC159" i="1" s="1"/>
  <c r="BF158" i="1"/>
  <c r="BB158" i="1"/>
  <c r="BC158" i="1" s="1"/>
  <c r="BF157" i="1"/>
  <c r="BB157" i="1"/>
  <c r="BC157" i="1" s="1"/>
  <c r="BF156" i="1"/>
  <c r="BB156" i="1"/>
  <c r="BC156" i="1" s="1"/>
  <c r="BF155" i="1"/>
  <c r="BB155" i="1"/>
  <c r="BC155" i="1" s="1"/>
  <c r="BF154" i="1"/>
  <c r="BB154" i="1"/>
  <c r="BC154" i="1" s="1"/>
  <c r="BF153" i="1"/>
  <c r="BB153" i="1"/>
  <c r="BC153" i="1" s="1"/>
  <c r="BF152" i="1"/>
  <c r="BB152" i="1"/>
  <c r="BC152" i="1" s="1"/>
  <c r="BF151" i="1"/>
  <c r="BB151" i="1"/>
  <c r="BC151" i="1" s="1"/>
  <c r="AJ151" i="1"/>
  <c r="AK151" i="1" s="1"/>
  <c r="BO151" i="1" s="1"/>
  <c r="P151" i="1"/>
  <c r="O151" i="1"/>
  <c r="J151" i="1"/>
  <c r="BF140" i="1"/>
  <c r="BB140" i="1"/>
  <c r="BC140" i="1" s="1"/>
  <c r="BF139" i="1"/>
  <c r="BB139" i="1"/>
  <c r="BC139" i="1" s="1"/>
  <c r="BF138" i="1"/>
  <c r="BB138" i="1"/>
  <c r="BC138" i="1" s="1"/>
  <c r="BF137" i="1"/>
  <c r="BB137" i="1"/>
  <c r="BC137" i="1" s="1"/>
  <c r="BF136" i="1"/>
  <c r="BB136" i="1"/>
  <c r="BC136" i="1" s="1"/>
  <c r="BF135" i="1"/>
  <c r="BB135" i="1"/>
  <c r="BC135" i="1" s="1"/>
  <c r="BF134" i="1"/>
  <c r="BB134" i="1"/>
  <c r="BC134" i="1" s="1"/>
  <c r="BF133" i="1"/>
  <c r="BB133" i="1"/>
  <c r="BC133" i="1" s="1"/>
  <c r="BF132" i="1"/>
  <c r="BB132" i="1"/>
  <c r="BC132" i="1" s="1"/>
  <c r="BF131" i="1"/>
  <c r="BB131" i="1"/>
  <c r="BC131" i="1" s="1"/>
  <c r="AJ131" i="1"/>
  <c r="AK131" i="1" s="1"/>
  <c r="BO131" i="1" s="1"/>
  <c r="P131" i="1"/>
  <c r="O131" i="1"/>
  <c r="J131" i="1"/>
  <c r="AL131" i="1" l="1"/>
  <c r="AL321" i="1"/>
  <c r="AL331" i="1"/>
  <c r="AL271" i="1"/>
  <c r="BL311" i="1"/>
  <c r="BM311" i="1" s="1"/>
  <c r="BN311" i="1" s="1"/>
  <c r="BP311" i="1" s="1"/>
  <c r="BJ362" i="1"/>
  <c r="BH362" i="1"/>
  <c r="BI362" i="1" s="1"/>
  <c r="BH161" i="1"/>
  <c r="BI161" i="1" s="1"/>
  <c r="BJ161" i="1"/>
  <c r="BJ304" i="1"/>
  <c r="BH304" i="1"/>
  <c r="BI304" i="1" s="1"/>
  <c r="BJ366" i="1"/>
  <c r="BH366" i="1"/>
  <c r="BI366" i="1" s="1"/>
  <c r="BJ308" i="1"/>
  <c r="BH308" i="1"/>
  <c r="BI308" i="1" s="1"/>
  <c r="BJ361" i="1"/>
  <c r="BH361" i="1"/>
  <c r="BI361" i="1" s="1"/>
  <c r="BJ370" i="1"/>
  <c r="BH370" i="1"/>
  <c r="BI370" i="1" s="1"/>
  <c r="AL341" i="1"/>
  <c r="AL351" i="1"/>
  <c r="AL161" i="1"/>
  <c r="BH301" i="1"/>
  <c r="BI301" i="1" s="1"/>
  <c r="BH302" i="1"/>
  <c r="BI302" i="1" s="1"/>
  <c r="BH306" i="1"/>
  <c r="BI306" i="1" s="1"/>
  <c r="BH310" i="1"/>
  <c r="BI310" i="1" s="1"/>
  <c r="AL361" i="1"/>
  <c r="BH364" i="1"/>
  <c r="BI364" i="1" s="1"/>
  <c r="BH368" i="1"/>
  <c r="BI368" i="1" s="1"/>
  <c r="AL371" i="1"/>
  <c r="AL431" i="1"/>
  <c r="AL151" i="1"/>
  <c r="AL421" i="1"/>
  <c r="AL301" i="1"/>
  <c r="AL411" i="1"/>
  <c r="BJ432" i="1"/>
  <c r="BH432" i="1"/>
  <c r="BI432" i="1" s="1"/>
  <c r="BJ434" i="1"/>
  <c r="BH434" i="1"/>
  <c r="BI434" i="1" s="1"/>
  <c r="BJ436" i="1"/>
  <c r="BH436" i="1"/>
  <c r="BI436" i="1" s="1"/>
  <c r="BJ440" i="1"/>
  <c r="BH440" i="1"/>
  <c r="BI440" i="1" s="1"/>
  <c r="BJ431" i="1"/>
  <c r="BH431" i="1"/>
  <c r="BI431" i="1" s="1"/>
  <c r="BH433" i="1"/>
  <c r="BI433" i="1" s="1"/>
  <c r="BJ433" i="1"/>
  <c r="BH435" i="1"/>
  <c r="BI435" i="1" s="1"/>
  <c r="BJ435" i="1"/>
  <c r="BH437" i="1"/>
  <c r="BI437" i="1" s="1"/>
  <c r="BJ437" i="1"/>
  <c r="BH439" i="1"/>
  <c r="BI439" i="1" s="1"/>
  <c r="BJ439" i="1"/>
  <c r="BJ438" i="1"/>
  <c r="BH438" i="1"/>
  <c r="BI438" i="1" s="1"/>
  <c r="BJ428" i="1"/>
  <c r="BH428" i="1"/>
  <c r="BI428" i="1" s="1"/>
  <c r="BJ421" i="1"/>
  <c r="BH421" i="1"/>
  <c r="BI421" i="1" s="1"/>
  <c r="BH423" i="1"/>
  <c r="BI423" i="1" s="1"/>
  <c r="BJ423" i="1"/>
  <c r="BH425" i="1"/>
  <c r="BI425" i="1" s="1"/>
  <c r="BJ425" i="1"/>
  <c r="BH427" i="1"/>
  <c r="BI427" i="1" s="1"/>
  <c r="BJ427" i="1"/>
  <c r="BH429" i="1"/>
  <c r="BI429" i="1" s="1"/>
  <c r="BJ429" i="1"/>
  <c r="BJ422" i="1"/>
  <c r="BH422" i="1"/>
  <c r="BI422" i="1" s="1"/>
  <c r="BJ426" i="1"/>
  <c r="BH426" i="1"/>
  <c r="BI426" i="1" s="1"/>
  <c r="BJ430" i="1"/>
  <c r="BH430" i="1"/>
  <c r="BI430" i="1" s="1"/>
  <c r="BJ424" i="1"/>
  <c r="BH424" i="1"/>
  <c r="BI424" i="1" s="1"/>
  <c r="BH413" i="1"/>
  <c r="BI413" i="1" s="1"/>
  <c r="BJ413" i="1"/>
  <c r="BH415" i="1"/>
  <c r="BI415" i="1" s="1"/>
  <c r="BJ415" i="1"/>
  <c r="BH417" i="1"/>
  <c r="BI417" i="1" s="1"/>
  <c r="BJ417" i="1"/>
  <c r="BH419" i="1"/>
  <c r="BI419" i="1" s="1"/>
  <c r="BJ419" i="1"/>
  <c r="BH411" i="1"/>
  <c r="BI411" i="1" s="1"/>
  <c r="BH412" i="1"/>
  <c r="BI412" i="1" s="1"/>
  <c r="BH414" i="1"/>
  <c r="BI414" i="1" s="1"/>
  <c r="BH416" i="1"/>
  <c r="BI416" i="1" s="1"/>
  <c r="BH418" i="1"/>
  <c r="BI418" i="1" s="1"/>
  <c r="BH420" i="1"/>
  <c r="BI420" i="1" s="1"/>
  <c r="BJ372" i="1"/>
  <c r="BH372" i="1"/>
  <c r="BI372" i="1" s="1"/>
  <c r="BJ374" i="1"/>
  <c r="BH374" i="1"/>
  <c r="BI374" i="1" s="1"/>
  <c r="BJ376" i="1"/>
  <c r="BH376" i="1"/>
  <c r="BI376" i="1" s="1"/>
  <c r="BJ378" i="1"/>
  <c r="BH378" i="1"/>
  <c r="BI378" i="1" s="1"/>
  <c r="BJ380" i="1"/>
  <c r="BH380" i="1"/>
  <c r="BI380" i="1" s="1"/>
  <c r="BJ371" i="1"/>
  <c r="BH371" i="1"/>
  <c r="BI371" i="1" s="1"/>
  <c r="BH373" i="1"/>
  <c r="BI373" i="1" s="1"/>
  <c r="BJ373" i="1"/>
  <c r="BH375" i="1"/>
  <c r="BI375" i="1" s="1"/>
  <c r="BJ375" i="1"/>
  <c r="BH377" i="1"/>
  <c r="BI377" i="1" s="1"/>
  <c r="BJ377" i="1"/>
  <c r="BH379" i="1"/>
  <c r="BI379" i="1" s="1"/>
  <c r="BJ379" i="1"/>
  <c r="BH363" i="1"/>
  <c r="BI363" i="1" s="1"/>
  <c r="BJ363" i="1"/>
  <c r="BH365" i="1"/>
  <c r="BI365" i="1" s="1"/>
  <c r="BJ365" i="1"/>
  <c r="BH369" i="1"/>
  <c r="BI369" i="1" s="1"/>
  <c r="BJ369" i="1"/>
  <c r="BH367" i="1"/>
  <c r="BI367" i="1" s="1"/>
  <c r="BJ367" i="1"/>
  <c r="BJ351" i="1"/>
  <c r="BH351" i="1"/>
  <c r="BI351" i="1" s="1"/>
  <c r="BH353" i="1"/>
  <c r="BI353" i="1" s="1"/>
  <c r="BJ353" i="1"/>
  <c r="BH355" i="1"/>
  <c r="BI355" i="1" s="1"/>
  <c r="BJ355" i="1"/>
  <c r="BH357" i="1"/>
  <c r="BI357" i="1" s="1"/>
  <c r="BJ357" i="1"/>
  <c r="BH359" i="1"/>
  <c r="BI359" i="1" s="1"/>
  <c r="BJ359" i="1"/>
  <c r="BJ352" i="1"/>
  <c r="BH352" i="1"/>
  <c r="BI352" i="1" s="1"/>
  <c r="BJ354" i="1"/>
  <c r="BH354" i="1"/>
  <c r="BI354" i="1" s="1"/>
  <c r="BJ356" i="1"/>
  <c r="BH356" i="1"/>
  <c r="BI356" i="1" s="1"/>
  <c r="BJ358" i="1"/>
  <c r="BH358" i="1"/>
  <c r="BI358" i="1" s="1"/>
  <c r="BJ360" i="1"/>
  <c r="BH360" i="1"/>
  <c r="BI360" i="1" s="1"/>
  <c r="BJ342" i="1"/>
  <c r="BH342" i="1"/>
  <c r="BI342" i="1" s="1"/>
  <c r="BJ344" i="1"/>
  <c r="BH344" i="1"/>
  <c r="BI344" i="1" s="1"/>
  <c r="BJ346" i="1"/>
  <c r="BH346" i="1"/>
  <c r="BI346" i="1" s="1"/>
  <c r="BJ348" i="1"/>
  <c r="BH348" i="1"/>
  <c r="BI348" i="1" s="1"/>
  <c r="BJ350" i="1"/>
  <c r="BH350" i="1"/>
  <c r="BI350" i="1" s="1"/>
  <c r="BJ341" i="1"/>
  <c r="BH341" i="1"/>
  <c r="BI341" i="1" s="1"/>
  <c r="BH343" i="1"/>
  <c r="BI343" i="1" s="1"/>
  <c r="BJ343" i="1"/>
  <c r="BH345" i="1"/>
  <c r="BI345" i="1" s="1"/>
  <c r="BJ345" i="1"/>
  <c r="BH347" i="1"/>
  <c r="BI347" i="1" s="1"/>
  <c r="BJ347" i="1"/>
  <c r="BH349" i="1"/>
  <c r="BI349" i="1" s="1"/>
  <c r="BJ349" i="1"/>
  <c r="BJ332" i="1"/>
  <c r="BH332" i="1"/>
  <c r="BI332" i="1" s="1"/>
  <c r="BJ334" i="1"/>
  <c r="BH334" i="1"/>
  <c r="BI334" i="1" s="1"/>
  <c r="BJ336" i="1"/>
  <c r="BH336" i="1"/>
  <c r="BI336" i="1" s="1"/>
  <c r="BJ338" i="1"/>
  <c r="BH338" i="1"/>
  <c r="BI338" i="1" s="1"/>
  <c r="BJ340" i="1"/>
  <c r="BH340" i="1"/>
  <c r="BI340" i="1" s="1"/>
  <c r="BJ331" i="1"/>
  <c r="BH331" i="1"/>
  <c r="BI331" i="1" s="1"/>
  <c r="BH333" i="1"/>
  <c r="BI333" i="1" s="1"/>
  <c r="BJ333" i="1"/>
  <c r="BH335" i="1"/>
  <c r="BI335" i="1" s="1"/>
  <c r="BJ335" i="1"/>
  <c r="BH337" i="1"/>
  <c r="BI337" i="1" s="1"/>
  <c r="BJ337" i="1"/>
  <c r="BH339" i="1"/>
  <c r="BI339" i="1" s="1"/>
  <c r="BJ339" i="1"/>
  <c r="BJ321" i="1"/>
  <c r="BH321" i="1"/>
  <c r="BI321" i="1" s="1"/>
  <c r="BH323" i="1"/>
  <c r="BI323" i="1" s="1"/>
  <c r="BJ323" i="1"/>
  <c r="BH325" i="1"/>
  <c r="BI325" i="1" s="1"/>
  <c r="BJ325" i="1"/>
  <c r="BH327" i="1"/>
  <c r="BI327" i="1" s="1"/>
  <c r="BJ327" i="1"/>
  <c r="BH329" i="1"/>
  <c r="BI329" i="1" s="1"/>
  <c r="BJ329" i="1"/>
  <c r="BJ322" i="1"/>
  <c r="BH322" i="1"/>
  <c r="BI322" i="1" s="1"/>
  <c r="BJ324" i="1"/>
  <c r="BH324" i="1"/>
  <c r="BI324" i="1" s="1"/>
  <c r="BJ326" i="1"/>
  <c r="BH326" i="1"/>
  <c r="BI326" i="1" s="1"/>
  <c r="BJ328" i="1"/>
  <c r="BH328" i="1"/>
  <c r="BI328" i="1" s="1"/>
  <c r="BJ330" i="1"/>
  <c r="BH330" i="1"/>
  <c r="BI330" i="1" s="1"/>
  <c r="BH303" i="1"/>
  <c r="BI303" i="1" s="1"/>
  <c r="BJ303" i="1"/>
  <c r="BH307" i="1"/>
  <c r="BI307" i="1" s="1"/>
  <c r="BJ307" i="1"/>
  <c r="BH305" i="1"/>
  <c r="BI305" i="1" s="1"/>
  <c r="BJ305" i="1"/>
  <c r="BH309" i="1"/>
  <c r="BI309" i="1" s="1"/>
  <c r="BJ309" i="1"/>
  <c r="BJ292" i="1"/>
  <c r="BH292" i="1"/>
  <c r="BI292" i="1" s="1"/>
  <c r="BJ294" i="1"/>
  <c r="BH294" i="1"/>
  <c r="BI294" i="1" s="1"/>
  <c r="BJ296" i="1"/>
  <c r="BH296" i="1"/>
  <c r="BI296" i="1" s="1"/>
  <c r="BJ298" i="1"/>
  <c r="BH298" i="1"/>
  <c r="BI298" i="1" s="1"/>
  <c r="BJ300" i="1"/>
  <c r="BH300" i="1"/>
  <c r="BI300" i="1" s="1"/>
  <c r="BJ291" i="1"/>
  <c r="BH291" i="1"/>
  <c r="BI291" i="1" s="1"/>
  <c r="BH293" i="1"/>
  <c r="BI293" i="1" s="1"/>
  <c r="BJ293" i="1"/>
  <c r="BH295" i="1"/>
  <c r="BI295" i="1" s="1"/>
  <c r="BJ295" i="1"/>
  <c r="BH297" i="1"/>
  <c r="BI297" i="1" s="1"/>
  <c r="BJ297" i="1"/>
  <c r="BH299" i="1"/>
  <c r="BI299" i="1" s="1"/>
  <c r="BJ299" i="1"/>
  <c r="AL291" i="1"/>
  <c r="BJ282" i="1"/>
  <c r="BH282" i="1"/>
  <c r="BI282" i="1" s="1"/>
  <c r="BJ284" i="1"/>
  <c r="BH284" i="1"/>
  <c r="BI284" i="1" s="1"/>
  <c r="BJ286" i="1"/>
  <c r="BH286" i="1"/>
  <c r="BI286" i="1" s="1"/>
  <c r="BJ288" i="1"/>
  <c r="BH288" i="1"/>
  <c r="BI288" i="1" s="1"/>
  <c r="BJ290" i="1"/>
  <c r="BH290" i="1"/>
  <c r="BI290" i="1" s="1"/>
  <c r="BJ281" i="1"/>
  <c r="BH281" i="1"/>
  <c r="BI281" i="1" s="1"/>
  <c r="BH283" i="1"/>
  <c r="BI283" i="1" s="1"/>
  <c r="BJ283" i="1"/>
  <c r="BH285" i="1"/>
  <c r="BI285" i="1" s="1"/>
  <c r="BJ285" i="1"/>
  <c r="BH287" i="1"/>
  <c r="BI287" i="1" s="1"/>
  <c r="BJ287" i="1"/>
  <c r="BH289" i="1"/>
  <c r="BI289" i="1" s="1"/>
  <c r="BJ289" i="1"/>
  <c r="AL281" i="1"/>
  <c r="BH279" i="1"/>
  <c r="BI279" i="1" s="1"/>
  <c r="BJ279" i="1"/>
  <c r="BJ273" i="1"/>
  <c r="BH273" i="1"/>
  <c r="BI273" i="1" s="1"/>
  <c r="BJ275" i="1"/>
  <c r="BH275" i="1"/>
  <c r="BI275" i="1" s="1"/>
  <c r="BH277" i="1"/>
  <c r="BI277" i="1" s="1"/>
  <c r="BJ277" i="1"/>
  <c r="BJ274" i="1"/>
  <c r="BJ278" i="1"/>
  <c r="BJ280" i="1"/>
  <c r="BJ271" i="1"/>
  <c r="BH272" i="1"/>
  <c r="BI272" i="1" s="1"/>
  <c r="BH276" i="1"/>
  <c r="BI276" i="1" s="1"/>
  <c r="BJ262" i="1"/>
  <c r="BH262" i="1"/>
  <c r="BI262" i="1" s="1"/>
  <c r="BJ264" i="1"/>
  <c r="BH264" i="1"/>
  <c r="BI264" i="1" s="1"/>
  <c r="BJ266" i="1"/>
  <c r="BH266" i="1"/>
  <c r="BI266" i="1" s="1"/>
  <c r="BJ268" i="1"/>
  <c r="BH268" i="1"/>
  <c r="BI268" i="1" s="1"/>
  <c r="BJ270" i="1"/>
  <c r="BH270" i="1"/>
  <c r="BI270" i="1" s="1"/>
  <c r="BJ261" i="1"/>
  <c r="BH261" i="1"/>
  <c r="BI261" i="1" s="1"/>
  <c r="BH263" i="1"/>
  <c r="BI263" i="1" s="1"/>
  <c r="BJ263" i="1"/>
  <c r="BH265" i="1"/>
  <c r="BI265" i="1" s="1"/>
  <c r="BJ265" i="1"/>
  <c r="BH267" i="1"/>
  <c r="BI267" i="1" s="1"/>
  <c r="BJ267" i="1"/>
  <c r="BH269" i="1"/>
  <c r="BI269" i="1" s="1"/>
  <c r="BJ269" i="1"/>
  <c r="AL261" i="1"/>
  <c r="BJ252" i="1"/>
  <c r="BH252" i="1"/>
  <c r="BI252" i="1" s="1"/>
  <c r="BJ254" i="1"/>
  <c r="BH254" i="1"/>
  <c r="BI254" i="1" s="1"/>
  <c r="BJ256" i="1"/>
  <c r="BH256" i="1"/>
  <c r="BI256" i="1" s="1"/>
  <c r="BJ258" i="1"/>
  <c r="BH258" i="1"/>
  <c r="BI258" i="1" s="1"/>
  <c r="BJ260" i="1"/>
  <c r="BH260" i="1"/>
  <c r="BI260" i="1" s="1"/>
  <c r="BJ251" i="1"/>
  <c r="BH251" i="1"/>
  <c r="BI251" i="1" s="1"/>
  <c r="BH253" i="1"/>
  <c r="BI253" i="1" s="1"/>
  <c r="BJ253" i="1"/>
  <c r="BH255" i="1"/>
  <c r="BI255" i="1" s="1"/>
  <c r="BJ255" i="1"/>
  <c r="BH257" i="1"/>
  <c r="BI257" i="1" s="1"/>
  <c r="BJ257" i="1"/>
  <c r="BH259" i="1"/>
  <c r="BI259" i="1" s="1"/>
  <c r="BJ259" i="1"/>
  <c r="AL251" i="1"/>
  <c r="BJ222" i="1"/>
  <c r="BH222" i="1"/>
  <c r="BI222" i="1" s="1"/>
  <c r="BJ224" i="1"/>
  <c r="BH224" i="1"/>
  <c r="BI224" i="1" s="1"/>
  <c r="BJ226" i="1"/>
  <c r="BH226" i="1"/>
  <c r="BI226" i="1" s="1"/>
  <c r="BJ228" i="1"/>
  <c r="BH228" i="1"/>
  <c r="BI228" i="1" s="1"/>
  <c r="BJ230" i="1"/>
  <c r="BH230" i="1"/>
  <c r="BI230" i="1" s="1"/>
  <c r="BJ221" i="1"/>
  <c r="BH221" i="1"/>
  <c r="BI221" i="1" s="1"/>
  <c r="BH223" i="1"/>
  <c r="BI223" i="1" s="1"/>
  <c r="BJ223" i="1"/>
  <c r="BH225" i="1"/>
  <c r="BI225" i="1" s="1"/>
  <c r="BJ225" i="1"/>
  <c r="BH227" i="1"/>
  <c r="BI227" i="1" s="1"/>
  <c r="BJ227" i="1"/>
  <c r="BH229" i="1"/>
  <c r="BI229" i="1" s="1"/>
  <c r="BJ229" i="1"/>
  <c r="AL221" i="1"/>
  <c r="BJ212" i="1"/>
  <c r="BH212" i="1"/>
  <c r="BI212" i="1" s="1"/>
  <c r="BJ214" i="1"/>
  <c r="BH214" i="1"/>
  <c r="BI214" i="1" s="1"/>
  <c r="BJ216" i="1"/>
  <c r="BH216" i="1"/>
  <c r="BI216" i="1" s="1"/>
  <c r="BJ218" i="1"/>
  <c r="BH218" i="1"/>
  <c r="BI218" i="1" s="1"/>
  <c r="BJ220" i="1"/>
  <c r="BH220" i="1"/>
  <c r="BI220" i="1" s="1"/>
  <c r="BJ211" i="1"/>
  <c r="BH211" i="1"/>
  <c r="BI211" i="1" s="1"/>
  <c r="BH213" i="1"/>
  <c r="BI213" i="1" s="1"/>
  <c r="BJ213" i="1"/>
  <c r="BH215" i="1"/>
  <c r="BI215" i="1" s="1"/>
  <c r="BJ215" i="1"/>
  <c r="BH217" i="1"/>
  <c r="BI217" i="1" s="1"/>
  <c r="BJ217" i="1"/>
  <c r="BH219" i="1"/>
  <c r="BI219" i="1" s="1"/>
  <c r="BJ219" i="1"/>
  <c r="AL211" i="1"/>
  <c r="BJ202" i="1"/>
  <c r="BH202" i="1"/>
  <c r="BI202" i="1" s="1"/>
  <c r="BJ204" i="1"/>
  <c r="BH204" i="1"/>
  <c r="BI204" i="1" s="1"/>
  <c r="BJ206" i="1"/>
  <c r="BH206" i="1"/>
  <c r="BI206" i="1" s="1"/>
  <c r="BJ208" i="1"/>
  <c r="BH208" i="1"/>
  <c r="BI208" i="1" s="1"/>
  <c r="BJ210" i="1"/>
  <c r="BH210" i="1"/>
  <c r="BI210" i="1" s="1"/>
  <c r="BJ201" i="1"/>
  <c r="BH201" i="1"/>
  <c r="BI201" i="1" s="1"/>
  <c r="BH203" i="1"/>
  <c r="BI203" i="1" s="1"/>
  <c r="BJ203" i="1"/>
  <c r="BH205" i="1"/>
  <c r="BI205" i="1" s="1"/>
  <c r="BJ205" i="1"/>
  <c r="BH207" i="1"/>
  <c r="BI207" i="1" s="1"/>
  <c r="BJ207" i="1"/>
  <c r="BH209" i="1"/>
  <c r="BI209" i="1" s="1"/>
  <c r="BJ209" i="1"/>
  <c r="AL201" i="1"/>
  <c r="BJ182" i="1"/>
  <c r="BH182" i="1"/>
  <c r="BI182" i="1" s="1"/>
  <c r="BJ184" i="1"/>
  <c r="BH184" i="1"/>
  <c r="BI184" i="1" s="1"/>
  <c r="BJ186" i="1"/>
  <c r="BH186" i="1"/>
  <c r="BI186" i="1" s="1"/>
  <c r="BJ188" i="1"/>
  <c r="BH188" i="1"/>
  <c r="BI188" i="1" s="1"/>
  <c r="BJ190" i="1"/>
  <c r="BH190" i="1"/>
  <c r="BI190" i="1" s="1"/>
  <c r="BJ181" i="1"/>
  <c r="BH181" i="1"/>
  <c r="BI181" i="1" s="1"/>
  <c r="BH183" i="1"/>
  <c r="BI183" i="1" s="1"/>
  <c r="BJ183" i="1"/>
  <c r="BH185" i="1"/>
  <c r="BI185" i="1" s="1"/>
  <c r="BJ185" i="1"/>
  <c r="BH187" i="1"/>
  <c r="BI187" i="1" s="1"/>
  <c r="BJ187" i="1"/>
  <c r="BH189" i="1"/>
  <c r="BI189" i="1" s="1"/>
  <c r="BJ189" i="1"/>
  <c r="AL181" i="1"/>
  <c r="BJ172" i="1"/>
  <c r="BH172" i="1"/>
  <c r="BI172" i="1" s="1"/>
  <c r="BJ174" i="1"/>
  <c r="BH174" i="1"/>
  <c r="BI174" i="1" s="1"/>
  <c r="BJ176" i="1"/>
  <c r="BH176" i="1"/>
  <c r="BI176" i="1" s="1"/>
  <c r="BJ178" i="1"/>
  <c r="BH178" i="1"/>
  <c r="BI178" i="1" s="1"/>
  <c r="BH180" i="1"/>
  <c r="BI180" i="1" s="1"/>
  <c r="BJ180" i="1"/>
  <c r="BH171" i="1"/>
  <c r="BI171" i="1" s="1"/>
  <c r="BJ171" i="1"/>
  <c r="BH173" i="1"/>
  <c r="BI173" i="1" s="1"/>
  <c r="BJ173" i="1"/>
  <c r="BH175" i="1"/>
  <c r="BI175" i="1" s="1"/>
  <c r="BJ175" i="1"/>
  <c r="BH177" i="1"/>
  <c r="BI177" i="1" s="1"/>
  <c r="BJ177" i="1"/>
  <c r="BH179" i="1"/>
  <c r="BI179" i="1" s="1"/>
  <c r="BJ179" i="1"/>
  <c r="AL171" i="1"/>
  <c r="BJ169" i="1"/>
  <c r="BH169" i="1"/>
  <c r="BI169" i="1" s="1"/>
  <c r="BJ163" i="1"/>
  <c r="BH163" i="1"/>
  <c r="BI163" i="1" s="1"/>
  <c r="BJ165" i="1"/>
  <c r="BH165" i="1"/>
  <c r="BI165" i="1" s="1"/>
  <c r="BJ167" i="1"/>
  <c r="BH167" i="1"/>
  <c r="BI167" i="1" s="1"/>
  <c r="BJ162" i="1"/>
  <c r="BJ164" i="1"/>
  <c r="BJ166" i="1"/>
  <c r="BJ168" i="1"/>
  <c r="BJ170" i="1"/>
  <c r="BJ152" i="1"/>
  <c r="BH152" i="1"/>
  <c r="BI152" i="1" s="1"/>
  <c r="BJ154" i="1"/>
  <c r="BH154" i="1"/>
  <c r="BI154" i="1" s="1"/>
  <c r="BJ156" i="1"/>
  <c r="BH156" i="1"/>
  <c r="BI156" i="1" s="1"/>
  <c r="BJ158" i="1"/>
  <c r="BH158" i="1"/>
  <c r="BI158" i="1" s="1"/>
  <c r="BJ160" i="1"/>
  <c r="BH160" i="1"/>
  <c r="BI160" i="1" s="1"/>
  <c r="BJ151" i="1"/>
  <c r="BH151" i="1"/>
  <c r="BI151" i="1" s="1"/>
  <c r="BH153" i="1"/>
  <c r="BI153" i="1" s="1"/>
  <c r="BJ153" i="1"/>
  <c r="BH155" i="1"/>
  <c r="BI155" i="1" s="1"/>
  <c r="BJ155" i="1"/>
  <c r="BH157" i="1"/>
  <c r="BI157" i="1" s="1"/>
  <c r="BJ157" i="1"/>
  <c r="BH159" i="1"/>
  <c r="BI159" i="1" s="1"/>
  <c r="BJ159" i="1"/>
  <c r="BJ132" i="1"/>
  <c r="BH132" i="1"/>
  <c r="BI132" i="1" s="1"/>
  <c r="BJ134" i="1"/>
  <c r="BH134" i="1"/>
  <c r="BI134" i="1" s="1"/>
  <c r="BJ136" i="1"/>
  <c r="BH136" i="1"/>
  <c r="BI136" i="1" s="1"/>
  <c r="BJ138" i="1"/>
  <c r="BH138" i="1"/>
  <c r="BI138" i="1" s="1"/>
  <c r="BJ140" i="1"/>
  <c r="BH140" i="1"/>
  <c r="BI140" i="1" s="1"/>
  <c r="BJ131" i="1"/>
  <c r="BH131" i="1"/>
  <c r="BI131" i="1" s="1"/>
  <c r="BH133" i="1"/>
  <c r="BI133" i="1" s="1"/>
  <c r="BJ133" i="1"/>
  <c r="BH135" i="1"/>
  <c r="BI135" i="1" s="1"/>
  <c r="BJ135" i="1"/>
  <c r="BH137" i="1"/>
  <c r="BI137" i="1" s="1"/>
  <c r="BJ137" i="1"/>
  <c r="BH139" i="1"/>
  <c r="BI139" i="1" s="1"/>
  <c r="BJ139" i="1"/>
  <c r="P10" i="1"/>
  <c r="P20" i="1"/>
  <c r="P30" i="1"/>
  <c r="P40" i="1"/>
  <c r="P50" i="1"/>
  <c r="P60" i="1"/>
  <c r="P70" i="1"/>
  <c r="P80" i="1"/>
  <c r="P90" i="1"/>
  <c r="P100" i="1"/>
  <c r="BK301" i="1" l="1"/>
  <c r="BL301" i="1" s="1"/>
  <c r="BM301" i="1" s="1"/>
  <c r="BN301" i="1" s="1"/>
  <c r="BP301" i="1" s="1"/>
  <c r="BK371" i="1"/>
  <c r="BL371" i="1" s="1"/>
  <c r="BM371" i="1" s="1"/>
  <c r="BN371" i="1" s="1"/>
  <c r="BP371" i="1" s="1"/>
  <c r="BK361" i="1"/>
  <c r="BL361" i="1" s="1"/>
  <c r="BM361" i="1" s="1"/>
  <c r="BN361" i="1" s="1"/>
  <c r="BP361" i="1" s="1"/>
  <c r="BK161" i="1"/>
  <c r="BL161" i="1" s="1"/>
  <c r="BM161" i="1" s="1"/>
  <c r="BN161" i="1" s="1"/>
  <c r="BP161" i="1" s="1"/>
  <c r="BK271" i="1"/>
  <c r="BL271" i="1" s="1"/>
  <c r="BM271" i="1" s="1"/>
  <c r="BN271" i="1" s="1"/>
  <c r="BP271" i="1" s="1"/>
  <c r="BK131" i="1"/>
  <c r="BL131" i="1" s="1"/>
  <c r="BM131" i="1" s="1"/>
  <c r="BN131" i="1" s="1"/>
  <c r="BP131" i="1" s="1"/>
  <c r="BK431" i="1"/>
  <c r="BK421" i="1"/>
  <c r="BK411" i="1"/>
  <c r="BK351" i="1"/>
  <c r="BK341" i="1"/>
  <c r="BK331" i="1"/>
  <c r="BK321" i="1"/>
  <c r="BK291" i="1"/>
  <c r="BK281" i="1"/>
  <c r="BK261" i="1"/>
  <c r="BK251" i="1"/>
  <c r="BK221" i="1"/>
  <c r="BK211" i="1"/>
  <c r="BK201" i="1"/>
  <c r="BK181" i="1"/>
  <c r="BK171" i="1"/>
  <c r="BK151" i="1"/>
  <c r="BF109" i="1"/>
  <c r="BB109" i="1"/>
  <c r="BC109" i="1" s="1"/>
  <c r="BF108" i="1"/>
  <c r="BB108" i="1"/>
  <c r="BC108" i="1" s="1"/>
  <c r="BF107" i="1"/>
  <c r="BB107" i="1"/>
  <c r="BC107" i="1" s="1"/>
  <c r="BF106" i="1"/>
  <c r="BB106" i="1"/>
  <c r="BC106" i="1" s="1"/>
  <c r="BF105" i="1"/>
  <c r="BB105" i="1"/>
  <c r="BC105" i="1" s="1"/>
  <c r="BF104" i="1"/>
  <c r="BB104" i="1"/>
  <c r="BC104" i="1" s="1"/>
  <c r="BF103" i="1"/>
  <c r="BB103" i="1"/>
  <c r="BC103" i="1" s="1"/>
  <c r="BF102" i="1"/>
  <c r="BB102" i="1"/>
  <c r="BC102" i="1" s="1"/>
  <c r="BF101" i="1"/>
  <c r="BB101" i="1"/>
  <c r="BC101" i="1" s="1"/>
  <c r="BF100" i="1"/>
  <c r="BB100" i="1"/>
  <c r="BC100" i="1" s="1"/>
  <c r="AJ100" i="1"/>
  <c r="AK100" i="1" s="1"/>
  <c r="BO100" i="1" s="1"/>
  <c r="O100" i="1"/>
  <c r="J100" i="1"/>
  <c r="BF99" i="1"/>
  <c r="BB99" i="1"/>
  <c r="BC99" i="1" s="1"/>
  <c r="BF98" i="1"/>
  <c r="BB98" i="1"/>
  <c r="BC98" i="1" s="1"/>
  <c r="BF97" i="1"/>
  <c r="BB97" i="1"/>
  <c r="BC97" i="1" s="1"/>
  <c r="BF96" i="1"/>
  <c r="BB96" i="1"/>
  <c r="BC96" i="1" s="1"/>
  <c r="BF95" i="1"/>
  <c r="BB95" i="1"/>
  <c r="BC95" i="1" s="1"/>
  <c r="BF94" i="1"/>
  <c r="BB94" i="1"/>
  <c r="BC94" i="1" s="1"/>
  <c r="BF93" i="1"/>
  <c r="BB93" i="1"/>
  <c r="BC93" i="1" s="1"/>
  <c r="BF92" i="1"/>
  <c r="BB92" i="1"/>
  <c r="BC92" i="1" s="1"/>
  <c r="BF91" i="1"/>
  <c r="BB91" i="1"/>
  <c r="BC91" i="1" s="1"/>
  <c r="BF90" i="1"/>
  <c r="BB90" i="1"/>
  <c r="BC90" i="1" s="1"/>
  <c r="AJ90" i="1"/>
  <c r="AK90" i="1" s="1"/>
  <c r="BO90" i="1" s="1"/>
  <c r="O90" i="1"/>
  <c r="J90" i="1"/>
  <c r="BF89" i="1"/>
  <c r="BB89" i="1"/>
  <c r="BC89" i="1" s="1"/>
  <c r="BF88" i="1"/>
  <c r="BB88" i="1"/>
  <c r="BC88" i="1" s="1"/>
  <c r="BJ88" i="1" s="1"/>
  <c r="BF87" i="1"/>
  <c r="BB87" i="1"/>
  <c r="BC87" i="1" s="1"/>
  <c r="BF86" i="1"/>
  <c r="BB86" i="1"/>
  <c r="BC86" i="1" s="1"/>
  <c r="BJ86" i="1" s="1"/>
  <c r="BF85" i="1"/>
  <c r="BB85" i="1"/>
  <c r="BC85" i="1" s="1"/>
  <c r="BF84" i="1"/>
  <c r="BB84" i="1"/>
  <c r="BC84" i="1" s="1"/>
  <c r="BJ84" i="1" s="1"/>
  <c r="BF83" i="1"/>
  <c r="BB83" i="1"/>
  <c r="BC83" i="1" s="1"/>
  <c r="BF82" i="1"/>
  <c r="BB82" i="1"/>
  <c r="BC82" i="1" s="1"/>
  <c r="BJ82" i="1" s="1"/>
  <c r="BF81" i="1"/>
  <c r="BB81" i="1"/>
  <c r="BC81" i="1" s="1"/>
  <c r="BF80" i="1"/>
  <c r="BB80" i="1"/>
  <c r="BC80" i="1" s="1"/>
  <c r="AJ80" i="1"/>
  <c r="AK80" i="1" s="1"/>
  <c r="BO80" i="1" s="1"/>
  <c r="O80" i="1"/>
  <c r="J80" i="1"/>
  <c r="BF79" i="1"/>
  <c r="BB79" i="1"/>
  <c r="BC79" i="1" s="1"/>
  <c r="BJ79" i="1" s="1"/>
  <c r="BF78" i="1"/>
  <c r="BB78" i="1"/>
  <c r="BC78" i="1" s="1"/>
  <c r="BH78" i="1" s="1"/>
  <c r="BI78" i="1" s="1"/>
  <c r="BF77" i="1"/>
  <c r="BB77" i="1"/>
  <c r="BC77" i="1" s="1"/>
  <c r="BJ77" i="1" s="1"/>
  <c r="BF76" i="1"/>
  <c r="BB76" i="1"/>
  <c r="BC76" i="1" s="1"/>
  <c r="BH76" i="1" s="1"/>
  <c r="BI76" i="1" s="1"/>
  <c r="BF75" i="1"/>
  <c r="BB75" i="1"/>
  <c r="BC75" i="1" s="1"/>
  <c r="BJ75" i="1" s="1"/>
  <c r="BF74" i="1"/>
  <c r="BB74" i="1"/>
  <c r="BC74" i="1" s="1"/>
  <c r="BH74" i="1" s="1"/>
  <c r="BI74" i="1" s="1"/>
  <c r="BF73" i="1"/>
  <c r="BB73" i="1"/>
  <c r="BC73" i="1" s="1"/>
  <c r="BJ73" i="1" s="1"/>
  <c r="BF72" i="1"/>
  <c r="BB72" i="1"/>
  <c r="BC72" i="1" s="1"/>
  <c r="BF71" i="1"/>
  <c r="BB71" i="1"/>
  <c r="BC71" i="1" s="1"/>
  <c r="BJ71" i="1" s="1"/>
  <c r="BF70" i="1"/>
  <c r="BB70" i="1"/>
  <c r="BC70" i="1" s="1"/>
  <c r="BJ70" i="1" s="1"/>
  <c r="AJ70" i="1"/>
  <c r="AK70" i="1" s="1"/>
  <c r="BO70" i="1" s="1"/>
  <c r="O70" i="1"/>
  <c r="J70" i="1"/>
  <c r="BF69" i="1"/>
  <c r="BB69" i="1"/>
  <c r="BC69" i="1" s="1"/>
  <c r="BJ69" i="1" s="1"/>
  <c r="BF68" i="1"/>
  <c r="BB68" i="1"/>
  <c r="BC68" i="1" s="1"/>
  <c r="BF67" i="1"/>
  <c r="BB67" i="1"/>
  <c r="BC67" i="1" s="1"/>
  <c r="BJ67" i="1" s="1"/>
  <c r="BF66" i="1"/>
  <c r="BB66" i="1"/>
  <c r="BC66" i="1" s="1"/>
  <c r="BF65" i="1"/>
  <c r="BB65" i="1"/>
  <c r="BC65" i="1" s="1"/>
  <c r="BJ65" i="1" s="1"/>
  <c r="BF64" i="1"/>
  <c r="BB64" i="1"/>
  <c r="BC64" i="1" s="1"/>
  <c r="BF63" i="1"/>
  <c r="BB63" i="1"/>
  <c r="BC63" i="1" s="1"/>
  <c r="BJ63" i="1" s="1"/>
  <c r="BF62" i="1"/>
  <c r="BC62" i="1"/>
  <c r="BF61" i="1"/>
  <c r="BC61" i="1"/>
  <c r="BJ61" i="1" s="1"/>
  <c r="BF60" i="1"/>
  <c r="BC60" i="1"/>
  <c r="BJ60" i="1" s="1"/>
  <c r="AJ60" i="1"/>
  <c r="AK60" i="1" s="1"/>
  <c r="BO60" i="1" s="1"/>
  <c r="O60" i="1"/>
  <c r="J60" i="1"/>
  <c r="BF59" i="1"/>
  <c r="BB59" i="1"/>
  <c r="BC59" i="1" s="1"/>
  <c r="BF58" i="1"/>
  <c r="BB58" i="1"/>
  <c r="BC58" i="1" s="1"/>
  <c r="BF57" i="1"/>
  <c r="BB57" i="1"/>
  <c r="BC57" i="1" s="1"/>
  <c r="BH57" i="1" s="1"/>
  <c r="BI57" i="1" s="1"/>
  <c r="BF56" i="1"/>
  <c r="BB56" i="1"/>
  <c r="BC56" i="1" s="1"/>
  <c r="BJ56" i="1" s="1"/>
  <c r="BF55" i="1"/>
  <c r="BB55" i="1"/>
  <c r="BC55" i="1" s="1"/>
  <c r="BF54" i="1"/>
  <c r="BB54" i="1"/>
  <c r="BC54" i="1" s="1"/>
  <c r="BF53" i="1"/>
  <c r="BB53" i="1"/>
  <c r="BC53" i="1" s="1"/>
  <c r="BH53" i="1" s="1"/>
  <c r="BI53" i="1" s="1"/>
  <c r="BF52" i="1"/>
  <c r="BB52" i="1"/>
  <c r="BC52" i="1" s="1"/>
  <c r="BJ52" i="1" s="1"/>
  <c r="BF51" i="1"/>
  <c r="BB51" i="1"/>
  <c r="BC51" i="1" s="1"/>
  <c r="BH51" i="1" s="1"/>
  <c r="BI51" i="1" s="1"/>
  <c r="BF50" i="1"/>
  <c r="BB50" i="1"/>
  <c r="BC50" i="1" s="1"/>
  <c r="AJ50" i="1"/>
  <c r="AK50" i="1" s="1"/>
  <c r="BO50" i="1" s="1"/>
  <c r="O50" i="1"/>
  <c r="J50" i="1"/>
  <c r="BF49" i="1"/>
  <c r="BB49" i="1"/>
  <c r="BC49" i="1" s="1"/>
  <c r="BJ49" i="1" s="1"/>
  <c r="BF48" i="1"/>
  <c r="BB48" i="1"/>
  <c r="BC48" i="1" s="1"/>
  <c r="BH48" i="1" s="1"/>
  <c r="BI48" i="1" s="1"/>
  <c r="BF47" i="1"/>
  <c r="BB47" i="1"/>
  <c r="BC47" i="1" s="1"/>
  <c r="BJ47" i="1" s="1"/>
  <c r="BF46" i="1"/>
  <c r="BB46" i="1"/>
  <c r="BC46" i="1" s="1"/>
  <c r="BH46" i="1" s="1"/>
  <c r="BI46" i="1" s="1"/>
  <c r="BF45" i="1"/>
  <c r="BB45" i="1"/>
  <c r="BC45" i="1" s="1"/>
  <c r="BJ45" i="1" s="1"/>
  <c r="BF44" i="1"/>
  <c r="BB44" i="1"/>
  <c r="BC44" i="1" s="1"/>
  <c r="BF43" i="1"/>
  <c r="BB43" i="1"/>
  <c r="BC43" i="1" s="1"/>
  <c r="BJ43" i="1" s="1"/>
  <c r="BF42" i="1"/>
  <c r="BB42" i="1"/>
  <c r="BC42" i="1" s="1"/>
  <c r="BH42" i="1" s="1"/>
  <c r="BI42" i="1" s="1"/>
  <c r="BF41" i="1"/>
  <c r="BB41" i="1"/>
  <c r="BC41" i="1" s="1"/>
  <c r="BJ41" i="1" s="1"/>
  <c r="BF40" i="1"/>
  <c r="BB40" i="1"/>
  <c r="BC40" i="1" s="1"/>
  <c r="BH40" i="1" s="1"/>
  <c r="BI40" i="1" s="1"/>
  <c r="AJ40" i="1"/>
  <c r="AK40" i="1" s="1"/>
  <c r="BO40" i="1" s="1"/>
  <c r="O40" i="1"/>
  <c r="J40" i="1"/>
  <c r="BF39" i="1"/>
  <c r="BB39" i="1"/>
  <c r="BC39" i="1" s="1"/>
  <c r="BF38" i="1"/>
  <c r="BB38" i="1"/>
  <c r="BC38" i="1" s="1"/>
  <c r="BJ38" i="1" s="1"/>
  <c r="BF37" i="1"/>
  <c r="BB37" i="1"/>
  <c r="BC37" i="1" s="1"/>
  <c r="BF36" i="1"/>
  <c r="BB36" i="1"/>
  <c r="BC36" i="1" s="1"/>
  <c r="BJ36" i="1" s="1"/>
  <c r="BF35" i="1"/>
  <c r="BB35" i="1"/>
  <c r="BC35" i="1" s="1"/>
  <c r="BF34" i="1"/>
  <c r="BB34" i="1"/>
  <c r="BC34" i="1" s="1"/>
  <c r="BJ34" i="1" s="1"/>
  <c r="BF33" i="1"/>
  <c r="BB33" i="1"/>
  <c r="BC33" i="1" s="1"/>
  <c r="BF32" i="1"/>
  <c r="BB32" i="1"/>
  <c r="BC32" i="1" s="1"/>
  <c r="BJ32" i="1" s="1"/>
  <c r="BF31" i="1"/>
  <c r="BB31" i="1"/>
  <c r="BC31" i="1" s="1"/>
  <c r="BF30" i="1"/>
  <c r="BB30" i="1"/>
  <c r="BC30" i="1" s="1"/>
  <c r="AJ30" i="1"/>
  <c r="AK30" i="1" s="1"/>
  <c r="BO30" i="1" s="1"/>
  <c r="O30" i="1"/>
  <c r="J30" i="1"/>
  <c r="BF29" i="1"/>
  <c r="BB29" i="1"/>
  <c r="BC29" i="1" s="1"/>
  <c r="BF28" i="1"/>
  <c r="BB28" i="1"/>
  <c r="BC28" i="1" s="1"/>
  <c r="BJ28" i="1" s="1"/>
  <c r="BF27" i="1"/>
  <c r="BB27" i="1"/>
  <c r="BC27" i="1" s="1"/>
  <c r="BJ27" i="1" s="1"/>
  <c r="BF26" i="1"/>
  <c r="BB26" i="1"/>
  <c r="BC26" i="1" s="1"/>
  <c r="BH26" i="1" s="1"/>
  <c r="BI26" i="1" s="1"/>
  <c r="BF25" i="1"/>
  <c r="BB25" i="1"/>
  <c r="BC25" i="1" s="1"/>
  <c r="BF24" i="1"/>
  <c r="BB24" i="1"/>
  <c r="BC24" i="1" s="1"/>
  <c r="BH24" i="1" s="1"/>
  <c r="BI24" i="1" s="1"/>
  <c r="BF23" i="1"/>
  <c r="BB23" i="1"/>
  <c r="BC23" i="1" s="1"/>
  <c r="BF22" i="1"/>
  <c r="BB22" i="1"/>
  <c r="BC22" i="1" s="1"/>
  <c r="BH22" i="1" s="1"/>
  <c r="BI22" i="1" s="1"/>
  <c r="BF21" i="1"/>
  <c r="BB21" i="1"/>
  <c r="BC21" i="1" s="1"/>
  <c r="BF20" i="1"/>
  <c r="BB20" i="1"/>
  <c r="BC20" i="1" s="1"/>
  <c r="AJ20" i="1"/>
  <c r="AK20" i="1" s="1"/>
  <c r="BO20" i="1" s="1"/>
  <c r="O20" i="1"/>
  <c r="J20" i="1"/>
  <c r="AJ10" i="1"/>
  <c r="BH79" i="1" l="1"/>
  <c r="BI79" i="1" s="1"/>
  <c r="BL431" i="1"/>
  <c r="BM431" i="1" s="1"/>
  <c r="BN431" i="1" s="1"/>
  <c r="BP431" i="1" s="1"/>
  <c r="BL421" i="1"/>
  <c r="BM421" i="1" s="1"/>
  <c r="BN421" i="1" s="1"/>
  <c r="BP421" i="1" s="1"/>
  <c r="BL411" i="1"/>
  <c r="BM411" i="1" s="1"/>
  <c r="BN411" i="1" s="1"/>
  <c r="BP411" i="1" s="1"/>
  <c r="BL351" i="1"/>
  <c r="BM351" i="1" s="1"/>
  <c r="BN351" i="1" s="1"/>
  <c r="BP351" i="1" s="1"/>
  <c r="BM341" i="1"/>
  <c r="BN341" i="1" s="1"/>
  <c r="BP341" i="1" s="1"/>
  <c r="BL341" i="1"/>
  <c r="BL331" i="1"/>
  <c r="BM331" i="1" s="1"/>
  <c r="BN331" i="1" s="1"/>
  <c r="BP331" i="1" s="1"/>
  <c r="BL321" i="1"/>
  <c r="BM321" i="1" s="1"/>
  <c r="BN321" i="1" s="1"/>
  <c r="BP321" i="1" s="1"/>
  <c r="BL291" i="1"/>
  <c r="BM291" i="1" s="1"/>
  <c r="BN291" i="1" s="1"/>
  <c r="BP291" i="1" s="1"/>
  <c r="BL281" i="1"/>
  <c r="BM281" i="1" s="1"/>
  <c r="BN281" i="1" s="1"/>
  <c r="BP281" i="1" s="1"/>
  <c r="BL261" i="1"/>
  <c r="BM261" i="1" s="1"/>
  <c r="BN261" i="1" s="1"/>
  <c r="BP261" i="1" s="1"/>
  <c r="BL251" i="1"/>
  <c r="BM251" i="1" s="1"/>
  <c r="BN251" i="1" s="1"/>
  <c r="BP251" i="1" s="1"/>
  <c r="BL221" i="1"/>
  <c r="BM221" i="1" s="1"/>
  <c r="BN221" i="1" s="1"/>
  <c r="BP221" i="1" s="1"/>
  <c r="BL211" i="1"/>
  <c r="BM211" i="1" s="1"/>
  <c r="BN211" i="1" s="1"/>
  <c r="BP211" i="1" s="1"/>
  <c r="BL201" i="1"/>
  <c r="BM201" i="1" s="1"/>
  <c r="BN201" i="1" s="1"/>
  <c r="BP201" i="1" s="1"/>
  <c r="BL181" i="1"/>
  <c r="BM181" i="1" s="1"/>
  <c r="BN181" i="1" s="1"/>
  <c r="BP181" i="1" s="1"/>
  <c r="BL171" i="1"/>
  <c r="BM171" i="1" s="1"/>
  <c r="BN171" i="1" s="1"/>
  <c r="BP171" i="1" s="1"/>
  <c r="BL151" i="1"/>
  <c r="BM151" i="1" s="1"/>
  <c r="BN151" i="1" s="1"/>
  <c r="BP151" i="1" s="1"/>
  <c r="BH49" i="1"/>
  <c r="BI49" i="1" s="1"/>
  <c r="BH45" i="1"/>
  <c r="BI45" i="1" s="1"/>
  <c r="BH71" i="1"/>
  <c r="BI71" i="1" s="1"/>
  <c r="BH47" i="1"/>
  <c r="BI47" i="1" s="1"/>
  <c r="BJ20" i="1"/>
  <c r="BH20" i="1"/>
  <c r="BI20" i="1" s="1"/>
  <c r="BJ29" i="1"/>
  <c r="BH29" i="1"/>
  <c r="BI29" i="1" s="1"/>
  <c r="BJ54" i="1"/>
  <c r="BH54" i="1"/>
  <c r="BI54" i="1" s="1"/>
  <c r="BJ58" i="1"/>
  <c r="BH58" i="1"/>
  <c r="BI58" i="1" s="1"/>
  <c r="BH72" i="1"/>
  <c r="BI72" i="1" s="1"/>
  <c r="BJ72" i="1"/>
  <c r="BJ21" i="1"/>
  <c r="BH21" i="1"/>
  <c r="BI21" i="1" s="1"/>
  <c r="BJ23" i="1"/>
  <c r="BH23" i="1"/>
  <c r="BI23" i="1" s="1"/>
  <c r="BJ25" i="1"/>
  <c r="BH25" i="1"/>
  <c r="BI25" i="1" s="1"/>
  <c r="BJ96" i="1"/>
  <c r="BH96" i="1"/>
  <c r="BI96" i="1" s="1"/>
  <c r="BJ98" i="1"/>
  <c r="BH98" i="1"/>
  <c r="BI98" i="1" s="1"/>
  <c r="BJ48" i="1"/>
  <c r="BH56" i="1"/>
  <c r="BI56" i="1" s="1"/>
  <c r="BH77" i="1"/>
  <c r="BI77" i="1" s="1"/>
  <c r="BJ78" i="1"/>
  <c r="BH27" i="1"/>
  <c r="BI27" i="1" s="1"/>
  <c r="BJ46" i="1"/>
  <c r="AL70" i="1"/>
  <c r="AL80" i="1"/>
  <c r="AL20" i="1"/>
  <c r="AL30" i="1"/>
  <c r="BH31" i="1"/>
  <c r="BI31" i="1" s="1"/>
  <c r="BJ31" i="1"/>
  <c r="BH39" i="1"/>
  <c r="BI39" i="1" s="1"/>
  <c r="BJ39" i="1"/>
  <c r="BH30" i="1"/>
  <c r="BI30" i="1" s="1"/>
  <c r="BJ30" i="1"/>
  <c r="BH33" i="1"/>
  <c r="BI33" i="1" s="1"/>
  <c r="BJ33" i="1"/>
  <c r="BH44" i="1"/>
  <c r="BI44" i="1" s="1"/>
  <c r="BJ44" i="1"/>
  <c r="BH35" i="1"/>
  <c r="BI35" i="1" s="1"/>
  <c r="BJ35" i="1"/>
  <c r="BH50" i="1"/>
  <c r="BI50" i="1" s="1"/>
  <c r="BJ50" i="1"/>
  <c r="BH55" i="1"/>
  <c r="BI55" i="1" s="1"/>
  <c r="BJ55" i="1"/>
  <c r="BH37" i="1"/>
  <c r="BI37" i="1" s="1"/>
  <c r="BJ37" i="1"/>
  <c r="AL40" i="1"/>
  <c r="BH59" i="1"/>
  <c r="BI59" i="1" s="1"/>
  <c r="BJ59" i="1"/>
  <c r="AL60" i="1"/>
  <c r="BH70" i="1"/>
  <c r="BI70" i="1" s="1"/>
  <c r="BH75" i="1"/>
  <c r="BI75" i="1" s="1"/>
  <c r="BJ76" i="1"/>
  <c r="BH83" i="1"/>
  <c r="BI83" i="1" s="1"/>
  <c r="BJ83" i="1"/>
  <c r="BH87" i="1"/>
  <c r="BI87" i="1" s="1"/>
  <c r="BJ87" i="1"/>
  <c r="BJ92" i="1"/>
  <c r="BH92" i="1"/>
  <c r="BI92" i="1" s="1"/>
  <c r="BJ94" i="1"/>
  <c r="BH94" i="1"/>
  <c r="BI94" i="1" s="1"/>
  <c r="BH97" i="1"/>
  <c r="BI97" i="1" s="1"/>
  <c r="BJ97" i="1"/>
  <c r="BH102" i="1"/>
  <c r="BI102" i="1" s="1"/>
  <c r="BJ102" i="1"/>
  <c r="BH104" i="1"/>
  <c r="BI104" i="1" s="1"/>
  <c r="BJ104" i="1"/>
  <c r="BH106" i="1"/>
  <c r="BI106" i="1" s="1"/>
  <c r="BJ106" i="1"/>
  <c r="BH108" i="1"/>
  <c r="BI108" i="1" s="1"/>
  <c r="BJ108" i="1"/>
  <c r="BJ26" i="1"/>
  <c r="BJ40" i="1"/>
  <c r="BH32" i="1"/>
  <c r="BI32" i="1" s="1"/>
  <c r="BH34" i="1"/>
  <c r="BI34" i="1" s="1"/>
  <c r="BH36" i="1"/>
  <c r="BI36" i="1" s="1"/>
  <c r="BH38" i="1"/>
  <c r="BI38" i="1" s="1"/>
  <c r="BH41" i="1"/>
  <c r="BI41" i="1" s="1"/>
  <c r="BJ57" i="1"/>
  <c r="BH62" i="1"/>
  <c r="BI62" i="1" s="1"/>
  <c r="BJ62" i="1"/>
  <c r="BH66" i="1"/>
  <c r="BI66" i="1" s="1"/>
  <c r="BJ66" i="1"/>
  <c r="BH73" i="1"/>
  <c r="BI73" i="1" s="1"/>
  <c r="BJ74" i="1"/>
  <c r="AL90" i="1"/>
  <c r="AL100" i="1"/>
  <c r="BJ22" i="1"/>
  <c r="BJ24" i="1"/>
  <c r="BH28" i="1"/>
  <c r="BI28" i="1" s="1"/>
  <c r="BH43" i="1"/>
  <c r="BI43" i="1" s="1"/>
  <c r="AL50" i="1"/>
  <c r="BH52" i="1"/>
  <c r="BI52" i="1" s="1"/>
  <c r="BH80" i="1"/>
  <c r="BI80" i="1" s="1"/>
  <c r="BJ80" i="1"/>
  <c r="BH81" i="1"/>
  <c r="BI81" i="1" s="1"/>
  <c r="BJ81" i="1"/>
  <c r="BH85" i="1"/>
  <c r="BI85" i="1" s="1"/>
  <c r="BJ85" i="1"/>
  <c r="BH89" i="1"/>
  <c r="BI89" i="1" s="1"/>
  <c r="BJ89" i="1"/>
  <c r="BH91" i="1"/>
  <c r="BI91" i="1" s="1"/>
  <c r="BJ91" i="1"/>
  <c r="BH93" i="1"/>
  <c r="BI93" i="1" s="1"/>
  <c r="BJ93" i="1"/>
  <c r="BH95" i="1"/>
  <c r="BI95" i="1" s="1"/>
  <c r="BJ95" i="1"/>
  <c r="BH99" i="1"/>
  <c r="BI99" i="1" s="1"/>
  <c r="BJ99" i="1"/>
  <c r="BJ101" i="1"/>
  <c r="BH101" i="1"/>
  <c r="BI101" i="1" s="1"/>
  <c r="BJ103" i="1"/>
  <c r="BH103" i="1"/>
  <c r="BI103" i="1" s="1"/>
  <c r="BJ105" i="1"/>
  <c r="BH105" i="1"/>
  <c r="BI105" i="1" s="1"/>
  <c r="BJ107" i="1"/>
  <c r="BH107" i="1"/>
  <c r="BI107" i="1" s="1"/>
  <c r="BJ109" i="1"/>
  <c r="BH109" i="1"/>
  <c r="BI109" i="1" s="1"/>
  <c r="BJ42" i="1"/>
  <c r="BJ51" i="1"/>
  <c r="BJ53" i="1"/>
  <c r="BH64" i="1"/>
  <c r="BI64" i="1" s="1"/>
  <c r="BJ64" i="1"/>
  <c r="BH68" i="1"/>
  <c r="BI68" i="1" s="1"/>
  <c r="BJ68" i="1"/>
  <c r="BH90" i="1"/>
  <c r="BI90" i="1" s="1"/>
  <c r="BJ90" i="1"/>
  <c r="BJ100" i="1"/>
  <c r="BH100" i="1"/>
  <c r="BI100" i="1" s="1"/>
  <c r="BH60" i="1"/>
  <c r="BI60" i="1" s="1"/>
  <c r="BH61" i="1"/>
  <c r="BI61" i="1" s="1"/>
  <c r="BH63" i="1"/>
  <c r="BI63" i="1" s="1"/>
  <c r="BH65" i="1"/>
  <c r="BI65" i="1" s="1"/>
  <c r="BH67" i="1"/>
  <c r="BI67" i="1" s="1"/>
  <c r="BH69" i="1"/>
  <c r="BI69" i="1" s="1"/>
  <c r="BH82" i="1"/>
  <c r="BI82" i="1" s="1"/>
  <c r="BH84" i="1"/>
  <c r="BI84" i="1" s="1"/>
  <c r="BH86" i="1"/>
  <c r="BI86" i="1" s="1"/>
  <c r="BH88" i="1"/>
  <c r="BI88" i="1" s="1"/>
  <c r="AK10" i="1"/>
  <c r="BO10" i="1" s="1"/>
  <c r="BB11" i="1"/>
  <c r="BK100" i="1" l="1"/>
  <c r="BL100" i="1" s="1"/>
  <c r="BK40" i="1"/>
  <c r="BL40" i="1" s="1"/>
  <c r="BK20" i="1"/>
  <c r="BL20" i="1" s="1"/>
  <c r="BK60" i="1"/>
  <c r="BL60" i="1" s="1"/>
  <c r="BK90" i="1"/>
  <c r="BL90" i="1" s="1"/>
  <c r="BK70" i="1"/>
  <c r="BL70" i="1" s="1"/>
  <c r="BK50" i="1"/>
  <c r="BL50" i="1" s="1"/>
  <c r="BK80" i="1"/>
  <c r="BL80" i="1" s="1"/>
  <c r="BK30" i="1"/>
  <c r="BL30" i="1" s="1"/>
  <c r="BB10" i="1"/>
  <c r="BC10" i="1" s="1"/>
  <c r="BB12" i="1"/>
  <c r="BB13" i="1"/>
  <c r="BB14" i="1"/>
  <c r="BB15" i="1"/>
  <c r="BB16" i="1"/>
  <c r="BB17" i="1"/>
  <c r="BB18" i="1"/>
  <c r="BB19" i="1"/>
  <c r="BF10" i="1"/>
  <c r="BF11" i="1"/>
  <c r="BF12" i="1"/>
  <c r="BF13" i="1"/>
  <c r="BF14" i="1"/>
  <c r="BF15" i="1"/>
  <c r="BF16" i="1"/>
  <c r="BF17" i="1"/>
  <c r="BF18" i="1"/>
  <c r="BF19" i="1"/>
  <c r="BM20" i="1" l="1"/>
  <c r="BN20" i="1" s="1"/>
  <c r="BP20" i="1" s="1"/>
  <c r="BM40" i="1"/>
  <c r="BN40" i="1" s="1"/>
  <c r="BP40" i="1" s="1"/>
  <c r="BM80" i="1"/>
  <c r="BN80" i="1" s="1"/>
  <c r="BP80" i="1" s="1"/>
  <c r="BM60" i="1"/>
  <c r="BN60" i="1" s="1"/>
  <c r="BP60" i="1" s="1"/>
  <c r="BM50" i="1"/>
  <c r="BN50" i="1" s="1"/>
  <c r="BP50" i="1" s="1"/>
  <c r="BM70" i="1"/>
  <c r="BN70" i="1" s="1"/>
  <c r="BP70" i="1" s="1"/>
  <c r="BM30" i="1"/>
  <c r="BN30" i="1" s="1"/>
  <c r="BP30" i="1" s="1"/>
  <c r="BM90" i="1"/>
  <c r="BN90" i="1" s="1"/>
  <c r="BP90" i="1" s="1"/>
  <c r="BM100" i="1"/>
  <c r="BN100" i="1" s="1"/>
  <c r="BP100" i="1" s="1"/>
  <c r="BH10" i="1"/>
  <c r="BC11" i="1"/>
  <c r="BH11" i="1" s="1"/>
  <c r="BC12" i="1"/>
  <c r="BC13" i="1"/>
  <c r="BH13" i="1" s="1"/>
  <c r="BC14" i="1"/>
  <c r="BH14" i="1" s="1"/>
  <c r="BC15" i="1"/>
  <c r="BH15" i="1" s="1"/>
  <c r="BC16" i="1"/>
  <c r="BH16" i="1" s="1"/>
  <c r="BC17" i="1"/>
  <c r="BH17" i="1" s="1"/>
  <c r="BC18" i="1"/>
  <c r="BH18" i="1" s="1"/>
  <c r="BC19" i="1"/>
  <c r="BH19" i="1" s="1"/>
  <c r="BH12" i="1" l="1"/>
  <c r="BI12" i="1" s="1"/>
  <c r="BJ12" i="1"/>
  <c r="BJ19" i="1"/>
  <c r="BI19" i="1"/>
  <c r="BI15" i="1"/>
  <c r="BJ15" i="1"/>
  <c r="BI14" i="1"/>
  <c r="BJ14" i="1"/>
  <c r="BI17" i="1"/>
  <c r="BJ17" i="1"/>
  <c r="BI13" i="1"/>
  <c r="BJ13" i="1"/>
  <c r="BI16" i="1"/>
  <c r="BJ16" i="1"/>
  <c r="BI18" i="1"/>
  <c r="BJ18" i="1"/>
  <c r="BJ10" i="1"/>
  <c r="BI10" i="1"/>
  <c r="BJ11" i="1"/>
  <c r="BI11" i="1"/>
  <c r="O10" i="1"/>
  <c r="AL10" i="1" l="1"/>
  <c r="BK10" i="1"/>
  <c r="BL10" i="1" s="1"/>
  <c r="BM10" i="1" l="1"/>
  <c r="BN10" i="1" s="1"/>
  <c r="BP10" i="1" l="1"/>
  <c r="J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Alfonso Antonio de Jesus Barrios Perea</author>
  </authors>
  <commentList>
    <comment ref="M7" authorId="0" shapeId="0" xr:uid="{00000000-0006-0000-0000-000001000000}">
      <text>
        <r>
          <rPr>
            <sz val="8"/>
            <color indexed="81"/>
            <rFont val="Arial"/>
            <family val="2"/>
          </rPr>
          <t>Son los efectos ocasionados por la ocurrencia de un riesgo que afecta los objetivos o procesos de la entidad. Pueden ser una pérdida, un daño, un perjuicio, un detrimento.</t>
        </r>
      </text>
    </comment>
    <comment ref="AO7" authorId="0" shapeId="0" xr:uid="{00000000-0006-0000-0000-000002000000}">
      <text>
        <r>
          <rPr>
            <sz val="9"/>
            <color indexed="81"/>
            <rFont val="Tahoma"/>
            <family val="2"/>
          </rPr>
          <t xml:space="preserve">Las actividades de control, independiente de la tipología de riesgo a tratar, deben tener una adecuada combinación para prevenir que la situación de riesgo se origine, o en caso de que la situación de riesgos se presente, esta sea detectada de manera oportuna.
</t>
        </r>
        <r>
          <rPr>
            <b/>
            <sz val="9"/>
            <color indexed="81"/>
            <rFont val="Tahoma"/>
            <family val="2"/>
          </rPr>
          <t>1.</t>
        </r>
        <r>
          <rPr>
            <sz val="9"/>
            <color indexed="81"/>
            <rFont val="Tahoma"/>
            <family val="2"/>
          </rPr>
          <t xml:space="preserve"> Debe tener definido el responsable de realizar la actividad del control.
</t>
        </r>
        <r>
          <rPr>
            <b/>
            <sz val="9"/>
            <color indexed="81"/>
            <rFont val="Tahoma"/>
            <family val="2"/>
          </rPr>
          <t xml:space="preserve">2. </t>
        </r>
        <r>
          <rPr>
            <sz val="9"/>
            <color indexed="81"/>
            <rFont val="Tahoma"/>
            <family val="2"/>
          </rPr>
          <t xml:space="preserve">Debe tener una periodicidad definida para su ejecución.
</t>
        </r>
        <r>
          <rPr>
            <b/>
            <sz val="9"/>
            <color indexed="81"/>
            <rFont val="Tahoma"/>
            <family val="2"/>
          </rPr>
          <t xml:space="preserve">3. </t>
        </r>
        <r>
          <rPr>
            <sz val="9"/>
            <color indexed="81"/>
            <rFont val="Tahoma"/>
            <family val="2"/>
          </rPr>
          <t xml:space="preserve">Debe indicar cual es el propósito del control.
</t>
        </r>
        <r>
          <rPr>
            <b/>
            <sz val="9"/>
            <color indexed="81"/>
            <rFont val="Tahoma"/>
            <family val="2"/>
          </rPr>
          <t xml:space="preserve">4. </t>
        </r>
        <r>
          <rPr>
            <sz val="9"/>
            <color indexed="81"/>
            <rFont val="Tahoma"/>
            <family val="2"/>
          </rPr>
          <t xml:space="preserve">Debe establecer el cómo se realiza la actividad del control
</t>
        </r>
        <r>
          <rPr>
            <b/>
            <sz val="9"/>
            <color indexed="81"/>
            <rFont val="Tahoma"/>
            <family val="2"/>
          </rPr>
          <t xml:space="preserve">5. </t>
        </r>
        <r>
          <rPr>
            <sz val="9"/>
            <color indexed="81"/>
            <rFont val="Tahoma"/>
            <family val="2"/>
          </rPr>
          <t xml:space="preserve">Debe indicar que pasa con las observaciones o desviaciones resultantes de ejecutar el control.
</t>
        </r>
        <r>
          <rPr>
            <b/>
            <sz val="9"/>
            <color indexed="81"/>
            <rFont val="Tahoma"/>
            <family val="2"/>
          </rPr>
          <t>6.</t>
        </r>
        <r>
          <rPr>
            <sz val="9"/>
            <color indexed="81"/>
            <rFont val="Tahoma"/>
            <family val="2"/>
          </rPr>
          <t xml:space="preserve"> Debe dejar evidencia de la ejecución del control.
</t>
        </r>
      </text>
    </comment>
    <comment ref="AT7" authorId="0" shapeId="0" xr:uid="{00000000-0006-0000-0000-000003000000}">
      <text>
        <r>
          <rPr>
            <b/>
            <sz val="9"/>
            <color indexed="81"/>
            <rFont val="Tahoma"/>
            <family val="2"/>
          </rPr>
          <t>PREVENTIVOS:</t>
        </r>
        <r>
          <rPr>
            <sz val="9"/>
            <color indexed="81"/>
            <rFont val="Tahoma"/>
            <family val="2"/>
          </rPr>
          <t xml:space="preserve"> Están diseñados para evitar un evento no deseado en el momento en que se produce. Este tipo de controles intentan evitar la ocurrencia de los riesgos que pueden afectar el cumplimiento de los objetivos.
</t>
        </r>
        <r>
          <rPr>
            <b/>
            <sz val="9"/>
            <color indexed="81"/>
            <rFont val="Tahoma"/>
            <family val="2"/>
          </rPr>
          <t xml:space="preserve">
DETECTIVOS:</t>
        </r>
        <r>
          <rPr>
            <sz val="9"/>
            <color indexed="81"/>
            <rFont val="Tahoma"/>
            <family val="2"/>
          </rPr>
          <t xml:space="preserve"> Están diseñados para identificar un evento o resultado no previsto después de que se haya producido. Buscan detectar la situación no deseada para que se corrija y se tomen las acciones correspondientes.</t>
        </r>
      </text>
    </comment>
    <comment ref="BB7" authorId="0" shapeId="0" xr:uid="{00000000-0006-0000-0000-000004000000}">
      <text>
        <r>
          <rPr>
            <sz val="9"/>
            <color indexed="81"/>
            <rFont val="Tahoma"/>
            <family val="2"/>
          </rPr>
          <t xml:space="preserve">Sí el resultado de las calificaciones del control o el promedio en el diseño de los controles, está por debajo de 96 %, se debe establecer un plan de acción que permita tener un control o controles bien diseñados.
</t>
        </r>
        <r>
          <rPr>
            <b/>
            <sz val="9"/>
            <color indexed="81"/>
            <rFont val="Tahoma"/>
            <family val="2"/>
          </rPr>
          <t xml:space="preserve">
NOTA:
Controles Fuertes:</t>
        </r>
        <r>
          <rPr>
            <sz val="9"/>
            <color indexed="81"/>
            <rFont val="Tahoma"/>
            <family val="2"/>
          </rPr>
          <t xml:space="preserve"> El control se ejecuta de manera consistente por parte del responsable.
</t>
        </r>
        <r>
          <rPr>
            <b/>
            <sz val="9"/>
            <color indexed="81"/>
            <rFont val="Tahoma"/>
            <family val="2"/>
          </rPr>
          <t xml:space="preserve">
Controles Moderados: </t>
        </r>
        <r>
          <rPr>
            <sz val="9"/>
            <color indexed="81"/>
            <rFont val="Tahoma"/>
            <family val="2"/>
          </rPr>
          <t xml:space="preserve">El control se ejecuta algunas veces por parte del responsable.
</t>
        </r>
        <r>
          <rPr>
            <b/>
            <sz val="9"/>
            <color indexed="81"/>
            <rFont val="Tahoma"/>
            <family val="2"/>
          </rPr>
          <t xml:space="preserve">
Controles Debiles:</t>
        </r>
        <r>
          <rPr>
            <sz val="9"/>
            <color indexed="81"/>
            <rFont val="Tahoma"/>
            <family val="2"/>
          </rPr>
          <t xml:space="preserve"> El control no se ejecuta por parte del responsable.</t>
        </r>
      </text>
    </comment>
    <comment ref="BJ7" authorId="0" shapeId="0" xr:uid="{00000000-0006-0000-0000-000005000000}">
      <text>
        <r>
          <rPr>
            <sz val="9"/>
            <color indexed="81"/>
            <rFont val="Tahoma"/>
            <family val="2"/>
          </rPr>
          <t xml:space="preserve">Sí el resultado de las calificaciones del control o el promedio en el diseño de los controles, está por debajo de 96 %, se debe establecer un plan de acción que permita tener un control o controles bien diseñados.
</t>
        </r>
        <r>
          <rPr>
            <b/>
            <sz val="9"/>
            <color indexed="81"/>
            <rFont val="Tahoma"/>
            <family val="2"/>
          </rPr>
          <t xml:space="preserve">
NOTA:
Controles Fuertes:</t>
        </r>
        <r>
          <rPr>
            <sz val="9"/>
            <color indexed="81"/>
            <rFont val="Tahoma"/>
            <family val="2"/>
          </rPr>
          <t xml:space="preserve"> El control se ejecuta de manera consistente por parte del responsable.
</t>
        </r>
        <r>
          <rPr>
            <b/>
            <sz val="9"/>
            <color indexed="81"/>
            <rFont val="Tahoma"/>
            <family val="2"/>
          </rPr>
          <t xml:space="preserve">
Controles Moderados: </t>
        </r>
        <r>
          <rPr>
            <sz val="9"/>
            <color indexed="81"/>
            <rFont val="Tahoma"/>
            <family val="2"/>
          </rPr>
          <t xml:space="preserve">El control se ejecuta algunas veces por parte del responsable.
</t>
        </r>
        <r>
          <rPr>
            <b/>
            <sz val="9"/>
            <color indexed="81"/>
            <rFont val="Tahoma"/>
            <family val="2"/>
          </rPr>
          <t xml:space="preserve">
Controles Debiles:</t>
        </r>
        <r>
          <rPr>
            <sz val="9"/>
            <color indexed="81"/>
            <rFont val="Tahoma"/>
            <family val="2"/>
          </rPr>
          <t xml:space="preserve"> El control no se ejecuta por parte del responsable.</t>
        </r>
      </text>
    </comment>
    <comment ref="Q9" authorId="0" shapeId="0" xr:uid="{00000000-0006-0000-0000-000006000000}">
      <text>
        <r>
          <rPr>
            <sz val="8"/>
            <color indexed="81"/>
            <rFont val="Arial"/>
            <family val="2"/>
          </rPr>
          <t>¿Afectar al grupo de funcionarios del proceso?</t>
        </r>
      </text>
    </comment>
    <comment ref="R9" authorId="0" shapeId="0" xr:uid="{00000000-0006-0000-0000-000007000000}">
      <text>
        <r>
          <rPr>
            <sz val="8"/>
            <color indexed="81"/>
            <rFont val="Arial"/>
            <family val="2"/>
          </rPr>
          <t>¿Afectar el cumplimiento de metas y objetivos de la dependencia?</t>
        </r>
      </text>
    </comment>
    <comment ref="S9" authorId="0" shapeId="0" xr:uid="{00000000-0006-0000-0000-000008000000}">
      <text>
        <r>
          <rPr>
            <sz val="8"/>
            <color indexed="81"/>
            <rFont val="Arial"/>
            <family val="2"/>
          </rPr>
          <t>¿Afectar el cumplimiento de misión de la Entidad?</t>
        </r>
      </text>
    </comment>
    <comment ref="T9" authorId="0" shapeId="0" xr:uid="{00000000-0006-0000-0000-000009000000}">
      <text>
        <r>
          <rPr>
            <sz val="8"/>
            <color indexed="81"/>
            <rFont val="Arial"/>
            <family val="2"/>
          </rPr>
          <t>¿Afectar el cumplimiento de la misión del sector al que pertenece la Entidad?</t>
        </r>
      </text>
    </comment>
    <comment ref="U9" authorId="0" shapeId="0" xr:uid="{00000000-0006-0000-0000-00000A000000}">
      <text>
        <r>
          <rPr>
            <sz val="8"/>
            <color indexed="81"/>
            <rFont val="Arial"/>
            <family val="2"/>
          </rPr>
          <t>¿Generar pérdida de confianza de la Entidad, afectando su reputación?</t>
        </r>
      </text>
    </comment>
    <comment ref="V9" authorId="0" shapeId="0" xr:uid="{00000000-0006-0000-0000-00000B000000}">
      <text>
        <r>
          <rPr>
            <sz val="8"/>
            <color indexed="81"/>
            <rFont val="Arial"/>
            <family val="2"/>
          </rPr>
          <t>¿Generar pérdida de recursos económicos?</t>
        </r>
      </text>
    </comment>
    <comment ref="W9" authorId="0" shapeId="0" xr:uid="{00000000-0006-0000-0000-00000C000000}">
      <text>
        <r>
          <rPr>
            <sz val="8"/>
            <color indexed="81"/>
            <rFont val="Arial"/>
            <family val="2"/>
          </rPr>
          <t>¿Afectar la generación de los productos o la prestación de servicios?</t>
        </r>
      </text>
    </comment>
    <comment ref="X9" authorId="0" shapeId="0" xr:uid="{00000000-0006-0000-0000-00000D000000}">
      <text>
        <r>
          <rPr>
            <sz val="8"/>
            <color indexed="81"/>
            <rFont val="Arial"/>
            <family val="2"/>
          </rPr>
          <t>¿Dar lugar al detrimento de calidad de vida de la comunidad por la pérdida del bien o servicios o los recursos públicos?</t>
        </r>
      </text>
    </comment>
    <comment ref="Y9" authorId="0" shapeId="0" xr:uid="{00000000-0006-0000-0000-00000E000000}">
      <text>
        <r>
          <rPr>
            <sz val="8"/>
            <color indexed="81"/>
            <rFont val="Arial"/>
            <family val="2"/>
          </rPr>
          <t>¿Generar pérdida de información de la Entidad?</t>
        </r>
      </text>
    </comment>
    <comment ref="Z9" authorId="0" shapeId="0" xr:uid="{00000000-0006-0000-0000-00000F000000}">
      <text>
        <r>
          <rPr>
            <sz val="8"/>
            <color indexed="81"/>
            <rFont val="Arial"/>
            <family val="2"/>
          </rPr>
          <t>¿Generar intervención de los órganos de control, de la Fiscalía, u otro ente?</t>
        </r>
      </text>
    </comment>
    <comment ref="AA9" authorId="0" shapeId="0" xr:uid="{00000000-0006-0000-0000-000010000000}">
      <text>
        <r>
          <rPr>
            <sz val="8"/>
            <color indexed="81"/>
            <rFont val="Arial"/>
            <family val="2"/>
          </rPr>
          <t>¿Dar lugar a procesos sancionatorios?</t>
        </r>
      </text>
    </comment>
    <comment ref="AB9" authorId="0" shapeId="0" xr:uid="{00000000-0006-0000-0000-000011000000}">
      <text>
        <r>
          <rPr>
            <sz val="8"/>
            <color indexed="81"/>
            <rFont val="Arial"/>
            <family val="2"/>
          </rPr>
          <t>¿Dar lugar a procesos disciplinarios?</t>
        </r>
      </text>
    </comment>
    <comment ref="AC9" authorId="0" shapeId="0" xr:uid="{00000000-0006-0000-0000-000012000000}">
      <text>
        <r>
          <rPr>
            <sz val="8"/>
            <color indexed="81"/>
            <rFont val="Arial"/>
            <family val="2"/>
          </rPr>
          <t>¿Dar lugar a procesos fiscales?</t>
        </r>
      </text>
    </comment>
    <comment ref="AD9" authorId="0" shapeId="0" xr:uid="{00000000-0006-0000-0000-000013000000}">
      <text>
        <r>
          <rPr>
            <sz val="8"/>
            <color indexed="81"/>
            <rFont val="Arial"/>
            <family val="2"/>
          </rPr>
          <t>¿Dar lugar a procesos penales?</t>
        </r>
      </text>
    </comment>
    <comment ref="AE9" authorId="0" shapeId="0" xr:uid="{00000000-0006-0000-0000-000014000000}">
      <text>
        <r>
          <rPr>
            <sz val="8"/>
            <color indexed="81"/>
            <rFont val="Arial"/>
            <family val="2"/>
          </rPr>
          <t>¿Generar pérdida de credibilidad del sector?</t>
        </r>
      </text>
    </comment>
    <comment ref="AF9" authorId="0" shapeId="0" xr:uid="{00000000-0006-0000-0000-000015000000}">
      <text>
        <r>
          <rPr>
            <sz val="8"/>
            <color indexed="81"/>
            <rFont val="Arial"/>
            <family val="2"/>
          </rPr>
          <t xml:space="preserve">¿Ocasionar lesiones físicas o pérdida de vidas humanas?
</t>
        </r>
        <r>
          <rPr>
            <b/>
            <sz val="8"/>
            <color indexed="81"/>
            <rFont val="Arial"/>
            <family val="2"/>
          </rPr>
          <t>NOTA: si esta respuesta es afirmativa, el impacto sera considerado como catastrófico.</t>
        </r>
      </text>
    </comment>
    <comment ref="AG9" authorId="0" shapeId="0" xr:uid="{00000000-0006-0000-0000-000016000000}">
      <text>
        <r>
          <rPr>
            <sz val="8"/>
            <color indexed="81"/>
            <rFont val="Arial"/>
            <family val="2"/>
          </rPr>
          <t>¿Afectar la imagen regional?</t>
        </r>
      </text>
    </comment>
    <comment ref="AH9" authorId="0" shapeId="0" xr:uid="{00000000-0006-0000-0000-000017000000}">
      <text>
        <r>
          <rPr>
            <sz val="8"/>
            <color indexed="81"/>
            <rFont val="Arial"/>
            <family val="2"/>
          </rPr>
          <t>¿Afectar la imagen nacional?</t>
        </r>
      </text>
    </comment>
    <comment ref="AI9" authorId="0" shapeId="0" xr:uid="{00000000-0006-0000-0000-000018000000}">
      <text>
        <r>
          <rPr>
            <sz val="8"/>
            <color indexed="81"/>
            <rFont val="Arial"/>
            <family val="2"/>
          </rPr>
          <t>¿Genera Impacto ambiental?</t>
        </r>
      </text>
    </comment>
    <comment ref="AU9" authorId="0" shapeId="0" xr:uid="{00000000-0006-0000-0000-000019000000}">
      <text>
        <r>
          <rPr>
            <sz val="8"/>
            <color indexed="81"/>
            <rFont val="Arial"/>
            <family val="2"/>
          </rPr>
          <t>¿Existen un responsable asignado a la ejecución del control?</t>
        </r>
      </text>
    </comment>
    <comment ref="AV9" authorId="0" shapeId="0" xr:uid="{00000000-0006-0000-0000-00001A000000}">
      <text>
        <r>
          <rPr>
            <sz val="9"/>
            <color indexed="81"/>
            <rFont val="Tahoma"/>
            <family val="2"/>
          </rPr>
          <t>El responsable tiene autoridad y adecuada segregación de funciones en la ejecución del control?</t>
        </r>
      </text>
    </comment>
    <comment ref="AW9" authorId="0" shapeId="0" xr:uid="{00000000-0006-0000-0000-00001B000000}">
      <text>
        <r>
          <rPr>
            <sz val="8"/>
            <color indexed="81"/>
            <rFont val="Arial"/>
            <family val="2"/>
          </rPr>
          <t>¿La oportunidad en que se ejecuta el control ayuda a prevenir la mitigación del riesgo o a detectar la materialización del riesgo de manera oportuna?</t>
        </r>
      </text>
    </comment>
    <comment ref="AX9" authorId="0" shapeId="0" xr:uid="{00000000-0006-0000-0000-00001C000000}">
      <text>
        <r>
          <rPr>
            <sz val="8"/>
            <color indexed="81"/>
            <rFont val="Arial"/>
            <family val="2"/>
          </rPr>
          <t>¿Las actividades que se desarrollan en el control realmente buscan por si sola prevenir o detectar las causas que pueden dar origen al riesgo, ejemplo Verificar, Validar Cotejar, Comparar, Revisar, etc.?</t>
        </r>
      </text>
    </comment>
    <comment ref="AY9" authorId="0" shapeId="0" xr:uid="{00000000-0006-0000-0000-00001D000000}">
      <text>
        <r>
          <rPr>
            <sz val="8"/>
            <color indexed="81"/>
            <rFont val="Arial"/>
            <family val="2"/>
          </rPr>
          <t>¿La fuente de información que se utiliza en el desarrollo del control es información confiable que permita mitigar el riesgo?.</t>
        </r>
      </text>
    </comment>
    <comment ref="AZ9" authorId="0" shapeId="0" xr:uid="{00000000-0006-0000-0000-00001E000000}">
      <text>
        <r>
          <rPr>
            <sz val="8"/>
            <color indexed="81"/>
            <rFont val="Arial"/>
            <family val="2"/>
          </rPr>
          <t>¿Las observaciones, desviaciones o diferencias identificadas como resultados de la ejecución del control son investigadas y resueltas de manera oportuna?</t>
        </r>
      </text>
    </comment>
    <comment ref="BA9" authorId="0" shapeId="0" xr:uid="{00000000-0006-0000-0000-00001F000000}">
      <text>
        <r>
          <rPr>
            <sz val="8"/>
            <color indexed="81"/>
            <rFont val="Arial"/>
            <family val="2"/>
          </rPr>
          <t>¿Se deja evidencia o rastro de la ejecución del control, que permita a cualquier tercero con la evidencia, llegar a la misma conclusión?.</t>
        </r>
      </text>
    </comment>
  </commentList>
</comments>
</file>

<file path=xl/sharedStrings.xml><?xml version="1.0" encoding="utf-8"?>
<sst xmlns="http://schemas.openxmlformats.org/spreadsheetml/2006/main" count="3677" uniqueCount="762">
  <si>
    <t>IDENTIFICACIÓN DEL RIESGO</t>
  </si>
  <si>
    <t>VALORACIÓN DEL RIESGO DE CORRUPCIÓN</t>
  </si>
  <si>
    <t>PROCESO</t>
  </si>
  <si>
    <t>CONSECUENCIA</t>
  </si>
  <si>
    <t>ACCIONES ASOCIADAS AL CONTROL</t>
  </si>
  <si>
    <t>PROBABILIDAD</t>
  </si>
  <si>
    <t>IMPACTO</t>
  </si>
  <si>
    <t>NIVEL DEL RIESGO</t>
  </si>
  <si>
    <t>ACCIONES</t>
  </si>
  <si>
    <t>Administración del Sistema Integrado de Gestión</t>
  </si>
  <si>
    <t xml:space="preserve">Atención al Ciudadano </t>
  </si>
  <si>
    <t>Comunicación Institucional</t>
  </si>
  <si>
    <t xml:space="preserve">Direccionamiento Estratégico </t>
  </si>
  <si>
    <t xml:space="preserve">Gestión Adquisición de Bienes Inmuebles </t>
  </si>
  <si>
    <t xml:space="preserve">Gestión de Administración de Bienes </t>
  </si>
  <si>
    <t>Gestión de búsqueda y salvamento aéreo.</t>
  </si>
  <si>
    <t>Gestión de Certificaciones y Permisos</t>
  </si>
  <si>
    <t xml:space="preserve">Gestión de Contratación </t>
  </si>
  <si>
    <t xml:space="preserve">Gestión de Evaluación y Asesoría al Sistema de Control Interno </t>
  </si>
  <si>
    <t xml:space="preserve">Gestión de Información Aeronáutica </t>
  </si>
  <si>
    <t xml:space="preserve">Gestión de Infraestructura Aeroportuaria </t>
  </si>
  <si>
    <t>Gestión de inspección, vigilancia y control</t>
  </si>
  <si>
    <t>Gestión de investigación de accidentes e incidentes aéreos</t>
  </si>
  <si>
    <t>Gestión de investigaciones disciplinarias</t>
  </si>
  <si>
    <t xml:space="preserve">Gestión de la Educación </t>
  </si>
  <si>
    <t>Gestión de Licencias Aeronáuticas</t>
  </si>
  <si>
    <t xml:space="preserve">Gestión de Meteorología Aeronáutica </t>
  </si>
  <si>
    <t xml:space="preserve">Gestión de Políticas Aerocomerciales </t>
  </si>
  <si>
    <t>Gestión de Registro</t>
  </si>
  <si>
    <t>Gestión de Regulación y Reglamentación</t>
  </si>
  <si>
    <t xml:space="preserve">Gestión de salvamento y extinción de incendios </t>
  </si>
  <si>
    <t xml:space="preserve">Gestión de Seguridad y Salud en el trabajo </t>
  </si>
  <si>
    <t xml:space="preserve">Gestión de servicios aeroportuarios </t>
  </si>
  <si>
    <t xml:space="preserve">Gestión de Servicios de Tránsito Aéreo </t>
  </si>
  <si>
    <t xml:space="preserve">Gestión de Talento Humano </t>
  </si>
  <si>
    <t>Gestión de Tecnología CNS / MET / ENERGÍA / AYUDAS VISUALES</t>
  </si>
  <si>
    <t xml:space="preserve">Gestión de tecnologías de la Información </t>
  </si>
  <si>
    <t>Gestión del espacio Aéreo</t>
  </si>
  <si>
    <t>Gestión documental y de archivo</t>
  </si>
  <si>
    <t xml:space="preserve">Gestión Financiera </t>
  </si>
  <si>
    <t xml:space="preserve">Gestión Información Sectorial </t>
  </si>
  <si>
    <t xml:space="preserve">Gestión Jurídica </t>
  </si>
  <si>
    <t>Acción u omisión</t>
  </si>
  <si>
    <t>Uso del poder</t>
  </si>
  <si>
    <t>Desviación de la gestión de lo público</t>
  </si>
  <si>
    <t>Beneficio privado</t>
  </si>
  <si>
    <t>COMPONENTES</t>
  </si>
  <si>
    <t>-</t>
  </si>
  <si>
    <r>
      <rPr>
        <b/>
        <sz val="10"/>
        <color theme="0"/>
        <rFont val="Arial"/>
        <family val="2"/>
      </rPr>
      <t>CAUSAS</t>
    </r>
    <r>
      <rPr>
        <sz val="10"/>
        <color theme="0"/>
        <rFont val="Arial"/>
        <family val="2"/>
      </rPr>
      <t xml:space="preserve">
</t>
    </r>
    <r>
      <rPr>
        <sz val="7"/>
        <color theme="0"/>
        <rFont val="Arial"/>
        <family val="2"/>
      </rPr>
      <t xml:space="preserve"> A partir de los factores internos y externos, se determinan los agentes que pueden originar prácticas corruptas.</t>
    </r>
  </si>
  <si>
    <t>OBJETIVO DEL PROCESO</t>
  </si>
  <si>
    <t>Naturaleza del control</t>
  </si>
  <si>
    <t>Criterios para la evaluación del Control</t>
  </si>
  <si>
    <t>#</t>
  </si>
  <si>
    <t>Descripción del Control</t>
  </si>
  <si>
    <t>Evaluación del Control</t>
  </si>
  <si>
    <t>FORMATO</t>
  </si>
  <si>
    <t xml:space="preserve"> - </t>
  </si>
  <si>
    <t>Periodicidad del Control</t>
  </si>
  <si>
    <t>Cargo Responsable del Control</t>
  </si>
  <si>
    <t>MAPA DE RIESGOS DE CORRUPCIÓN</t>
  </si>
  <si>
    <t>Principio de Procedencia: 1012.028.1</t>
  </si>
  <si>
    <t>DEFINICIÓN DEL RIESGO</t>
  </si>
  <si>
    <t>Responder las preguntas que se encuentran en los comentarios de los numerales del 1 al 19</t>
  </si>
  <si>
    <t>Evidencia</t>
  </si>
  <si>
    <t>1.1</t>
  </si>
  <si>
    <t>1.2</t>
  </si>
  <si>
    <t>ZONA DE RIESGO</t>
  </si>
  <si>
    <r>
      <t>El control se ejecuta de manera consistente por los responsables</t>
    </r>
    <r>
      <rPr>
        <b/>
        <sz val="10"/>
        <color theme="0"/>
        <rFont val="Arial"/>
        <family val="2"/>
      </rPr>
      <t xml:space="preserve"> (EJECUCIÓN)</t>
    </r>
  </si>
  <si>
    <t>Aplica plan de acción para fortalecer el control (SI/NO)</t>
  </si>
  <si>
    <t>VALORACIÓN DE CONTROLES</t>
  </si>
  <si>
    <r>
      <rPr>
        <b/>
        <sz val="10"/>
        <color theme="0"/>
        <rFont val="Arial"/>
        <family val="2"/>
      </rPr>
      <t>SOLIDEZ INDIVIDUAL</t>
    </r>
    <r>
      <rPr>
        <sz val="10"/>
        <color theme="0"/>
        <rFont val="Arial"/>
        <family val="2"/>
      </rPr>
      <t xml:space="preserve"> 
de cada control</t>
    </r>
  </si>
  <si>
    <t>SOLIDEZ DEL CONJUNTO DE LOS CONTROLES</t>
  </si>
  <si>
    <t>ANÁLISIS DEL RIESGO INHERENTE</t>
  </si>
  <si>
    <t>CONTROLES AYUDAN A DISMINUIR LA PROBABILIDAD</t>
  </si>
  <si>
    <t>VALORACIÓN DEL RIESGO RESIDUAL</t>
  </si>
  <si>
    <r>
      <rPr>
        <b/>
        <sz val="14"/>
        <color theme="1"/>
        <rFont val="Arial"/>
        <family val="2"/>
      </rPr>
      <t xml:space="preserve">Clave: </t>
    </r>
    <r>
      <rPr>
        <sz val="14"/>
        <color theme="1"/>
        <rFont val="Arial"/>
        <family val="2"/>
      </rPr>
      <t>GDIR-1.0-12-010</t>
    </r>
  </si>
  <si>
    <r>
      <rPr>
        <b/>
        <sz val="14"/>
        <color theme="1"/>
        <rFont val="Arial"/>
        <family val="2"/>
      </rPr>
      <t>Versión:</t>
    </r>
    <r>
      <rPr>
        <sz val="14"/>
        <color theme="1"/>
        <rFont val="Arial"/>
        <family val="2"/>
      </rPr>
      <t xml:space="preserve"> 03</t>
    </r>
  </si>
  <si>
    <r>
      <t xml:space="preserve">Fecha: </t>
    </r>
    <r>
      <rPr>
        <sz val="14"/>
        <color theme="1"/>
        <rFont val="Arial"/>
        <family val="2"/>
      </rPr>
      <t>08/OCT/2018</t>
    </r>
  </si>
  <si>
    <r>
      <t xml:space="preserve">Página: </t>
    </r>
    <r>
      <rPr>
        <sz val="14"/>
        <color theme="1"/>
        <rFont val="Arial"/>
        <family val="2"/>
      </rPr>
      <t>1 de 1</t>
    </r>
  </si>
  <si>
    <t>INDICADOR</t>
  </si>
  <si>
    <t>TRATAMIENTO DEL RIESGO</t>
  </si>
  <si>
    <t>Reducir el riesgo
Se adoptan medidas para reducir la probabilidad o el impacto del riesgo, o ambos; por lo general conlleva a la implementación de controles.</t>
  </si>
  <si>
    <t>Seleccione Tratamiento del Riesgo</t>
  </si>
  <si>
    <t>Evitar el riesgo
Se abandonan las actividades que dan lugar al riesgo, decidiendo no iniciar o no continuar con la actividad que causa el riesgo.</t>
  </si>
  <si>
    <t>Compartir el riesgo
Se reduce la probabilidad o el impacto del riesgo, transfiriendo o compartiendo una parte del riesgo. Los riesgos de corrupción, se pueden compartir pero no se puede transferir su responsabilidad.</t>
  </si>
  <si>
    <t>¿Es riesgo de Corrupcion?</t>
  </si>
  <si>
    <t>DESCRIPCIÓN DEL RIESGO</t>
  </si>
  <si>
    <t>DEFINICÍON DE CONTROLES</t>
  </si>
  <si>
    <t>Observaciones o desviaciones resultantes de ejecutar el control.</t>
  </si>
  <si>
    <t>Administrar el Talento Humano de conformidad con las normas que rigen la materia, con el fin de desarrollar planes, programas y proyectos orientados a la vinculación, bienestar, la seguridad y salud y retiro del servidor público para contribuir al logro de los objetivos institucionales de la Entidad.</t>
  </si>
  <si>
    <t>El servidor público con acceso al sistema kactus, realice alteraciones en el registro de novedades tales como vacaciones, permisos,  planta, salario, con el objeto de beneficiar a terceros.</t>
  </si>
  <si>
    <t>SI</t>
  </si>
  <si>
    <t xml:space="preserve">El servidor público responsable  del Manual Especifico de Funciones realice modificaciones para beneficiar a terceros en el cumplimiento de los requisitos con el fin de nombrar, encargar, asignar, designar y/o comisionar. </t>
  </si>
  <si>
    <t xml:space="preserve">el servidor público responsable de los Manuales Específicos de Funciones, se deje influenciar por un tercer para alterar el cumplimiento de requisitos en pro de beneficiar a otro servidor o particular. </t>
  </si>
  <si>
    <t>Que el servidor público que tiene acceso a la administración del sistema kactus, se deje influenciar por terceros para modificar a conveniencia las novedades.</t>
  </si>
  <si>
    <t xml:space="preserve">Probabilidad de que, por acción u omisión, abuso del poder y desviación de la gestión de lo público los servidores públicos utilicen la licencia de acceso a los sistemas de información de Talento Humano, para alterar la información para obtener un beneficio particular y/o de un tercero.  </t>
  </si>
  <si>
    <t>Probabilidad de que, por acción u omisión, abuso del poder y desviación de la gestión de lo público se modifique o altere el manual de funciones y competencias laborales para obtener un beneficio particular y/o de un tercero, para incorporar personal a la Entidad sin el cumplimiento de los requisitos legales.</t>
  </si>
  <si>
    <t xml:space="preserve">
1. Detrimento patrimonial
2. Afecta la imagen de la Entidad y del sector a nivel regional y nacional.
3. Perdida de confianza a los sistemas de información
4. Investigaciones disciplinarias, fiscales y penales.
5. Afecta el cumplimiento d la misión de la Entidad.
6. Afecta el cumplimiento de los objetivos de las dependencias. </t>
  </si>
  <si>
    <t>1. Nombramiento de personal sin el cumplimiento de requisitos y competencias.
2. Que no se cumplan las funciones asignadas al cargo.
 3.  Intervención por parte de un ente de control u otro ente regulador.
 4. Pérdida de Información crítica para la entidad que no se puede recuperar.
5. Incumplimiento en las metas y objetivos institucionales afectando de forma grave la ejecución presupuestal.
 6. Imagen institucional afectada en el orden nacional o regional por actos o hechos de corrupción comprobados.</t>
  </si>
  <si>
    <t>NO</t>
  </si>
  <si>
    <t xml:space="preserve">Cada vez que es radicado mediante ADI una solicitud de tramite de una novedad a la DTH, es enviado al coordinador responsable de dicho tramite y registro de la novedad, éstas son registradas en el sistema Kaptus. Si corresponden a la afectación de nomina deben ser entregada a mas tardar los primeros 10 días del mes, de lo contrario se registran en el sistema en el orden que son radicadas. Cuando el control se ejecuta correctamente no hay alteraciones en las novedades. Cuando se detecta que hay desviación, se realizan auditorias para identificar el motivo y responsable de la acción realizada. Este control se realiza con el objeto de detectar motivos de modificación al sistema. </t>
  </si>
  <si>
    <t>Coordinador Bienestar Social
Situaciones Administrativas
Seguridad y Salud en el Trabajo
Nóminas
Carrera Administrativa</t>
  </si>
  <si>
    <t>Por Tramite</t>
  </si>
  <si>
    <t>Registro del oficio radicado por ADI, en solicitud de la novedad.
Registro del aplicativo Kactus del registro de las novedades.
Solicitud de acceso a componentes</t>
  </si>
  <si>
    <t>Cuando el control se ejecuta correctamente no hay alteraciones en las novedades. Cuando hay desviaciones, se realizan auditorias para identificar el motivo de a desviación</t>
  </si>
  <si>
    <t>Detectivo</t>
  </si>
  <si>
    <t>Asignado</t>
  </si>
  <si>
    <t>Adecuado</t>
  </si>
  <si>
    <t>Oportuna</t>
  </si>
  <si>
    <t>Prevenir</t>
  </si>
  <si>
    <t>Confiable</t>
  </si>
  <si>
    <t>Se investigan y resuelven oportunamente</t>
  </si>
  <si>
    <t>No existe</t>
  </si>
  <si>
    <t>Coordinador Grupo Carrera Administrativa,  Dirección de Talento Humano</t>
  </si>
  <si>
    <t>Acto Administrativo de creación, modificación y/o actualización, y cada una de las denuncias, derechos de petición y/o observaciones</t>
  </si>
  <si>
    <t xml:space="preserve">Cuando el control se ejecuta correctamente, el acto administrativo de modificación o actualización se publica en cada uno de los medios con los que cuenta la Entidad, de lo contrario se presentan denuncias, derechos de petición y/o observaciones que conllevan a un proceso de investigación. </t>
  </si>
  <si>
    <t>Inadecuado</t>
  </si>
  <si>
    <t>Detectar</t>
  </si>
  <si>
    <t>Incompleta</t>
  </si>
  <si>
    <t>Débil</t>
  </si>
  <si>
    <t>Fuerte</t>
  </si>
  <si>
    <t xml:space="preserve">Evaluar  la implementación de controles preventivos para disminuir la probabilidad de ocurrencia de improbable a rara vez. </t>
  </si>
  <si>
    <t>Planificar, implementar, mantener y mejorar un sistema de gestión de Seguridad y Salud en el trabajo integrado al sistema de gestión de la Entidad con el fin de mantener al trabajador en las mejores condiciones de seguridad y salud en el trabajo.</t>
  </si>
  <si>
    <t xml:space="preserve">Probabilidad de que por acción u omisión, abuso del poder, desviación de la gestión de lo público y para un beneficio particular o de un tercero. el Servidor público con incapacidad de origen común y/o su jefe inmediato, no reporten la novedad a la Dirección Regional o el área de Seguridad y Salud en el trabajo, o la persona encargada del cargue de las incapacidades,  no incluiya la novedad en el SITAH. </t>
  </si>
  <si>
    <t>Refiere a la probabilidad que el Servidor público con incapacidad (mayor a 2 días) de origen común y/o su el jefe inmediato, pese a conocer el procedimiento interno existente no reporten la novedad a la Dirección Regional o el área de Seguridad y Salud en el trabajo. O la persona encargada no realice el cargue de  las incapacidades.</t>
  </si>
  <si>
    <t>El no cumplimiento de la normatividad aplicable por concepto de novedades de incapacidad médica de origen común, establecido por el Ministerio de trabajo y el regimén contributivo de seguridad social.
El no cumplimiento de la normatividad interna establecida por la Entidad frente a las novedades de seguridad social.</t>
  </si>
  <si>
    <t xml:space="preserve"> 1) No registro de la novedad en el aplicativo 
2) no  oportunidad en el pago diferencial al servidor  público
3) no recobro oportuno de la prestación economica. 
4) Impacto en los indicadores reales de ausentismo laboral por enfermedad.  </t>
  </si>
  <si>
    <t>Control por fuente externa:
1, La EPS informa periódicamente todas las novedades que han sido reconocidas a la Entidad por servidores publicos con  incapacidad medica superior a dos días, 
2, Se consulta periodicamente la plataforma de las EPS por parte del Grupo de gestión en Seguridad y Salud en el trabajo
Control fuente interna:
1. De acuerdo a lo establecido por normatividad interna el Servidor Público con novedad, cada que vez que tenga una incapacidad de origen común, debe reportar al jefe inmediato, quien será el encargado de comunicar al Grupo de Seguridad y Salud en el Trabajo. Información que debe ser allegada unicamente a través del Sistema de Gestión Documental Mercurio (ADI). 
2.Al tener esta información, el Grupo de Seguridad y Salud en el Trabajo apoya, al Grupo de Tesorería y Grupo de Nominas, en la conciliación de los pagos que se realizaron y que reportes de incapacidades de origen común que se generaron. Reporte trimestral.
Cuando se encuentra alguna inconsistencia, se requiere al funcionario para que presente la explicación del no reporte oportuno y remita el original de la incapacidad con el fin de realizar los descuentos necesarios de su incapacidad acorde con el reporte de la EPS y se reporta a la Dirección de Talento Humano.</t>
  </si>
  <si>
    <t>Coordinador de Grupo Seguridad y  Salud en el Trabajo</t>
  </si>
  <si>
    <t>Trimestral</t>
  </si>
  <si>
    <t>Reporte de la EPS
Reporte en el SITAH
Reporte de los jefes inmediatos (ADI)
 Conciliación en tesorería
Circular 004 de 24 de septiembre de 2018</t>
  </si>
  <si>
    <t>al no tener un reporte de la incapacidad de origen común, se revisa el reporte de la EPS, se reporta a talento humano y se requiere al servidor público y jefe inmediato</t>
  </si>
  <si>
    <t>Preventivo</t>
  </si>
  <si>
    <t>Completa</t>
  </si>
  <si>
    <t>Debido a los diferentes controles (internos y externos) que se tienen  en la Entidad, el riesgo de corrupción definido, se considera controlado.</t>
  </si>
  <si>
    <t>ILI (Índice de lesiones incapacitantes)</t>
  </si>
  <si>
    <t>Formar integralmente a los funcionarios de la Aerocivil y personal externo admitido, en los programas académicos ofertados por la Oficina Centro de Estudios Aeronáuticos con el fin de contar con personas competentes para dirigir, operar, controlar y vigilar las actividades aeronáuticas, contribuyendo así a garantizar el desarrollo de la aviación civil y mejorar los niveles de Seguridad Operacional y Seguridad de la Aviación, de acuerdo con las normas y estándares nacionales e internacionales</t>
  </si>
  <si>
    <t>Probabilidad de que por acción u omisión, abuso del poder y desviación de la gestión de lo publico se Admitan aspirantes y/o certifiquen estudiantes  sin el previo cumplimiento de los requisitos establecidos en el Centro de Estudios Aeronáuticos para un beneficio particular y/o terceros.</t>
  </si>
  <si>
    <t xml:space="preserve">Hace referencia a la posibilidad de admitir aspirantes a los diferentes actividades académicas y programas de formación que se impartan en el CEA sin el cumplimiento de los requisitos establecidos en las convocatorias. También refiere a la aprobación o certificación de estudiantes que no cumplen con las calificaciones para obtener la certificación correspondiente </t>
  </si>
  <si>
    <t>Que el personal que realice la verificación de la documentación acepte documentos no validos e incompletos.</t>
  </si>
  <si>
    <t>1. Deficiencias en las competencias de idoneidad del Egresado
2. Riesgos  en  la  seguridad operacionales el componente de capacitación
3. Incumplimiento a la misión Institucional
4. Perdida de la licencia de  funcionamiento  como  Centro  de  Instrucción  Aeronáutica
5, Deterioro de la imagen institucional</t>
  </si>
  <si>
    <t>Dando cumplimiento al PIC anual, se estructuran las diferentes convocatorias teniendo en cuenta la programación del PIC. Los coordinadores de los grupos responsables del Centro de Estudios Aeronáuticos, proyectan la convocatoria teniendo en cuenta los requisitos normativos que deben cumplir las personas a inscribirse en cada curso. Luego de definida dicha convocatoria, entra en proceso de publicación, recepción y revisión del cumplimiento de los requisitos exigidos a los aspirantes. Luego de estudio, se define el personal que cumplió al 100% con los requisitos y finalmente se publica el listado de admitidos para acceder a la prueba psicológicas. Dicho proceso se refleja en página  WEB y correo electrónico. Cuando finaliza el proceso, se publica en los mismos medios el listado de admitidos. Este control se realiza con el fin de evitar que los estudiantes inscritos cumplan con los requisitos preestablecidos</t>
  </si>
  <si>
    <t>Coordinador Grupo Secretaria Académica
Coordinador Grupo Académico.
Coordinador Grupo de extensión Proyección social.
Coordinador Grupo de Investigación 
Coordinador Grupo Relaciones Interinstitucionales.</t>
  </si>
  <si>
    <t>Publicaciones en las diferentes paginas.
Listado de admitidos.
Los documentos soportes de las personas inscritas.</t>
  </si>
  <si>
    <t>Se publica los requisitos y las fechas del proceso por pagina WEB y correo electrónico para recibir los documentos para poder aplicar a la oferta. Cuando finaliza el proceso, se publica en los mismos medios el listado de admitidos.</t>
  </si>
  <si>
    <t>Cada que se realiza una actividad de capacitación, los docentes contratados por la Entidad, tienen la responsabilidad de enviar la hoja de ruta o programación de las actividades académicas y programas de formación a los Coordinadores responsables de las diferentes capacitaciones. Al finalizar la actividad, los docentes deben enviar al coordinador del curso y coordinador responsable de la capacitación, las notas de los estudiantes para aprobación. Seguidamente se entregan a los  digitadores de las áreas quienes registran la información de las calificaciones en el aplicativo SIA. Este control se realiza para mitigar el riesgo de alteración de las calificaciones de los estudiantes que no cumplen los requisitos. En caso de que se presenten inconsistencias en la digitación de las calificaciones, se debe enviar el formato Autorización de modificación SIA con las correcciones pertinentes y los soportes en físico a Secretaria Académica quienes se encargaran de realizar y corregir las inconsistencias en la información de los estudiantes.</t>
  </si>
  <si>
    <t xml:space="preserve">Coordinador Grupo Académico.
Coordinador Grupo de extensión Proyección social.
Coordinador Grupo de Investigación </t>
  </si>
  <si>
    <t>Registros de calificaciones de los estudiantes aprobados por los coordinadores de grupo y coordinador del curso.
Formato de autorización modificaciones SIA
Registro de calificaciones en aplicativo SIA</t>
  </si>
  <si>
    <t xml:space="preserve"> En caso de que se presenten inconsistencias en la digitación de las calificaciones, se debe enviar el formato Autorización de modificación SIA con las correcciones pertinentes y los soportes en físico a Secretaria Académica quienes se encargaran de realizar y corregir las inconsistencias en la información de los aspirantes.</t>
  </si>
  <si>
    <t>Moderado</t>
  </si>
  <si>
    <t>Administrar, gestionar y asesorar en la implementación, mantenimiento y actualización del Sistema de Gestión de la Entidad, dictando las directrices que aseguren su conveniencia, adecuación, eficacia, eficiencia, efectividad, así como participar en la elaboración de los actos administrativos de cambios organizacionales, contribuyendo a la consecución de resultados para la satisfacción y el goce efectivo de los derechos de los ciudadanos, en el marco de la legalidad y la integridad.</t>
  </si>
  <si>
    <t xml:space="preserve">Probabilidad de que por acción u omisión, uso del poder y desviación de la gestión de lo publico se alteraren documentos aprobados o en tramite de aprobación en el aplicativo ISOLUCION, para obtener un beneficio particular. </t>
  </si>
  <si>
    <t xml:space="preserve">Hace referencia, al uso inadecuado de los privilegios otorgados con la licencia del aplicativo ISOLUCION. Los servidores públicos, que cuenta con licencia y permisos de acceso al aplicativo, por acción u omisión  podrían alterar documentos aprobados o en tramite de aprobación en el aplicativo, para ocultar, borrar o alterar información y así obtener un beneficio propio o para un particular. </t>
  </si>
  <si>
    <t>Falta de valores por parte del servidor publico que cuenta con licencia y permisos (Líder Funcional, Administrador de Parámetros, Administrador Líder Auditorias OCI, Líder funcional Alterno) en ISOLUCION para alterar documentos aprobados o en tramite de aprobación.</t>
  </si>
  <si>
    <t>Debilidad  en el control de acceso a componentes tecnológicos, otorgando perfiles que no corresponden.</t>
  </si>
  <si>
    <t xml:space="preserve">1. Perdida de credibilidad y confianza hacia el Sistema de Gestión y los servidores públicos que lo administran.
2. Participar en un acto de corrupción
3.Imagen institucional afectada en el orden nacional o regional por actos  o hechos de corrupción comprobados
.
4, Intervención por parte de un ente de control u otro ente regulador 
</t>
  </si>
  <si>
    <t>Cada vez que se solicita licencia para uso del aplicativo ISOLUCION, a través del formato solicitud de acceso a componentes tecnológicos, el Coordinador del Grupo Organización y Calidad Aeronáutica en su rol de Administrador del Sistema o Lideres Funcionales, verifican que el solicitante de la licencia tenga relacionado el proceso al que pertenece y si viene con la firma de autorización de su jefe inmediato, una vez validada esta información asignan un rol especifico, dentro del aplicativo, dependiendo de la necesidad y firma la solicitud. Se escanea cada solicitud y se envía a través de correo al Coordinador del Grupo de Seguridad de la Información (en caso de ser el Líder Funcional envía copia al Coordinador del Grupo Organización y Calidad Aeronáutica), posteriormente se hace llegar el formato original. Esto con el fin de evitar uso inadecuado de ISOLUCION. En caso de detectar que el formato de solicitud de acceso a componentes se encuentra incompleto, será devuelto al solicitante.</t>
  </si>
  <si>
    <t>Coordinador del Grupo Organización y Calidad Aeronáutica en su rol de Administrador del Sistema o Lideres Funcionales</t>
  </si>
  <si>
    <t>Formato de solicitud de acceso a componentes informáticos</t>
  </si>
  <si>
    <t xml:space="preserve">En caso de detectar que el formato de solicitud de acceso a componentes se encuentra incompleto, será devuelto al solicitante. </t>
  </si>
  <si>
    <t xml:space="preserve">ISOLUCION contempla la herramienta "Bitácora" que registra las acciones que realizan los usuarios del aplicativos, permite detectar cambios a la información documental . El coordinador del Grupo Organización y Calidad Aeronáutica en su rol de administrador del sistema  a través de la bitácora  monitorea los cambios presentados en la información contenida en el mismo mensualmente, extrae el reporte en un archivo de Excel y lo carga como registro al proceso de Administración del Sistema. En caso de observar cualquier alteración se realizara un análisis de las razones de la alteración, y de considerarlo grave, pondrá en conocimiento de las respectivas dependencia para su investigación. </t>
  </si>
  <si>
    <t xml:space="preserve">Coordinador del Grupo Organización y Calidad Aeronáutica en su rol de administrador del sistema </t>
  </si>
  <si>
    <t>Mensual</t>
  </si>
  <si>
    <t>Como evidencia, queda registro del reporte en Excel en el proceso Administración del Sistema Integrado de Gestión.</t>
  </si>
  <si>
    <t>En caso de observar cualquier alteración se realizara un análisis de las razones de la alteración, y de considerarlo grave, pondrá en conocimiento de las respectivas dependencia para su investigación.</t>
  </si>
  <si>
    <t xml:space="preserve">ISOLUCION contempla la herramienta "Bitácora" que registra las acciones que realizan los usuarios del aplicativos, permite detectar cambios a la información documental . El coordinador del Grupo Organización y Calidad Aeronáutica en su rol de administrador del sistema  a través de la bitácora  monitorea los cambios presentados en la información contenida en el mismo mensualmente, extrae el reporte en un archivo de Excel y lo carga como registro al proceso de Administración del Sistema. en caso de observar cualquier alteración se realizara un análisis de las razones de la alteración, y de considerarlo grave, pondrá en conocimiento de las respectivas dependencia para su investigación. </t>
  </si>
  <si>
    <t>Conducir técnicamente con independencia y autonomía las investigaciones de accidentes, incidentes graves e incidentes de la aviación civil, con el fin de determinar los factores causantes y emitir recomendaciones para prevenir la repetición y mejorar la seguridad operacional.</t>
  </si>
  <si>
    <t xml:space="preserve">Probabilidad de que por acción u omisión, abuso del poder y desviar de la gestion de lo publico se manipule el proceso de investigación de accidentes o incidentes aéreos, para obtener un beneficio particular y/o de un tercero. </t>
  </si>
  <si>
    <t>Se refiere a  que existan presiones internas o externas, o motivaciones autoimpuestas para desviar, manipular, demorar u orientar malintencionadamente, hallazgos, pruebas conclusiones o recomendaciones dentro del proceso investigativo o en los informes de accidentes o incidentes de aviación con el fin de ocultar la ingerencia o atender a intereses económicos o de otra índole de personas u organizaciones con motivo de la ocurrencia e investigación de un accidente o incidente de aviación.</t>
  </si>
  <si>
    <t xml:space="preserve">Probabilidad de que por acción u omisión, abuso del poder y desviar de la gestion de lo publico se pierda el control de la documentación de investigación de accidentes de aviación y que la documentación sea utilizada malintencionadamente con intereses de beneficio privado. </t>
  </si>
  <si>
    <t>Se refiere a la mala practica o al mal manejo de los archivos físicos que reposan en el área respectiva, producto de los informes e investigaciones de un accidente o incidente aéreo, la recopilación documental que sustenta las posibles causas del suceso y que se encuentra suceptible de ser retirada para beneficio de terceros en el alargamiento de la presentación del informe final</t>
  </si>
  <si>
    <t>Que un Investigador de accidentes o incidentes de aviación, por motivaciones propias o por influencia de terceros, y por intereses particulares ilegales, desvie o manipule los resulatados de una investigación de un accidente o incidente de aviación.</t>
  </si>
  <si>
    <t>La información del proceso de investigación es de fácil acceso y no se guarda con la suficiente seguridad.</t>
  </si>
  <si>
    <t>Que un Investigador de accidentes o incidentes de aviación, por motivaciones propias o por influencia de terceros, y por intereses particulares ilegales, oculte, sustraiga o de mal uso a la documentación y pruebas de las investigaciones de accidentes e incidentes.</t>
  </si>
  <si>
    <t>1. Afectación de la seguridad operacional, al no conocerse las causas de un accidente o incidente y/o limitar el alcance de las recomedaciones para evitar nuevos accidentes.
2. Detrimento de la imagen institucional de la Aeronáutica Civil y del proceso de investigación de accidentes de Colombia, a nivel nacional e internacional.
3. Pérdida de la credibilidad en el proceso de investigación de accidentes.
4. Intervención por parte de entes de control y de regulación.
5. Incumplimiento en las metas y objetivos institucionales</t>
  </si>
  <si>
    <t>1. Afectación de la seguridad operacional por demoras,  entorpecimiento y falta de documentación del proceso de investigación de accidentes.
2. Detrimento de la imagen institucional de la Aeronáutica Civil y del proceso de investigación de accidentes de Colombia, a nivel nacional e internacional.
3. Pérdida de la credibilidad en el proceso de investigación de accidentes.
4. Intervención por parte de entes de control y de regulación.
5. Incumplimiento en las metas y objetivos institucionales</t>
  </si>
  <si>
    <t>El proceso de investigación es permanente supervisado por el Coordinador del Grupo de Investigación de Accidentes, quien además, revisa y corrige todos los Informes Finales. Las correcciones son enviadas al Investigador a Cargo o a los miembros de la Junta Investigadora, según el caso, con observaciones de fondo y de forma. 
Cuando se trata de investigaciones adelantadas por una Junta Investigadora, la Junta revisa los Informes Finales, antes de su presentación al Consejo de Seguridad Aeronáutico. 
Cuando no se ha requerido de Junta Investigadora, y la investigación ha sido adelantada por un Investigador a Cargo, los Informes Finales son revisados por el Comité Técnico, antes de su presentación al Consejo de Seguridad Aeronáutico.
El VoBo y las observaciones de la Junta o del Comité Técnico se registran en Actas de reuniones.
Finalmente, todas los Informes Finales de Accidentes y de Incidentes Graves, se presentan ante el Consejo de Seguridad Aeronáutico, para la aprobación de las recomendaciones, o para su perfeccionamiento. Las decisiones del Consejo de Seguridad Aeronáutico quedan registrados en Actas.
Este control se realiza con el fin de evitar desviaciones y manipulación de los informes finales de accidente e incidentes aéreos.  en caso de desviaciones los informes son devueltos hasta que la Consejo de seguridad de su aprobación.</t>
  </si>
  <si>
    <t>1. Coordinador de Grupo Investigación de Accidentes
2. Comité Técnico de Investigación de Accidentes
3. Junta Investigadora de Accidentes
4. Consejo de Seguridad Aeronáutico</t>
  </si>
  <si>
    <t>1. Informes Finales con correcciones devueltos por email a Investigador a Cargo o a miembros de Junta Investigadora.
2. Actas de reunión del Comité Técnico.
3. Actas de reunión de la Junta Invetigadora.
4. Actas de reunión del Consejo de Seguridad Aeronáutico.</t>
  </si>
  <si>
    <t>1. Correcciones al Informe Final.
2. Solicitud de nuevas pruebas o evidencias.
3. Solicitud de mejores análisis y conclusiones.
4. Solicitud de mejor sustentación del proceso.</t>
  </si>
  <si>
    <t>NO EXISTE CONTROL PARA ESA CAUSA</t>
  </si>
  <si>
    <t>No Asignado</t>
  </si>
  <si>
    <t>Inoportuna</t>
  </si>
  <si>
    <t>No es un control</t>
  </si>
  <si>
    <t>No confiable</t>
  </si>
  <si>
    <t>No se investigan y resuelven oportunamente.</t>
  </si>
  <si>
    <t xml:space="preserve">El Coordinador del Grupo de Invstigación de Accidentes, cada vez que se presenta un accidente o incidente, asigna un Investigador a Cargo para cada investigación. El Investidador debe llevar un archivo físico y un archivo digital en BOG7, de la documentación de cada investigación. El Coordinador con el apoyo de la Secretaria del Grupo y el Funcionario a cargo del manejo documental y estadístico, efectuá el seguimiento periódico de la documentación de las investigaciones y verifica que la misma sea registrada y guardada de manera organizada y segura.   Adicionalmente el coordinador del grupo realiza un seguimiento periódico al proceso asignado, verificando que las evidencias se encuentren completas de forma física, lo anterior con el fin de evitar pérdida de documentación. En caso que se constaten inconsistencias en la documentación (pérdida de documentos), el Coordinador indaga en primer lugar al Investigador a Cargo. </t>
  </si>
  <si>
    <t>Coordinador de Grupo Investigación de Accidentes</t>
  </si>
  <si>
    <t>1. Carpetas de documentación física.
2. Carpetas de documentación digital en BOG7.</t>
  </si>
  <si>
    <t xml:space="preserve">1. Indagación al Investigador a Cargo.
2. Indagación a otros funcionarios y contratistas del Grupo.
3. Informe a la Dirección General.
4. Informe al Grupo de Investigaciones Disciplinaras. </t>
  </si>
  <si>
    <t>No. accidentes e incidentes graves con investigación finalizada en el semestre ; en donde el proceso por su capacidad instalada puede investigar 20 representando el 100% de la gestión</t>
  </si>
  <si>
    <t>SE DEFINIRA UN CONTROL PARA ESTABLECER RESPONSABILIDADES Y MANEJO DE LA CUSTODIA DE LA INFORMACIÓN DOCUMENTAL DEL GRUPO</t>
  </si>
  <si>
    <t>PROMEDIO(Fecha Accidente 1 - Fecha informe final Accidente 1)+(Fecha Accidente x - Fecha informe final Accidente x)+ ......; SI EL RESULTADO ES &lt;=360 ENTONCES META 100%, SI ES ENTRE 361 Y 540 ENTONCES ES SATISFACTORIO 90%, SI ES &gt; = 541 ENTONCES NIVEL CRITICO 80%. NOTA: RAC 114 estipula mínimo de presentación informe final de un año</t>
  </si>
  <si>
    <t>Crear condiciones para la conservación de vidas en incidentes o accidentes de aviación, infraestructura aeroportuaria y zona de influencia fuera del aeropuerto, que pueda generar riesgo para la operación aérea y la comunidad en general, con el fin de minimizar la pérdida de vidas preservando los bienes.</t>
  </si>
  <si>
    <t>Posibilidad de que por acción u omisión, abuso del poder y desviacion de la gestion de lo publico se reciba o se solicite dádiva o beneficio a nombre propio o de un tercero, a cambio de utilizar las herramientas y equipos, para una destinación diferente a la prestación servicio SEI.</t>
  </si>
  <si>
    <t>Situaciones como: Que no se lleve un debido control del inventario de los equipos y herramientas y que se utilicen para otros fines diferentes, facilita la materialización de este riesgo de corrupción.</t>
  </si>
  <si>
    <t>Carencia de controles que eviten el uso indebido de las herramientas y equipo SEI.</t>
  </si>
  <si>
    <t>1. Afectación en la prestación del servicio SEI.
2. Pérdida de imagen y credibilidad de la Entidad.
3. Investigaciones disciplinarias.</t>
  </si>
  <si>
    <t>El bombero líder de estación de turno,registra diariamente todas las novedades relativas con la operación, incluyendo estado de los equipos en la minuta.
En caso de detectar acción u omisión, uso del poder, desvío de la gestión de lo público, beneficio privado, por parte de un servidor público, debe reportarlo a investigaciones disciplinarias.</t>
  </si>
  <si>
    <t>Servidor Público. (Bombero líder de estación).</t>
  </si>
  <si>
    <t>Diario</t>
  </si>
  <si>
    <t>Minuta</t>
  </si>
  <si>
    <t>En caso de detectar acción u omisión, uso del poder, desvío de la gestión de lo público, beneficio privado, por parte de un servidor público, debe reportarlo a investigaciones disciplinarias.</t>
  </si>
  <si>
    <t>Hacer seguimiento al cumplimiento normativo que hace referencia a la restricción del uso de vehículos y equipos de la Entidad.</t>
  </si>
  <si>
    <t>Porcentaje de disponibilidad del servicio SEI de acuerdo con la Categoría Declarada</t>
  </si>
  <si>
    <t>Administrar, registrar eficaz y eficientemente los ingresos y gastos del presupuesto nacional y administrados para cumplir oportunamente con las obligaciones adquiridas por la Entidad , realizar los análisis pertinentes y presentar la información contable y presupuestal de la UAEAC, de manera oportuna y confiable, conforme a los requisitos legales vigentes, reflejando la realidad económica para la toma de decisiones en la Entidad.</t>
  </si>
  <si>
    <t>Por acción, omisión o  uso indebido del poder se usufructe o  se apropie de  recursos financieros como dineros, titulos valores  de propiedad de la Entidad con el fin de obtener un beneficio propio o de un tercero.</t>
  </si>
  <si>
    <t xml:space="preserve">El riesgo se materializa cuando, de los recursos financieros como dineros o  titulos valores de propiedad de la  Entidad y que son antregados para la administración o custodia  de los funcionarios publicos en razon de su rol y desempeño de funciones, éstos se apoderen indebidamente de ellos o de alguna forma saquen provecho particular o en beneficio de un tercero.  </t>
  </si>
  <si>
    <t xml:space="preserve">Falta de Ética profesional de los funcionarios que administran  recursos financieros de la Entidad. </t>
  </si>
  <si>
    <t xml:space="preserve">Excesiva discrecionalidad o concentración de información y funciones en uno o pocos servidores públicos que administran la gestión documental.    </t>
  </si>
  <si>
    <t xml:space="preserve">Debilidad en la seguridad de los sistemas de información que permitan al Alteración de registros financieros  </t>
  </si>
  <si>
    <t xml:space="preserve">No contar con la infraestructura y mecanismos adecuados para la protección de dineros y títulos valores </t>
  </si>
  <si>
    <t>Debilidades o carencia de controles y seguimiento inoportuno a los procedimientos de  la gestión financiera, lo que potencialmente podría facilitar la alteración de registros Financieros</t>
  </si>
  <si>
    <t xml:space="preserve">Deterioro de la imagen institucional.
Pérdida de confianza y credibilidad en la Entidad 
Detrimento patrimonial
Observaciones por parte de los Entes de control.
Insatisfación de los grupos de valor.
Implicaciones de tipo legal, penal o disciplinario </t>
  </si>
  <si>
    <t xml:space="preserve">El Director de Talento Humano en coordinación con la Directora Financiera y sus coordinadores de área verifican y se aseguran que el proceso de selección  de personal sea riguroso y asegure un minimo de valores y principios éticos de los funcionarios. a ingresar,  implementando y asegurando que cada vez que existan novedades de ingreso de servidores públicos a  la Entidad, se lleve a cabo el proceso de inducción, donde además de orientar y ubicar al nuevo servidor público dentro de la organización y en el puesto de trabajo, enfatiza, como mecanismos de prevención la socialización de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mecanismos soportes de la inducción se da a conocer el manual del funcionario y se dejan soportes del proceso mediante videos y presentaciones almacenados en servidores de la Entidad y publicados en la intranet para su consulta. 
La Directora de Talento Humano y su equipo de trabajo cada dos años verifican y se aseguran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en el proceso Financiero, el coordinador del grupo o quien tenga conocimiento de ello, deberá denunciar antes las autoridades correspondientes para lo de su competencia. </t>
  </si>
  <si>
    <t xml:space="preserve">La Direcciión Financiera y los coordinadores de los grupos adscritos verifican y hacen seguimiento diario y permanente al cumplimiento de  Directrices, funciones, roles y resposabilidades distribuidas de acuerdo con lo definido  en el manual de  funciones y competencias de la entidad. Igualmente verifica que la documentación soporte del proceso (procedimientos, Formatos , directrices, normas,manuales, etc.,)  esten actualizados y se Implementen de acuerdo con lo registrado en  el aplicativo destinado a la administración y control documental del sistema integrado de Gestión (Isolución).
La Direcciión Financiera y los coordinadores de los grupos adscritos  dejan evidencias semestrales de calificacion de desempeño para los funcionarios de carrera y, verificación de cumplimiento del objeto del contrato de prestación de servicios para contratistas. En caso de incumplimiento  o extralimitación de funciones  se dejan observaciones o llamados de atención  a la hoja de vida del funcionario u, observaciones en los informes de supervisión de lo pactado en los contratos de prestación de servicios. Además de lo anterior se cuenta como parámetros de control los procedimientos y documentos soportes de proceso (Formatos, Guías , manales, normas,etc.,) que soportan el que hacer y los controles establecidos. Los documentos se encuentrabn administrados por el aplicativo isolución.   
En caso de presentarse un evento de corrupción en el proceso financiero el director financiero y los coordinadores de los grupos adscritos o quien tenga conocimiento de ello, deberá denunciar antes las autoridades correspondientes para lo de su competencia. 
</t>
  </si>
  <si>
    <t xml:space="preserve">El Director Financiero y los coordinadores de grupo por trámite y según su competencia  revisan los reportes e informes, validando y autorizando mediante firmas el tramite. Como evidencia quedan los reportes, autorizaciones e informes firmados. 
En caso de presentarse un evento de corrupción en el proceso Financiero el director Financiero o los coordinadores de grupo o quien tenga conocimiento de ello, deberá denunciar antes las autoridades correspondientes para lo de su competencia.    </t>
  </si>
  <si>
    <t xml:space="preserve">Todos los registros finencieros en el sistema JDE y SIIF Nación requieren de claves de acceso personalizadas, las cuales son previamente autorizadas por el director Financiero en coordinación con la Dirección de Infromatica y los líderes técnicos y funcionales de los dos sistema de información. 
En caso de encontrar inconsistencias en las claves,  los sistemas de información  no permite realizar el registro o autorización.  Como evidencia quedan los reportes que arrojan los sistemas de información. </t>
  </si>
  <si>
    <t xml:space="preserve">Se tienen diferentes estrategias, mecanismos, infraestructura y logística con terceros para la protección de los dineros y titulos valores, los cuales diariamente son implementados para la protección, tales como:  Recaudo Electronico, Ventanilla de recaudo a traves de entidades bancarias, Transportadora de valores, Pagos Electronicos, Cajas fuertes en las oficinas de recaudo. mediante contratos firmados por la Secretaría General se llevan a cabo la tercerización del recaudo y  protección de dineros y titulos valores. Los funcionarios que recaudan dineros en los aeropuertos, manejan cajas fuertes como mecanismos de procección durante la jornada, una vez esta termina, entregan lo recaudado a la transportadora de valores , dejando evidencia en informes debidamente firmados por quienes entregan y reciben dineros o titulos valores.  
En caso de presentarse un evento de corrupción en el proceso Financiero el director Financiero o los coordinadores de grupo o quien tenga conocimiento de ello, deberá denunciar antes las autoridades correspondientes para lo de su competencia.  </t>
  </si>
  <si>
    <t xml:space="preserve">Director Talento Humano
Director Financieo
Coordinadores Presupuesto 
Tesorería
Contabilidad
Facturación 
Cuentas por Pagar
Cartera </t>
  </si>
  <si>
    <t>Semestral</t>
  </si>
  <si>
    <t>Listados de asistencia a l  proceso de inducción y reinducción Presentaciones en videos y power point / Manual del Funcionario/ 
campañas en intranet 
Registros formatos de induccion en puesto de trabajo</t>
  </si>
  <si>
    <t xml:space="preserve">En caso de presentarse un evento de corrupción en el proceso Financiero el Director Financiero,   coordinadores de grupo o quien tenga conocimiento de ello, deberá denunciar antes las autoridades correspondientes para lo de su competencia. </t>
  </si>
  <si>
    <t xml:space="preserve"> Director Financieo
Coordinadores Presupuesto 
Tesorería
Contabilidad
Facturación 
Cuentas por Pagar
Cartera </t>
  </si>
  <si>
    <t xml:space="preserve">Manual de Funciones
Formatos de evaluación de Desempeño 
Informe de resultados del cumplimiento de los contratos de Prestación de Servicios. </t>
  </si>
  <si>
    <t xml:space="preserve">Reportes y autorizaciones firmados
</t>
  </si>
  <si>
    <t xml:space="preserve">En caso de presentarse un evento de corrupción en el proceso Financiero el director Financiero o los coordinadores de grupo o quien tenga conocimiento de ello, deberá denunciar antes las autoridades correspondientes para lo de su competencia.    </t>
  </si>
  <si>
    <t xml:space="preserve">Dirección Financiera
Director de Informatica 
</t>
  </si>
  <si>
    <t xml:space="preserve">Reportes y autorizaciones firmados
Formatos SOLICITUD y autorización  DE ACCESO A COMPONENTES TECNOLOGICOS
Token </t>
  </si>
  <si>
    <t xml:space="preserve">Dirección Financiera
Administradores aeropuertos. </t>
  </si>
  <si>
    <t xml:space="preserve">Contratos con terceros 
Informes y reportes de caja 
Infraestructura y cajas Fuertes. </t>
  </si>
  <si>
    <t xml:space="preserve">Reforzar la periodicidad  de los  procesos de inducción y reinducción institucional.
Fortalecer las campañas de cultura organizacional enfatizando en valores y principios del servidor público
Implementar pruebas de poligrafo </t>
  </si>
  <si>
    <t xml:space="preserve"> 
Identificar, gestionar y evaluar proyectos de ingeniería relacionados con la incorporación, actualización, mantenimiento y sostenibilidad de la tecnología aeronáutica, con el fin de garantizar que la prestación de los servicios se realiza de manera efectiva y eficiente de acuerdo con los requerimientos operacionales contenidos en el PNA Vol. I a través de la adopción y legitimación de nuevas tecnologías CNS/MET/Energía con el cumplimiento de estándares de clase mundial</t>
  </si>
  <si>
    <t>Posibilidad que por acción u  omision se   
estructuren proyectos en beneficio propio o para favorecimiento de un tercero</t>
  </si>
  <si>
    <t>Hace referencia a que en la organización, la posición dominante que ejerce el funcionario que dispone de información  privilegiada en  la estructuración de  proyectos   le permite actuar y determinar condiciones especiales que pueden favorecerlo a él o a un tercero.</t>
  </si>
  <si>
    <t>Falta de etica profesional</t>
  </si>
  <si>
    <t xml:space="preserve">Excesiva discrecionalidad del ordenador del gasto en la toma de  decisiones. </t>
  </si>
  <si>
    <t>Concentración de información y funciones   en uno o pocos servidores públicos</t>
  </si>
  <si>
    <t xml:space="preserve">Deterioro en la imagen institucional.
Pérdida de confianza y credibilidad en la Entidad 
Desgaste administrativo por reprocesos 
Aumento que Quejas y Reclamos 
Observaciones por parte de los Entes de control.
Implicaciones de tipo legal y/o disciplinario, 
</t>
  </si>
  <si>
    <t xml:space="preserve">El Director de Talento Humano con su equipo de trabajo debe revisar  por cada funcionario los perfiles profesionales,   antecedentes laborales y las calidades personales de los  funcionarios antes de ser  ubicados  en el area de Telecomunicaciones, solicitando el visto bueno del director y coordinador de área para asegurar la competencia y un minímo de valores y principios éticos.  En caso de que el o los candidatos a ingresar en el área de Telcomunicaciones   cumplan con los criterios antes mencionados y de acuerdo con el perfil del cargo, la dirección de Telecomunicaciones  acepta y firma el formato de ubicaciones del funcionario. 
En caso de presentarse un posible  evento de corrupción en la  Gestión de Tecnología CNS / MET / ENERGÍA / AYUDAS VISUALES, el  Director de Telecomunicaciones y ayudas a la navegación aérea , los coordinadores de grupo o quien tenga conocimiento de ello, deberá denunciar antes las autoridades correspondientes para lo de su competencia. 
</t>
  </si>
  <si>
    <t xml:space="preserve">Director de Talento Humano
Director de telecomunicación y ayudas a la navegación Aérea.
Coordinadores de grupos Adscritos a la dirección de telecomunicaciones  </t>
  </si>
  <si>
    <t xml:space="preserve">Hoja de Vida del Funcionario 
Formato de solicitud de ubicación. 
Escritos o informes de denuncias. </t>
  </si>
  <si>
    <t xml:space="preserve">En caso de presentarse situaciones de violación a la ética se procede a informar a las autoridades administrativas, penales y disciplinarias pertinentes para que procedan.   </t>
  </si>
  <si>
    <t xml:space="preserve">El Director general y el comité directivo entre ellos el Director de Telecomunicaciones, como herramientas administrativas de planeación y control deben ajustar  permanentemente el PNA - Plan de Navegación Aérea- COL (largo Plazo)  atendiendo las directrices del Plan Nacional de Desarrollo PND y el   Plan Estratégico Institucional PEI (cuatrienal), lo cual se enmarca  en los  planes de acción  y adquisiciones anuales, estableciendo objetivos y metas institucionales a corto, mediano y largo plazo,  las cuales son objeto de seguimiento y medición a través de indicadores de gestión que permiten trimestralmente la toma de decisiones.  En virtud de lo anterior para el proceso  Gestión de Tecnología CNS / MET / ENERGÍA / AYUDAS VISUALES se genera  un informe trimestral llamado "COMO VAMOS",  en el cual queda la trazabilidad  de  los proyectos registrados en dichos planes,
En caso de presentarse un posible evento de corrupción en la  Gestión de Tecnología CNS / MET / ENERGÍA / AYUDAS VISUALES, el  Director de Telecomunicaciones y ayudas a la navegación aérea , los coordinadores de grupo o quien tenga conocimiento de ello, deberá denunciar antes las autoridades correspondientes para lo de su competencia. 
</t>
  </si>
  <si>
    <t>Director de telecomunicación y ayudas a la navegación Aérea.
Coordinadores de grupos Adscritos a la dirección de telecomunicaciones,</t>
  </si>
  <si>
    <t xml:space="preserve">
PNA - COL 
PEI
PAA
PA 
Infrmes 
"COMO VAMOS"</t>
  </si>
  <si>
    <t xml:space="preserve">En caso de presentarse un evento de corrupción en el proceso de "Gestión de Tecnología CNS / MET / ENERGÍA / AYUDAS VISUALES" , el Director de Telecomunicaciones o coordinador de grupo o quien tenga conocimiento de ello, deberá denunciar antes las autoridades correspondientes para lo de su competencia. </t>
  </si>
  <si>
    <t xml:space="preserve">El  Profesional del área por proyecto debe realizar la exposición ante los miembros del  "Comité Técnico de Evaluación de Proyectos" . Este comité realiza la evaluación de la documentación, directricez y criterios establecidos en la circular  reglamentario N° 070 "Guía para la Estructuración de proyectos" del  29/11/2016  y si lo consideran factible y viable lo envían para lo pertinente a la Dirección administrativa para que se surta el trámite de contratación.  En el evento que el comité decida que el proyecto no se ajusta a las necesidades de la Entidad, se devolverá al funcionario del área respectiva para los ajustes pertinentes, el cual nuevamente deberá ser sometido a comité.  De todo lo anterior queda como evidencia la respectiva acta firmada por los que en el intervinieron y las desiciones tomadas.
En caso de presentarse un posible evento de corrupción en la  Gestión de Tecnología CNS / MET / ENERGÍA / AYUDAS VISUALES, el  Director de Telecomunicaciones y ayudas a la navegación aérea , los coordinadores de grupo o quien tenga conocimiento de ello, deberá denunciar antes las autoridades correspondientes para lo de su competencia. 
</t>
  </si>
  <si>
    <t>Director de telecomunicación y ayudas a la navegación Aérea.</t>
  </si>
  <si>
    <t xml:space="preserve">Actas y listados de asistencia a comités Técnicos de Evaluación de proyectos </t>
  </si>
  <si>
    <t xml:space="preserve">En el evento que el comité decida que el proyecto no se ajusta a las necesidades de la Entidad, se devolverá al funcionario del área respectiva para los ajustes pertinentes, el cual nuevamente deberá ser sometido a comité. 
En caso de presentarse un evento de corrupción en el proceso de "Gestión de Tecnología CNS / MET / ENERGÍA / AYUDAS VISUALES" , el Director de Telecomunicaciones o coordinador de grupo o quien tenga conocimiento de ello, deberá denunciar antes las autoridades correspondientes para lo de su competencia. </t>
  </si>
  <si>
    <t>La Dirección de  Talento Humano y su equipo de trabajo cada dos años deben verificar y asegurar  que se  implementen procesos de reinducción y campañas anuales de fomento de la cultura organizacional que afiance los valores y principios éticos institucionales, al igual que se asegure en el  entrenamiento permannente en temas técnicos,
 El Director de Talento Humano en coordinación con el Director de Telecomunicaciones  debe enfatizar  la cultura organizacional, principios y valores institucionales establecidos  en la organización  en donde el incumplimiento a   estos principios acarrrea  sanciones juridicas penales o  administrativas.</t>
  </si>
  <si>
    <t xml:space="preserve">Establecer las políticas, estrategias, planes, programas y proyectos a corto, mediano y largo plazo, con el propósito de lograr el desarrollo ordenado de la aviación civil, de la industria aérea, la infraestructura aeronáutica y aeroportuaria, cumpliendo con los estándares de seguridad operacional Nacional e internacional y así contribuir al logro de las metas del Plan Sectorial. 
</t>
  </si>
  <si>
    <t xml:space="preserve">Probabilidad de que por acción u omisión, uso indebido del poder, desviación de la gestión de lo publico se use información privilegiada para direccionar las  políticas, directrices, planes, programas o proyectos,  buscando un beneficio propio o el de un tercero.  </t>
  </si>
  <si>
    <t xml:space="preserve">El riesgo hace referencia a la posibilidad de que las decisiones para definir planes, programas y proyectos, se ajusten a intereses particulares desconociendo las necesidades del servicio  </t>
  </si>
  <si>
    <t>Falta de Etica de los servidores públicos que participan en la planificacion de las.políticas, directrices, planes, programas o proyectos</t>
  </si>
  <si>
    <t xml:space="preserve">Presiones de tipo político o económico que propicien sin justificación técnica y documentada el cambio de políticas, directrices, planes, programas o proyectos  iniciales. </t>
  </si>
  <si>
    <t xml:space="preserve">Debilidades en los controles y seguimiento de  planes programas y proyectos </t>
  </si>
  <si>
    <t>Concentración de funciones en un solo o pocos directivos sin la suficiente comunicación interdisciplinaria abusando del poder concedido.</t>
  </si>
  <si>
    <t xml:space="preserve">Deterioro en la imagen institucional.
Pérdida reputacional 
Pérdida de confianza y credibilidad en la Entidad y en el sector
Aumento de Quejas y Reclamos 
Observaciones por parte de los Entes de control.
Insatisfación de los grupos de valor.
Implicaciones de tipo legal, penal o disciplinario 
Afectación en la seguridad operacional  al no direccionar los proyectos y directrices hacia necesidades propias de la misión institucional. </t>
  </si>
  <si>
    <t xml:space="preserve">Los sistemas de información SUIFP - SPI - SIIF - ADI - SIRECI  - GPI . como herramientas tecnológicas de registro y seguimiento a la implementación de la planeación y gestión institucional aseguran que cada vez que se presente una novedad en un proyecto quede la trazabilidad y su registro,   lo que asegura un control presupuestal y de avance operativo del proyecto , lo cual permite, con base en la medición de indicadores propios, tomar decisiones con base en resultados. El registro y control  de novedades en los respectivos aplicativos los realiza un funcionario de la Oficina de Planeación de acuerdo con los parámetros establecidos en los aplicativos  SUIFP - SPI, y SIRECI . Para el aplicativo SIIF el registro y control es responsabilidad del funcionario asignado del grupo de presupuesto de acuerdo con los criterios establecidos por el aplicativo. Para el registro y control en el aplicativo GPI la responsabilidad recae en los funcionarios supervisores de cada contrato de Infraestructura Aeroportuaria. para el caso de ADI  radicado. 
En caso de encontrar inconsistencias en el registro de datos en los sistemas de información, se solicita al responsable del proyecto dar las explicaciones correspondientes y en caso de  evidenciar desviaciones resultantes de ejecutar el control  en este u otro sentido, el Director General o quien tenga conocimiento de ello, deberá denunciar ante las autoridades correspondientes para lo de su competencia.    </t>
  </si>
  <si>
    <t xml:space="preserve">Director General 
Jefe Oficina Asesora de Planeación 
Directivos responsables de los proyectos </t>
  </si>
  <si>
    <t xml:space="preserve">Registros en los sistemas de información SUIFP - SPI - SIIF - ADI - SIRECI  - GPI  8 </t>
  </si>
  <si>
    <t xml:space="preserve">En caso de encontrar inconsistencias en el registro de datos en los sistemas de información, se solicita al responsable del proyecto dar las xplicaciones correspondientes, en caso de un prsunto evento de corrupción en este u otro sentido, el Director General o quien tenga conocimiento de ello, deberá denunciar ante las autoridades correspondientes para lo de su competencia.    </t>
  </si>
  <si>
    <t>El Director General, los miembros del Comité Directivo, el Secretarios de Sistemas Operacionales, el Secretario de Seguridad Operacional y de la Aviación Civil, el Secretario General, el Jefe de la Oficina Asesora de Planeación, participan en las sesiones o reuniones que sean convocadas para el analisis de situaciones y toma de decisiones estratégicas que sean de impacto en la misión y visión de la entidad, de cara al cumplimiento de los objetivos de los diferentes planes que componen el escenario de actuación. De cada sesión se suscribe un acta que debe darse a conocer a los participantes de la reunión, con las conclusiones y compromisos y fechas de seguimiento. El acta se tramita a través de los sistemas establecidos para tal fin (ej: Isolucion), asegurando la trazabilidad respectiva. El acta aprobada debe reposar en el servidor de la entidad. Cualquier desviación entre el contenido del acta y los temas realmente tratados en la sesión respectiva, debe ser consignada a través de los filtros que están dispuestos en el aplicativo. En caso de mantenerse las desviaciones, quien tenga conocimiento de ello deberá denunciar la situación ante las autoridades competentes.</t>
  </si>
  <si>
    <t xml:space="preserve">Director General 
Comité Directivo
Jefe Oficina Asesora de Planeación </t>
  </si>
  <si>
    <t>Acta de reunión</t>
  </si>
  <si>
    <t>Trazabilidad de observaciones al acta</t>
  </si>
  <si>
    <t>Ofrecer una adecuada atención y prestación de servicios en condiciones de calidad, oportunidad, eficiencia, eficacia, y efectividad con respecto a las solicitudes y requerimientos presentados por los ciudadanos, clientes y partes interesadas de la Entidad, con el fin de lograr la satisfacción y confianza en su gestión.</t>
  </si>
  <si>
    <t xml:space="preserve">       Por acción, omisión o  uso indebido del poder se acelere u omitan los procedimientos o  requisitos para cualquier tramite que un ciudadano realiza ante la Entidad, con el fin de obtener un beneficio propio o de un tercero.</t>
  </si>
  <si>
    <t xml:space="preserve">Acelerar u omitir los procedimientos o requisitos exigidos para cualquier tramite que un ciudadano realiza ante la Entidad. , </t>
  </si>
  <si>
    <t>Falta de Ética profesional de los funcionarios que atienden las solicitudes de  los ciudadanos,  en cualquiera de sus etapas del proceso de  Atención al Ciudadano.</t>
  </si>
  <si>
    <t xml:space="preserve">Excesiva discrecionalidad o concentración de información y funciones en uno o pocos servidores públicos que administran los trámites en la entidad. .  </t>
  </si>
  <si>
    <t xml:space="preserve">Contacto directo entre servidores públicos y ciudadanos </t>
  </si>
  <si>
    <t xml:space="preserve">Debilidades en la automatización de trámites en línea </t>
  </si>
  <si>
    <t xml:space="preserve">Deterioro en la imagen institucional.
Pérdida de confianza y credibilidad en la Entidad 
Aumento que Quejas y Reclamos 
Implicaciones de tipo legal y/o disciplinario 
</t>
  </si>
  <si>
    <t xml:space="preserve">El Director de Talento Humano de acuerdo con las politicas establecidas por la administración del Talento Humano,en coordinación con el coordinador del área de Atención al ciudadano y los coordinadores involucrados en cualquiera de los trámites y servicios que presta  la Entidad y de acuerdo con su rol y competencias verifican que el proceso de selección  de personal sea riguroso y asegure un minimo de valores y principios éticos de los funcionarios a ingresar,  implementando   cada vez que existan novedades de ingreso de nuevos servidores públicos a  la Entidad, se lleve a cabo el proceso de inducción general y en el puesto de trabajo,  donde además de orientar y ubicar al nuevo servidor público dentro de la organización,  socializando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estrategia de transparencia se dejan para consulta permanente  el manual del funcionario, los videos y presentaciones almacenados en servidores de la Entidad y publicados en la intranet para su consulta. 
La Directora de Talento Humano y su equipo de trabajo y en coordinación con los jefes de área,  cada dos años verifican y se aseguran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en cualquiera delos trámites o atención al ciudadano, el coordinador del grupo o quien tenga conocimiento de ello, deberá denunciar antes las autoridades correspondientes para lo de su competencia. </t>
  </si>
  <si>
    <t xml:space="preserve">Director de Talento Humano 
Coordinadores de Grupo </t>
  </si>
  <si>
    <t>Registros de asistencia 
Manual del funcionario
Videos
Presentaciones</t>
  </si>
  <si>
    <t xml:space="preserve">En caso de presentarse un evento de corrupción en cualquiera delos trámites o atención al ciudadano, el coordinador del grupo o quien tenga conocimiento de ello, deberá denunciar antes las autoridades correspondientes para lo de su competencia. </t>
  </si>
  <si>
    <t xml:space="preserve">La coordinación de los grupos que hacen parte de los trámites y servicios que se prestan al ciudadano verifican y hacen seguimiento diario y permanente al cumplimiento de  Directrices, funciones, roles y resposabilidades distribuidas de acuerdo con lo definido  en el manual de  funciones y competencias de la entidad. Igualmente verifican que  la documentación soporte de los trámites y  procedimientos,  esten actualizados y las solicitudes presentadas por los ciudadanos vengan acompañadas de acuerdo con los criterios establecidos y publicados en la web. Estos criterios y procedimientos estan tambien registrados  en  el aplicativo destinado a la administración y control documental del sistema integrado de Gestión (Isolución).
Los coordinadores y directivos involucrados en la cadena de trámites y servcios que se presta al ciudadano dejan evidencias semestrales de calificacion de desempeño para los funcionarios de planta. Para los contratistas, verifican el cumplimiento del objeto del contrato de prestación de servicios. En caso de incumplimiento  o extralimitación de funciones  se dejan observaciones o llamados de atención  a la hoja de vida del funcionario u observaciones en los informes de cumplimiento de lo pactado en los contratos de prestación de servicios. Además de lo anterior se cuenta como parámetros de control inmersos en los los procedimientos y documentos soportes de proceso  o trámite pertinente. (Formatos, Guías , manuales, normas,etc.,) que soportan el que hacer y los controles establecidos. Los documentos se encuentrabn administrados por el aplicativo isolución.   
En caso de presentarse un evento de corrupción en cualquier étapa del trámite, el coordinador del grupo o quien tenga conocimiento de ello, deberá denunciar antes las autoridades correspondientes para lo de su competencia. </t>
  </si>
  <si>
    <t xml:space="preserve">Coordinadores de Grupo </t>
  </si>
  <si>
    <t xml:space="preserve">Institucionalmente a través de la Dirección de Informática y con el concurso de las oficinas, Direcciones y coordinadores de los grupos que intervienen en los diferentes trámites de la Aerocivil, se tienen documentados y publicados en la Web y en el SUIT los requisitos para trámitar las diferentes solicitudes presentadas ante la entidad. 
Una vez el ciudadano radique virtual o presencialmente la solicitud con los documentos soportes exigidos,  estos son validados por las funcionarios de las diferentes áreas de acuerdo con el trámite correspondiente. Para trámites que se encuentren en línea el ciudadano cliente o parte interesada puede hacer seguimiento al estado de su petición  lo cual  permite un control, verificación y seguimiento en las diferentes étapas del trámite. Las evidencias del  trámite pueden ser consultadas en sistemas de información como SIGA, SIAM , ZETA y otros.    
En caso de presentarse un evento de corrupción en cualquier étapa del trámite, el coordinador del grupo o quien tenga conocimiento de ello, deberá denunciar antes las autoridades correspondientes para lo de su competencia. </t>
  </si>
  <si>
    <t xml:space="preserve">Directores de ärea y Coordinadores de Grupo involucrados en  los tramites.
Director de Informatica </t>
  </si>
  <si>
    <t xml:space="preserve">Registros virtuales 
Asignación de numero de radicación 
Reportes de entradas y salidad de documentos </t>
  </si>
  <si>
    <t xml:space="preserve">Como estrategia institucional a través de la coordinación del grupo de Atención al Ciudadano se tiene implementado la ventanilla única para atención al ciudadano en la cual a diario y  por diferentes canales (oficinas presenciales, web, correo electronico, telefonico) se tiene centralizada y controlada  la PQRSD presentadas por los clientes, ciudadanía o partes interesadas  y mediante radicación en un solo sistema de información (ADI), verifica, distribuye y administra la información radicada  (salida y entrada). igualmente y en el caso de derechos de petición se controlan los tiempos de respuesta por parte de las áreas competentes, evitando con el sistema de información  el contacto directo de servidores públicos que gestionan los trámites con los ciudadanos.       
En caso de presentarse un evento de corrupción en cualquiera de las étapas del proceso de atención al ciudadano los coordinadores de grupo o quien tenga conocimiento de ello, deberá denunciar antes las autoridades correspondientes para lo de su competencia. </t>
  </si>
  <si>
    <t xml:space="preserve">Indexación de imágenes 
Asignación de numero de radicación 
Reportes de entradas y salidad de documentos </t>
  </si>
  <si>
    <t xml:space="preserve">
Promover y Fortalecer la automatización en linea de los  trámites y Servicios que ofrece la entidad. 
Medir, periodicamente el nivel de satisfacción y percepción del cliente con encuestas frente a los trámites y servicios prestados.
. - 
Incentivar y facilitar la recepción de PQRSD mediante diferentes canales (Presencial, o virtuales)  </t>
  </si>
  <si>
    <t xml:space="preserve">Nuemro de tramites automatizados en líea Vs Tramites a sistematien linea 
medir el nvel de satisfacción 
Estadísticas </t>
  </si>
  <si>
    <t xml:space="preserve">Deterioro en la imagen institucional.
Pérdida de confianza y credibilidad en la Entidad 
Aumento que Quejas y Reclamos 
Implicaciones de tipo legal y/o disciplinario </t>
  </si>
  <si>
    <t>Administrar, controlar y conservar la información documental de la Entidad, a traves de la planificación, manejo y organización de la documentación producida y recibida, desde su origen hasta su disposición final, con el fin de facilitar su utilización y conservación</t>
  </si>
  <si>
    <t xml:space="preserve">Por acción, omisión o  uso del poder se adulteren, sustraigan y manipulen los archivos de LA AEROCIVIL, con el fin de buscar un beneficio propio o el de un tercero. </t>
  </si>
  <si>
    <t>La alteración, sustración, destrucción, ocultamiento o inutilización de las características esenciales y la naturaleza de los documentos públicos entregados para la administración y custodia del archivo de gestión, central e histórico de la entidad.</t>
  </si>
  <si>
    <t xml:space="preserve">Falta de Ética profesional de los funcionarios que administran los archivos de la Entidad </t>
  </si>
  <si>
    <t xml:space="preserve">Excesiva discrecionalidad o concentración de información y funciones en uno o pocos servidores públicos que administran la gestión documental.  </t>
  </si>
  <si>
    <t>Debilidades o carencia de controles en los procedimientos que faciliten la alteración, sustración, destrucción, ocultamiento o inutilización de las características esenciales y la naturaleza de los documentos públicos entregados para la administración y custodia del archivo de gestión, central e histórico de la entidad.</t>
  </si>
  <si>
    <t xml:space="preserve">Debilidades o carencia de controles en los procedimientos que faciliten la alteración, sustración, destrucción, ocultamiento o inutilización de las características esenciales y la naturaleza de los documentos públicos entregados para la administración y custodia del archivo de gestión, central e histórico de la entidad.
</t>
  </si>
  <si>
    <t>Perdida de memoria documental institucional
Deterioro en la imagen institucional.
Pérdida de confianza y credibilidad en la Entidad 
Desgaste administrativo por reprocesos 
Aumento de Quejas y Reclamos 
Observaciones por parte de los Entes de control.
Insatisfación de los grupos de valor.
Imposibilidad de consulta y acceso a la información
Implicaciones de tipo legal o disciplinario</t>
  </si>
  <si>
    <t xml:space="preserve">El Director de Talento Humano en coordinación con el coordinador del área de archivo y de acuerdo con las politicas establecidas por la administración  verifica y se aseguran que el proceso de selección  de personal sea riguroso y asegure un minimo de valores y principios éticos de los funcionarios. a ingresar,  implementando y asegurando que cada vez que existan novedades de ingreso de servidores públicos a  la Entidad, se lleve a cabo el proceso de inducción, donde además de orientar y ubicar al nuevo servidor público dentro de la organización y en el puesto de trabajo, enfatiza, como mecanismos de prevención la socialización de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mecanismos soportes de la inducción se da a conocer el manual del funcionario y se dejan soportes del proceso mediante videos y presentaciones almacenados en servidores de la Entidad y publicados en la intranet para su consulta. 
La Directora de Talento Humano y su equipo de trabajo cada dos años verifican y se aseguran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en el proceso de adquisición de bienes inmuebles, el coordinador del grupo o quien tenga conocimiento de ello, deberá denunciar antes las autoridades correspondientes para lo de su competencia. </t>
  </si>
  <si>
    <t xml:space="preserve">Semestral </t>
  </si>
  <si>
    <t xml:space="preserve">Presentaciones en videos y power point / Manual del Funcionario / listados de asistencia a l  proceso de inducción y reinducción / campañas en intranet </t>
  </si>
  <si>
    <t xml:space="preserve">
En caso de presentarse un evento de corrupción en la Gestión archivística, el coordinador del grupo o quien tenga conocimiento de ello, deberá denunciar antes las autoridades correspondientes para lo de su competencia. </t>
  </si>
  <si>
    <t xml:space="preserve">La coordinación de grupo de Archivo  verifica y hace seguimiento diario y permanente al cumplimiento de  Directrices, funciones, roles y resposabilidades distribuidas de acuerdo con lo definido  en el manual de  funciones y competencias de la entidad. Igualmente verifica que la documentación soporte del proceso (procedimientos, Formatos , directrices, normas,manuales, etc.,)  esten actualizados y se Implementen de acuerdo con lo registrado en  el aplicativo destinado a la administración y control documental del sistema integrado de Gestión (Isolución).
El coordinador del grupo de archivo deja evidencias semestrales de calificacion de desempeño para los funcionarios de carrera y verificación de cumplimiento del objeto del contrato de prestación de servicios para contratistas. En caso de incumplimiento  o extralimitación de funciones  se dejan observaciones o llamados de atención  a la hoja de vida del funcionario u observaciones en los informes de cumplimiento de lo pactado en los contratos de prestación de servicios. Además de lo anterior se cuenta como parámetros de control los procedimientos y documentos soportes de proceso (Formatos, Guías , manales, normas,etc.,) que soportan el que hacer y los controles establecidos. Los documentos se encuentrabn administrados por el aplicativo isolución.   
En caso de presentarse un evento de corrupción en el proceso de gestión archivistica el coordinador del grupo o quien tenga conocimiento de ello, deberá denunciar antes las autoridades correspondientes para lo de su competencia. </t>
  </si>
  <si>
    <t>Coordinador del Grupo de Archivo</t>
  </si>
  <si>
    <t xml:space="preserve">En caso de presentarse un evento de corrupción en el proceso de Gestión documental del archivo el coordinador del grupo o quien tenga conocimiento de ello, deberá denunciar antes las autoridades correspondientes para lo de su competencia. </t>
  </si>
  <si>
    <t xml:space="preserve">El coordinador del grupo de archivo y su equipo de trabajo por cada solicitud para consulta o prestamo de documentos  registran en planillas de control las autorización de acceso a las áreas restringidas del archivo. Igualmente dejan registro de las solicitudes de prestamo y consulta de información en los formatos establecidos y controlados por el sistema de calidad. 
En caso de presentarse un evento de corrupción en el proceso de gestión archivistica el coordinador del grupo o quien tenga conocimiento de ello, deberá denunciar antes las autoridades correspondientes para lo de su competencia. </t>
  </si>
  <si>
    <t xml:space="preserve">Formatos de registros de ingreso de personas, consulta  y prestamo de documentos.  </t>
  </si>
  <si>
    <t xml:space="preserve">El coordinador del grupo de archivo verifica cada vez que haya una transferencia documental de las áreas, la veracidad de la documentación mediante el formato Único de Inventario Documental FUID. Posteriormente se verifica mediante la hoja de ruta la información contenida en el documento. Una vez verificado que  la documentación cumple con los criterios establecidos anualmente en la circular  interna de transferencia Documental, se le asigna una ubicación topografica en el archivo central o historico. Una vez ubicada la documentación fisica en lo anaqueles  se procede a actualizar el sistema de información dejando evidencia en uno de los servidores de la Dirección de Informática como respaldo  tecnologico de la misma. 
En caso de presentarse un evento de corrupción en el proceso de gestión archivistica el coordinador del grupo o quien tenga conocimiento de ello, deberá denunciar antes las autoridades correspondientes para lo de su competencia. </t>
  </si>
  <si>
    <t>Coordinador del Grupo de Archivo
Dirección de informática</t>
  </si>
  <si>
    <t xml:space="preserve">En caso de presentarse un evento de corrupción en el proceso de gestión archivistica el coordinador del grupo o quien tenga conocimiento de ello, deberá denunciar antes las autoridades correspondientes para lo de su competencia. </t>
  </si>
  <si>
    <t xml:space="preserve">Área del almacen con ubicación topográfica en anaqueles.
 Respado tecnológico en el servidor BOG07
FUID - Formato ünico de Inventario Documental 
Hoja de Ruta </t>
  </si>
  <si>
    <t>Director Talento Humano y Coordinador del Grupo de Archivo</t>
  </si>
  <si>
    <t>Este proceso captura, consolida, procesa, analiza y difunde información (de operaciones y financiera) del sector aeronáutico, para suministrar estadísticas, realizar proyecciones, pronósticos y estudios socioeconómicos para la toma de decisiones, principalmente, de política de aviación civil y de inversión para el desarrollo del sector.</t>
  </si>
  <si>
    <t>Que por acción u omisión y/o  trafico de influencias, se divulgue información estadística falsa con el propósito de favorecer intereses de terceros en beneficio particular.</t>
  </si>
  <si>
    <t>Que por la combinación de factores como: El crecimiento de la aviación, falta de sistemas de información estadistica, personal calificado e idoneo; puedan ocacionar que por acción u omisión y/o  trafico de influencias, se divulgue información estadística falsa con el propósito de favorecer intereses de terceros en beneficio particular.</t>
  </si>
  <si>
    <t>Concentración de tareas en pocos funcionarios.</t>
  </si>
  <si>
    <t>Falta de valores y principios éticos en el servidor público.</t>
  </si>
  <si>
    <t>1. Afecta la imagen institucional.
2. Pérdida de credibilidad del sector, de la Entidad y de la dependencia</t>
  </si>
  <si>
    <t>El coordinador de grupo de estudios sectoriales revisa que los funcionarios gestionen de manera transparente los diferentes reportes que se emiten en materia de estadística aeronáutica. 
Los reportes y boletines deben obedecer a los procedimientos imparciales orientados al desarrollo de la industria. 
En caso de encontrar en la revisión de los reportes y boletines alguna inconsistencia, se realizan las correccioones necesarias en las bases de datos y si la información ha sido divulgada se debe incluir una nota  sobre los cambios en el metadata.</t>
  </si>
  <si>
    <t>Coordinador Grupo Estudios Sectoriales</t>
  </si>
  <si>
    <t>Observaciones en los reportes y en el metadata de las respectivas operaciones estadísticas</t>
  </si>
  <si>
    <t>En caso de encontrar en la revisión de los reportes y boletines alguna inconsistencia, se realizan las correccioones necesarias en las bases de datos y si la información ha sido divulgada se debe incluir una nota  sobre los cambios en el metadata.</t>
  </si>
  <si>
    <t xml:space="preserve">El Director de Talento Humano en coordinación con el Jefe de Transporte Aereo y sus coordinadores de área, verifican que el proceso de selección  de personal sea riguroso y asegure un minimo de valores y principios éticos de los Servidores Publicos; cada vez que existan novedades de ingreso de servidores públicos a  la Entidad, se lleve a cabo el proceso de inducción, donde además de orientar y ubicar al nuevo servidor público dentro de la organización y en el puesto de trabajo, enfatiza, como mecanismos de prevención la socialización de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mecanismos soportes de la inducción se da a conocer el manual del funcionario y se dejan soportes del proceso mediante videos y presentaciones almacenados en servidores de la Entidad y publicados en la intranet para su consulta. 
La Directora de Talento Humano y su equipo de trabajo cada dos años verifica y se asegura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en el proceso de gestión de estudios sectoriales, el coordinador del grupo o quien tenga conocimiento de ello, deberá denunciar ante las autoridades correspondientes para lo de su competencia. </t>
  </si>
  <si>
    <t>Director de Talento Humano
Jefe Ofina de Transporte Aéreo
Coordinador Grupo Estudios Sectoriales</t>
  </si>
  <si>
    <t>Listados de asistencia a l  proceso de inducción y reinducción 
Presentaciones en videos y power point / Manual del Funcionario/ 
campañas en intranet 
Registros formatos de induccion en puesto de trabajo</t>
  </si>
  <si>
    <t xml:space="preserve">En caso de presentarse un evento de corrupción en el proceso de gestión de estudios sectoriales, el coordinador del grupo o quien tenga conocimiento de ello, deberá denunciar ante las autoridades correspondientes para lo de su competencia. </t>
  </si>
  <si>
    <t xml:space="preserve"> 
Establecer, divulgar y controlar el cumplimiento de las directrices y procedimientos administrativos mediante los cuales se debe llevar a cabo el proceso de contratación que adelante la AEROCIVIL, para satisfacer las necesidades de la infraestructura aeronautica y aeroportuaria del pais y con ello lograr el impacto económico y social de los recursos invertidos.</t>
  </si>
  <si>
    <t xml:space="preserve">Por acción, omisión o  uso del poder se direccione en beneficio propio o de un tercero, el proceso de contratación en cualquiera de sus etapas.
</t>
  </si>
  <si>
    <t>Celebrar contratos omitiendo
requisitos legales y/o del
procedimiento para
favorecimiento de un tercero, como también la pérdida, alteración, ausencia y
retardo intencional de la
documentación pre contractual
y contractual.</t>
  </si>
  <si>
    <t xml:space="preserve">Alteración/modificación intencional de la información relacionada en: estudios previos, pliego de condiciones, en adendas al pliego de condiciones o en evaluaciones de las propuestas, modificaciones en el contrato, para favorecimiento propio o de terceros </t>
  </si>
  <si>
    <t>Debilidad en el desarrollo de las funciones de la supervisón contractual en la Entidad, las cuales son asigandas pro la Dirección Administrativa como control para la etapa contractual</t>
  </si>
  <si>
    <t xml:space="preserve">
Pérdida de credibilidad e imagen institucional
Daño reputacional 
Mala imagen para el área  involucrada  
Detrimento patrimonial 
Implicaciones legales de tipo administrativo penal y disciplinario 
Demandas judiciales en contra de la Aerocivil 
Reprocesos en la etapa gestión contractual
</t>
  </si>
  <si>
    <t>Comité de Contratación</t>
  </si>
  <si>
    <t>Semanal</t>
  </si>
  <si>
    <t>Actas de comité</t>
  </si>
  <si>
    <t>Postergación de comités, ausencia de actas
Procesos de selección transparentes</t>
  </si>
  <si>
    <t>Los Coordinadores del grupo precontractual y contractual, asignan a los diferentes abogados del area, cada vez que se presenta un proceso de contratación, las responsabilidades de la revisión de los procesos en cualquiera de sus etapas aleatoriamente, teniendo en cuenta la complejidad y la cantidad de los procesos ya asignados.  Dicha asignación se realiza mediante libro de control . Los abogados responsables de los procesos debe realizar de acuerdo a la normatividad vigente aplicable al proceso, la revisión de la documentación y elaborar la minuta del contrato para que cuando finalice el proceso sea firmado por los responsables, o cuando se refiera a modificaciones o liquidaciones aplicaran las politicas, procedimiebntos definidos. Este control se aplica con el objeto de mitigar la materialización del riesgode corrupción  identificado, evitando la manipulación de las gestiones que se derivan en la contratación  favoreciendo a terceros. Un control bien implementado se ve reflejado en la ejecución del contrato cumpliendo con el objeto contratado, de lo contrario se suspende el contrato aplicando las respectivas pólizas contratadas y acciones a entes de control según aplique.</t>
  </si>
  <si>
    <t>Coordinadores y abogados de la Dirección</t>
  </si>
  <si>
    <t>Libro de control de asignaciones
Correos eléctronicos de verificación por parte de los abogados
Vistos buenos en las minutas o modificaciones de los asesores como control a las revisiones</t>
  </si>
  <si>
    <t xml:space="preserve">Cumplimientos efectivos de contratos
Suspensión de contratos
Afectación de polizas
</t>
  </si>
  <si>
    <t>Directora Adminsitrativa y Coordinadores de la Dirección</t>
  </si>
  <si>
    <t>Sensibilizaciones realizadas
Manual de supervisión
Memorando informativos y de directrices
Informes efectivos de supervisión</t>
  </si>
  <si>
    <t xml:space="preserve">
*Fortalecer el seguimiento por parte del grupo contractual  al cumplimiento oportuno y efectivo de las funciones de supervisón contractual asignadas. </t>
  </si>
  <si>
    <t>El Comité de Contratación semanalmente o cada vez que se requiera, valida los procesos de contratación y aprueba la gestión contractual para proceder según normatividad aplicables a los procesos contractuales, con el proposito de mitigar eventos de corrupción en la selección de oferentes o modificaciones a contratos en ejecución. En el Comité cada abogado expone la ficha del proceso a contratar o mofificar, para que los integrantes de Comité validen y realicen las observaciones pertinentes, que aprueben la continuidad del proceso evaluado. El adecuado desarrollo del Comite permite realizar mitigar el evento de corrupción,dado que hace los procesos de selección o modificación sean transparentes, exista el principio de la pluralidad y se acogan a la normatividad aplicables, para los cuales se registran actas de comite  con los soportes respectivos.</t>
  </si>
  <si>
    <t>La Directora Administrativa y los Coordinadores del Grupo precontractual y contractual, trimestralmente implementan la estrategia de fortalecimiento a las funciones de supervisión contractual, con el proposito de sensibilizar y recordar la importancia de la adecuada ejecución de las funciones de supervisión que es asiganada desde la Direccción administrativa. Dicha estrategia consiste en sensibilizaciones a nivel central y cedes sobre las funciones de los supervisores contractuales, campañas de tips para la supervisión contractual, emisión de memorando informativos, y definición dle manual de supervisión en la Entidad. Una adecuada implementación de la estrategia permite fortalecer la función de la supervisión contractual y obtener seguemientos efectivos y transparentes a la ejeucción de la contratación en al Entidad. Lo anterior se refleja en adecuados y oportunos informes y actuaciones de supervisión.</t>
  </si>
  <si>
    <t>Cumplimientos efectivos de contratos
Supervisores competentes
Suspensión de contratos
Afectación de polizas</t>
  </si>
  <si>
    <t xml:space="preserve">Formular políticas aerocomerciales, considerando los criterios políticos, económicos y jurídicos y gestionar oportunamente las solicitudes y trámites para el desarrollo ordenado del transporte aéreo nacional e internacional. </t>
  </si>
  <si>
    <t xml:space="preserve">Que  los convenios aerocomerciales obedezcan a decisiones externas no ajustadas a los  lineamientos de politica aerocomercial de la Aerocivil  y  a los intereses del sector aereo. </t>
  </si>
  <si>
    <t xml:space="preserve">Que la combinación de factores tales como:  Restricciones en la competencia,  crecimiento de la aviación, la falta de personal calificado e idoneo; 
puedan ocasionar que   los convenios aerocomerciales obedezcan a decisiones externas no ajustadas a los  lineamientos de politica aerocomercial de la Aerocivil  y  a los intereses del sector aereo. </t>
  </si>
  <si>
    <t>Falta de valores y principios en el servidor público.</t>
  </si>
  <si>
    <t>Desconocimiento de los temas de regulacion del transporte aéreo que se plasman en los Acuerdos de Servicio Aéreo</t>
  </si>
  <si>
    <t xml:space="preserve">Presiones de otros  sectores para formular políticas aerocomerciales en atención a  intereses políticos y  económicos. </t>
  </si>
  <si>
    <t>1. Deterioro de la imagen institucional.
2. Pérdida de credibilidad del sector, de la Entidad y de la dependencia.
3. Afectaciones económicas a las empresas del sector</t>
  </si>
  <si>
    <t xml:space="preserve">El Director de Talento Humano en coordinación con el Jefe de Transporte Aereo y sus coordinadores de área, verifican que el proceso de selección  de personal sea riguroso y asegure un minimo de valores y principios éticos de los Servidores Publicos; cada vez que existan novedades de ingreso de servidores públicos a  la Entidad, se lleve a cabo el proceso de inducción, donde además de orientar y ubicar al nuevo servidor público dentro de la organización y en el puesto de trabajo, enfatiza, como mecanismos de prevención la socialización de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mecanismos soportes de la inducción se da a conocer el manual del funcionario y se dejan soportes del proceso mediante videos y presentaciones almacenados en servidores de la Entidad y publicados en la intranet para su consulta. 
La Directora de Talento Humano y su equipo de trabajo cada dos años verifica y se asegura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en el proceso de gestión de politicas aerocomerciales, el coordinador del grupo o quien tenga conocimiento de ello, deberá denunciar ante las autoridades correspondientes para lo de su competencia. </t>
  </si>
  <si>
    <t>Director de Talento Humano
Jefe Ofina de Transporte Aéreo
Coordinador Grupo Politicas Aerocomerciales</t>
  </si>
  <si>
    <t xml:space="preserve">En caso de presentarse un evento de corrupción en el proceso de gestión de politicas aerocomerciales, el coordinador del grupo o quien tenga conocimiento de ello, deberá denunciar ante las autoridades correspondientes para lo de su competencia. </t>
  </si>
  <si>
    <t>El coordinador de grupo de politicas aerocomerciales revisa que los funcionarios gestionen de manera transparente la formulación de políticas aerocomerciales, verificando que su construcción obedezca a los procedimientos establecidos.
En caso de encontrar inconsistencias en la proposicion de las políticas aerocomerciales, se realizarian las correcciones necesarias que haya a lugar y se deja una observación o nota sobre los cambios efectuados.</t>
  </si>
  <si>
    <t>Coordinador Grupo Politicas Aerocomerciales</t>
  </si>
  <si>
    <t xml:space="preserve">Sistema de informacion Adi y correo institucional </t>
  </si>
  <si>
    <t>En caso de encontrar inconsistencias en la elaboración de las políticas aerocomerciales, se realizarian las correcciones necesarias que haya a lugar y se deja una observación o nota sobre los cambios efectuados.</t>
  </si>
  <si>
    <t>El coordinador de grupo de politicas aerocomerciales gestiona las respectivas reuniones preparatorias con la industria, el sector y ministerios; solicita el acompañamiento y participación de la industria y el sector en las negociaciones como observadores y pone en practica la guia de negociación establecida al momento de la formulación de políticas aerocomerciales.
En caso de encontrar un presunto evento de corrupción en el proceso de gestión de politicas aerocomerciales, el coordinador del grupo o quien tenga conocimiento de ello, deberá denunciar ante las autoridades correspondientes para lo de su competencia.</t>
  </si>
  <si>
    <t>Invitaciones, listdos de asitaciones. Correos electronicos</t>
  </si>
  <si>
    <t>En caso de encontrar un presunto evento de corrupción en el proceso de gestión de politicas aerocomerciales, el coordinador del grupo o quien tenga conocimiento de ello, deberá denunciar ante las autoridades correspondientes para lo de su competencia.</t>
  </si>
  <si>
    <t>Administrar y garantizar, previa verificación del cumplimiento de los requisitos reglamentarios, que en los procesos registrales de los títulos o documentos relativos a la propiedad o dominio, gravámenes, limitaciones o medidas cautelares sobre las aeronaves, al igual que la inscripción sobre explotadores de pistas y aeródromos, se cumplan de conformidad con la seguridad, publicidad y merito probatorio requeridos; para mantener actualizada y en línea la información de las aeronaves inscritas, vigilando los seguros de responsabilidad civil, a fin de garantizar el control y la regulación de la aviación civil en el territorio colombiano.</t>
  </si>
  <si>
    <t>Que por acción, omisión y/o  trafico de influencias, para la obtención de un beneficio particular  se adelanten actuaciones registrales o de seguros sin ajustarse a las exigencias legales y reglamentarias.</t>
  </si>
  <si>
    <t>Que por la combinación de factores como: El crecimiento de la aviación, falta de capacitación permanente, de reglamentación y de personal calificado e idoneo; puedan ocacionar que por acción, omisión y/o  trafico de influencias, se adelanten actuaciones registrales o de seguros sin ajustarse a las exigencias legales y reglamentarias.</t>
  </si>
  <si>
    <t>- Falta de personal calificado.</t>
  </si>
  <si>
    <t>- Sistemas de información vulnerables en seguridades y no integrados.</t>
  </si>
  <si>
    <t>1. Perdida de credibilidad e  imagen Institucional-
2. Mala imagen para el área 
3. Detrimento patrimonial 
4. Sanciones administrativas, penales  y/o fiscales.</t>
  </si>
  <si>
    <t>El jefe de la Oficina de Registro solicita capacitación para el equipo de trabajo, emite derectrices frente a las novedades de reglamentación en materia de registro; exige el cumplimiento de los procedimientos establecidos y en caso de encontrar inconsistencias realiza la respectiva retroalimentación con el funcionario calificador  a fin de establecer correctivos. 
En caso de que persista recurrencia de inconsistencias por parte del calificador se solicita a la Dirección de Talento Humano la rehubicación del funcionario.</t>
  </si>
  <si>
    <t>Jefe ORAN
Coordinador Matriculas
Funcionario Calificador</t>
  </si>
  <si>
    <t>Formato de solicitud de necesidades de capacitación.
Procedimientos.
Correos con nuevas directrices en materia registral, en caso de haberlas.</t>
  </si>
  <si>
    <t xml:space="preserve">Solicitar a la Dirección de Talento Humano la rehubicación del funcionario que recurra la no atención al control correspondiente. </t>
  </si>
  <si>
    <t>Los funcionarios calificadores, a cada tramite le  realiza una revisión de requisitos y estudio juridico  a traves del aplicativo SIGA,  para aprobación del Jefe de la ORAN, en caso de encontrar una novedad que altere la condicon de aeronavegabilidad se procede a suspender o autorizar la actividad de vuelo de la aeronave correspondiente. 
Una vez finalizado el trámite  antes de pasar al archivo,  se le delega a un fucnionario para la revisión y confrontación de la información con los aplicativos, en caso de encontrar novedades se  procede a suspender o autorizar la actividad de vuelos de la aeronave correspondiente.</t>
  </si>
  <si>
    <t>Jefe ORAN
Funcionario Calificador</t>
  </si>
  <si>
    <t>Revisión SIGA.
Aprobación Jefe ORAN.</t>
  </si>
  <si>
    <t>Una vez finalizado el trámite  antes de pasar al archivo,  se le delega a un fucnionario para la revisión y confrontación de la información con los aplicativos, en caso de encontrar novedades se  procede a suspender o autorizar la actividad de vuelos de la aeronave correspondiente.</t>
  </si>
  <si>
    <t>Establecer las normas que rigen la actividad aeronáutica colombiana para reglamentar el desarrollo ordenado de la aviación civil, mediante su redacción, publicación y divulgación, así como las funciones de interpretación y consultorías jurídico aeronáuticas.</t>
  </si>
  <si>
    <t xml:space="preserve">Que por acción u omisión y/o  trafico de influencias  se direccionen normas o conceptos aeronáuticos para favorecer intereses de terceros en beneficio particular. </t>
  </si>
  <si>
    <t xml:space="preserve">Que por la combinación de factores como: El crecimiento de la aviación, dinamismo constante de la normatividad aeronáutica, falta de personal calificado e idoneo; puedan ocacionar que por acción u omisión y/o  trafico de influencias  se direccionen normas o conceptos aeronáuticos para favorecer intereses de terceros en beneficio particular. </t>
  </si>
  <si>
    <t>Trafico de influencias.</t>
  </si>
  <si>
    <t>Presiones del sector de acuerdo al tema</t>
  </si>
  <si>
    <t>1. Afecta la imagen institucional.
2. Pérdida de credibilidad del sector, de la Entidad y de la dependencia.
3. Que se beneficie o se perjudique una empresa en particular</t>
  </si>
  <si>
    <t xml:space="preserve">El Director de Talento Humano en coordinación con el Jefe de Transporte Aereo y sus coordinadores de área, verifican que el proceso de selección  de personal sea riguroso y asegure un minimo de valores y principios éticos de los Servidores Publicos; cada vez que existan novedades de ingreso de servidores públicos a  la Entidad, se lleve a cabo el proceso de inducción, donde además de orientar y ubicar al nuevo servidor público dentro de la organización y en el puesto de trabajo, enfatiza, como mecanismos de prevención la socialización de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mecanismos soportes de la inducción se da a conocer el manual del funcionario y se dejan soportes del proceso mediante videos y presentaciones almacenados en servidores de la Entidad y publicados en la intranet para su consulta. 
La Directora de Talento Humano y su equipo de trabajo cada dos años verifica y se asegura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en el proceso de gestión de regulación y reglamentación, el coordinador del grupo o quien tenga conocimiento de ello, deberá denunciar ante las autoridades correspondientes para lo de su competencia. </t>
  </si>
  <si>
    <t>Director de Talento Humano
Jefe Ofina de Transporte Aéreo
Coordinador Grupo Normas Aeronáuticas</t>
  </si>
  <si>
    <t xml:space="preserve">En caso de presentarse un evento de corrupción en el proceso de gestión de regulación y reglamentación, el coordinador del grupo o quien tenga conocimiento de ello, deberá denunciar ante las autoridades correspondientes para lo de su competencia. </t>
  </si>
  <si>
    <t>El coordinador de grupo de normas aeronáuticas revisa que los funcionarios gestionen de manera transparente las normas y conceptos en materia aeronautica, verificando que su construcción obedezca a los procedimientos establecidos para la emisión de conceptos y normatividad aeronáutica.
En caso de encontrar inconsistencias en la verificación de conceptos y normas, se realizarian las correcciones necesarias que haya a lugar y se deja una observación o nota sobre los cambios efectuados.</t>
  </si>
  <si>
    <t>Coordinador Grupo Normas Aeronáuticas</t>
  </si>
  <si>
    <t>Sistema de Informacion ADI - conceptos
Publicacion Pagina WEB</t>
  </si>
  <si>
    <t>En caso de encontrar inconsistencias en la verificación de conceptos y normas, se realizan las correcciones necesarias que haya a lugar y se deja una observación o nota sobre los cambios efectuados.</t>
  </si>
  <si>
    <t xml:space="preserve">Proyectos de caracter relevante para el sector:
A traves de la Coordinacion de Normas Aeronauticas se:
Se gestiona el proyecto con las areas tecnicas y el Grupo
Se publica en la pagina Web institucional para sus observaciones
Se invita a las partes interesadas del tema para su socialización en las instalaciones del CEA
Se deja la evidencia a traves del listado de asistencia de los mismos
Se deja un tiempo no perentorio para observaciones, si las mismas proceden se determinan las correcciones con las areas tecnicas y el Grupo 
Se publica en el Diario Oficial
Luego se publica en la pagina web institucional
Proyectos de caracter general 
A traves de la Coordinacion de Normas Aeronauticas se:
Se gestiona el proyecto con las areas tecnicas y el Grupo
Se publica en la pagina web institucional para darlo a conocer al sector y se deja un tiempo no perentorio para observaciones, si las mismas proceden se determinan las correcciones 
Se publica en el Diario Oficial
Luego se publica en la pagina web institucional.
En el evento de encontrar alguna inconsistencia para los casos anteriores, se debe corregir a traves de una enmienda y nuevamente  publicarse. </t>
  </si>
  <si>
    <t>Listado de Asistencia
(Socializacion)
Diario Oficial
Publicacion Pagina Web</t>
  </si>
  <si>
    <t xml:space="preserve">En el evento de encontrar alguna inconsistencia para los casos anteriores, se debe corregir a traves de una enmienda y nuevamente  publicarse. </t>
  </si>
  <si>
    <t>Fortalecer la capacidad de TI de la Aerocivil para soportar las necesidades que se demandan en materia de tecnologías de la información, de manera articulada con los lineamientos del Gobierno y el cumplimiento de las políticas de desarrollo administrativo.</t>
  </si>
  <si>
    <t>Posibilidad de que por acción u omisión, se usen los privilegios otorgados para alterar información a través de la administración de los componentes tecnológicos, para beneficiar o perjudicar a un tercero y/o en beneficio propio.</t>
  </si>
  <si>
    <t xml:space="preserve">Situaciones como,  inadecuadas politicas de operación y carencia de controles en los procedimientos de administración de componentes tecnológicos, falta de seguimiento a las bitacoras de gestión de los componentes tecnológicos y los logs de auditoria, que permitan beneficiar o perjudicar a un tercero y/o en beneficio propio.   </t>
  </si>
  <si>
    <t>Falta de ética profesional en el servidor público</t>
  </si>
  <si>
    <t>Debilidad en la definición de políticas estrictas y procedimientos controlados para  la administración de componentes tecnológicos.</t>
  </si>
  <si>
    <t>Pérdida de credibilidad e imagen institucional afectando la reputación de la Entidad 
Detrimento patrimonial 
Implicaciones de tipo administrativo, penal,  fiscal, legal o disciplinario</t>
  </si>
  <si>
    <t>El Director de Talento Humano en coordinación con el Director de Informática y sus coordinadores de grupo, verifican que el proceso de selección  de personal sea riguroso y asegure un mínimo de valores y principios éticos de los Servidores Públicos; cada vez que existan novedades de ingreso de servidores públicos a  la Entidad, se lleve a cabo el proceso de inducción, donde además de orientar y ubicar al nuevo servidor público dentro de la organización y en el puesto de trabajo, enfatiza, como mecanismos de prevención la socialización de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mecanismos soportes de la inducción se da a conocer el manual de funciones y se dejan soportes del proceso mediante videos y presentaciones almacenados en servidores de la Entidad y publicados en la intranet para su consulta. 
La Directora de Talento Humano y su equipo de trabajo cada dos años verifica y se asegura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en el proceso de gestión de tecnología de la información, el director de área, los coordinadores de grupo o quien tenga conocimiento de ello, deberá denunciar ante las autoridades correspondientes para lo de su competencia.</t>
  </si>
  <si>
    <t>La Dirección de Informática debe:
1- Actualizar y/o definir politicas de gestión de TI en cumplimiento de la aplicación de normatividad y del sistema de gestión de seguridad de la información.
2- Definir y ejecutar un plan anual para su socialización a los servidores públicos de la Entidad.
3- Aplicar mecanismos de  seguimiento y evaluación mínimo una vez al año, que permitan determinar el nivel de apropiación, cumplimiento y mejora continua. En constancia, dejará los listados de asistencia y resultados de la evaluación.
En caso de no poder realizar las acciones definidas se debe elaborar un documento con la debida justificación anexando los soportes de la gestión realizada.</t>
  </si>
  <si>
    <t xml:space="preserve">Director de Talento Humano
Director de Informática
Coordinadores de Grupo:
Soporte Informático,
Seguridad de la Información y,
Proyectos de Tecnología de Información. </t>
  </si>
  <si>
    <t>En caso de presentarse un evento de corrupción en el proceso de gestión de tecnología de la información, el director de área, los coordinadores de grupo o quien tenga conocimiento de ello, deberá denunciar ante las autoridades correspondientes para lo de su competencia.</t>
  </si>
  <si>
    <t xml:space="preserve">Director de Informática
Coordinadores de Grupo:
Soporte Informático,
Seguridad de la Información y,
Proyectos de Tecnología de Información. </t>
  </si>
  <si>
    <t>Politicas de Gestión de TI
Plan de Socialización
Listas de asistencia
Resultados de evaluación</t>
  </si>
  <si>
    <t>En caso de no poder realizar las acciones definidas se debe elaborar un documento con la debida justificación anexando los soportes de la gestión realizada.</t>
  </si>
  <si>
    <t>Prestar los servicios de información/Datos Aeronáuticos a las partes interesadas del proceso para asegurar el cumplimiento de los estándares de seguridad requeridos para la navegación aérea.</t>
  </si>
  <si>
    <t>Probabilidad de que por acción u omision, uso del poder, desviación de la gestión de lo público se altere el procedimiento de aceptacion y aptobacion de un plan de vuelo, para obtener un beneficio particular.</t>
  </si>
  <si>
    <t>Incumplimiento de los requisitos operacionales y regalmentarios, con el fin de obtener un beneficio personal o beneficiar a un tercero</t>
  </si>
  <si>
    <t>Falta de etica y valores del servidor publico que cuenta con la licencia y permisos para alterar el procedimiento de aceptación y aprobación de un plan de vuelo.</t>
  </si>
  <si>
    <t>Que el personal que verifique la información omita informacion previa al vuelo y acepte documentos no validos e incompletos, ya sea por su propia decisión o por jefes superiores.</t>
  </si>
  <si>
    <t>Carencia de controles que permiten omitir información de ingreso a los aplicativos y herramientas del proceso.</t>
  </si>
  <si>
    <t>No exista garantia de integridad de los sistemas y aplicativos</t>
  </si>
  <si>
    <t>Carencia de Infraestructura tecnologica que no cumpla con los protocolos establecdios por OACI para dar alcance a los procedimeintos establecidos para lograr los objetivos.</t>
  </si>
  <si>
    <t xml:space="preserve">1.- Afectacion en el cumplimiento de la mision de la entidad.
2.- Afectación de la imagen de la entidad
3.-  Afectacion de la seguridad operacional.
4.- Perdidas de vidad humanas o lesiones fisicas.
5.-Sanciones administrativas, penales y/o fiscales..
6.- Detrimento patrimonial.
</t>
  </si>
  <si>
    <t>El Coordinador Nacional del area de Servicios de Información Aeronáutica debe incluir en sus cursos recurrentes la capacitacion y formacion en valores y principios de los servidores públicos con el fin de minimizar  las posibles acciones que se puedan presentar al momento de autorizar un plan de vuelo con el objeto de ser oportuna y confiable, se debe realizar dos veces por año para tener un control preventivo.</t>
  </si>
  <si>
    <t>Coordinador Nacional AIS (Servicio de Información Aeronáutica).</t>
  </si>
  <si>
    <t>Catedra correspondiente</t>
  </si>
  <si>
    <t>Que los servidores publicos no asimilen el conocimiento</t>
  </si>
  <si>
    <t>El Operador de Estación Aeronáutica (OEA), debe dejar la descripcion del asesoramiento a las partes pertinentes, con el proposito de tener evidencia, lo anterior a traves de un listado de asistencia o registro en la minuta o historico en el aplicativo Control T.</t>
  </si>
  <si>
    <t>Servidor publico OEA</t>
  </si>
  <si>
    <t>Aplicativo Control T</t>
  </si>
  <si>
    <t>No apicar el asesoaramienro</t>
  </si>
  <si>
    <t>El Jefe de la Dirección de Informatica, debe tener informacion de la operatividad de los aplicativos, realizando el respectivo control, con el proposito de dejar evidencia de las posibles irregularidades a traves de un backup que sirve de evidencia.</t>
  </si>
  <si>
    <t>Informatica</t>
  </si>
  <si>
    <t>Informe de la oficina de Informatica</t>
  </si>
  <si>
    <t>Falta de capacitacion.</t>
  </si>
  <si>
    <t>Los servidoeres públicos del grupo de información aeronáutica deben realizar un informe sobre la integridad de los sistemas y aplicativos, con el proposito de mantener funcionando en optimas condiciones y no se presenten alteraciones en su desempeño.</t>
  </si>
  <si>
    <t>No aplicar el soporte inmediato</t>
  </si>
  <si>
    <t>El Operador de Estación Aeronáutica (OEA), debe informar que infraestructura tecnologica no cumple con los protocolos y dejar evidencia en el aplicativo Control T., con el proposito de no presentar fallas que interrumpan el servicio.</t>
  </si>
  <si>
    <t>No hay participacion en los pliegos de condiciones</t>
  </si>
  <si>
    <t>Permanente capacitación del personal del servicio de información aeronáutica complementada con el tema de valores.</t>
  </si>
  <si>
    <t>Determinar el numero de acciones o irregularidades que se presenten durante un periodo no mayor a tres meses.</t>
  </si>
  <si>
    <t>Planear, Elaborar, Gestionar la contratación, Evaluar y Controlar la ejecución de proyectos de construcción o mantenimiento de infraestructura, Aeroportuaria, atendiendo necesidades que fortalezcan la seguridad en la operación aeroportuaria.</t>
  </si>
  <si>
    <t>Probabilidad de que por acción u omision, uso del poder, desviación de la gestión de lo público se determine una inadecuada planeacion, para obtener un beneficio particular.</t>
  </si>
  <si>
    <t>No incluir en la etapa de planeacion del anteproyecto de presupuesto, el plan de adquisiciones y el plan de accion, las obras necesarias de construccion y mantenimiento de la infraestructura aeroportuaria para la prestacion de los servicios aeroportuarios.</t>
  </si>
  <si>
    <t>Probabilidad de que por acción u omision, uso del poder, desviación de la gestión de lo público se presenten posibles conductas con incidentes disciplinarios, administrativos, fiscales y penales, para obtener un beneficio particular.</t>
  </si>
  <si>
    <t>En la elaboración de pliegos de condiciones se estipulan favorecimientos a terceros, en la matriz de riesgos se asignan inadecuadamente las responsabilidades o se omiten, causando daño o lesión a los interesas de la Entidad.</t>
  </si>
  <si>
    <t>Probabilidad de que por acción u omision, uso del poder, desviación de la gestión de lo público se presente un  inadecuado control en la etapa de ejecución, para obtener un beneficio particular.</t>
  </si>
  <si>
    <t>La interventoria y/o la supervisión no actua con la debida diligencia generando actuaciones del contratista que propician el uso indebido de los recursos públicos.</t>
  </si>
  <si>
    <t>Perdida de oportunidades para la asignación efectiva de recursos a los procesos a contratar con reprocesoos que implican la perdida de tiempo en la recepción de los bienes y servicios.</t>
  </si>
  <si>
    <t>Hallazgos por las entidades de control, que conllevan al deterioro de la imagen institucional y posible detrimento patrimonial.</t>
  </si>
  <si>
    <t>Apertura de procesos judiciales para el restablecimiento de derechos de las partes involucradas.</t>
  </si>
  <si>
    <t>Faltan controles adecuados en la etapa de planeación del anteproyecto de presupuesto.</t>
  </si>
  <si>
    <t>Manipulación de la información.</t>
  </si>
  <si>
    <t>Omisión de procedimientos.</t>
  </si>
  <si>
    <t>Inexperiencia o falta de idoneidad del personal involucrado en la etapa de planeación.</t>
  </si>
  <si>
    <t>Diseño de estudios previos en favor propio o de un tercero.</t>
  </si>
  <si>
    <t>Manipulación indebida de documentos precontratcuales.</t>
  </si>
  <si>
    <t>Manipulación de la evalucaión.</t>
  </si>
  <si>
    <t>Posible configuración de delitos como concusión, cohecho, prevaricato, etc.</t>
  </si>
  <si>
    <t>Recibo y pago de obras que no satisfacen las especificaciones técnicas.</t>
  </si>
  <si>
    <t>El Coordinador del Grupo de Gestión de Proyectos de Infraestructura Aeroportuaria, valida la información contenida en los documentos plan de adquisciones y plan de acción que son insumo para el anteproyecto de presupuesto, cada vez que sea requerido, con el proposito de verificar que este corrsponda a las necesidades. Los formatos del plan de acción y el plan de adquisiciones son diligenciados en archivos en excel y remitidos al Director de infraestructura aeroportuaria, quien a su vez validara la información, para remitirla a la secretaria de sistemas operacionales. En caso de presentar incosistencias en la información el Director de Infraestructura o el Coordinador del grupo de proyectos de infraestructura hara la devolucion de los formatos a los responsables de su diligenciamiento. La información aprobada debera ser presentada en medio fisico firmado, escaneado y almacenado en el servidor de la entidad.</t>
  </si>
  <si>
    <t>Coordinador del Grupo de Gestión de Proyectos de Infraestructura Aeroportuaria.</t>
  </si>
  <si>
    <t>Plan de Acción y Plan de Adquisiciones.</t>
  </si>
  <si>
    <t>Reprocesos en la planeación.</t>
  </si>
  <si>
    <t>El coordinador del grupo de gestión de proyectos aeronáuticos, valida la información contenida en los documentos plan de adquisciones y plan de acción que son insumo para el anteproyecto de presupuesto, cada vez que sea requerido, con el proposito de verificar que este corrsponda a las necesidades. Los formatos del plan de acción y el plan de adquisiciones son diligenciados en archivos en excel y remitidos al secretario de sistemas operacionales, quien a su vez validara la información, para remitirla a la oficina asesora de planeación. En caso de presentar incosistencias en la información el secretario de sistemas operacionales o el Coordinador del grupo de gestión de proyectos aeronáuticos hara la devolucion de los formatos a los responsables de su diligenciamiento. La información aprobada debera ser presentada en medio fisico firmado, escaneado y almacenado en el servidor de la entidad.</t>
  </si>
  <si>
    <t>Coordinador Grupo Gestión de Proyectos Aeronáuticos.</t>
  </si>
  <si>
    <t>El coordinador del grupo de procesos precontractuales, valida la información contenida en los documentos plan de adquisciones y plan de acción que son insumo para el anteproyecto de presupuesto, cada vez que sea requerido, con el proposito de verificar que este corresponda a las necesidades. Los formatos del plan de acción y el plan de adquisiciones son diligenciados en archivos en excel y remitidos a la oficina asesora de planeación. En caso de presentar incosistencias en la información el coordinador del grupo de procesos precontractuales hara la devolucion de los formatos a los responsables de su diligenciamiento. La información aprobada debera ser presentada en medio fisico firmado, escaneado y almacenado en el servidor de la entidad.</t>
  </si>
  <si>
    <t>Coordinador de Grupo de Procesos Precontractuales.</t>
  </si>
  <si>
    <t>El Director de Infraestructura Aeroportuaria o el Secretario de Sistema Operacionales, aplica los criterios de selección objetiva de personal contenidos en los actos administrativos expedidos para tal fin con el objetivo de asegurar que el personal cumple con todos los requisitos exigidos. Para lo anterior se analizan las hojas de vida de los aspirantes y se emite una constancia de idoneida en la cual se manifiesta la conformidad. En el caso que el aspirante no cumpla con el lleno de los requisitos se rechaza la hoja de vida y se archiva en medio magnetico.</t>
  </si>
  <si>
    <t>Director de Infraestructura Aeroportuaria
Secretario de Sistemas Operacionales</t>
  </si>
  <si>
    <t>Certificado de idoneidad.</t>
  </si>
  <si>
    <t>Aceptación o rechazo.</t>
  </si>
  <si>
    <t>El Coordinador del Grupo de Gestión de Proyectos de Infraestructura Aeroportuaria, valida la información contenida en los estudios previos, cada vez que sea requerido, con el proposito de verificar que estos corresponda a las necesidades. Los formatos de los estudios previos son diligenciados en los archivos dispuestos por la dirección administrativa y que reposan en el aplicativo Isolucion. Estos formatos diligenciados se remiten a la secretaria de sistemas operacionales, para cotejar que se haya cumplido con lo dispuesto en la circular 070 - Guia para la Estructuración de Proyectos .En caso de presentar incosistencias en la información el secretario de sistemas operacionales o el Coordinador del grupo de gestión de proyectos aeronáuticos hara la devolucion de los formatos a los responsables de su diligenciamiento. La información aprobada debera ser presentada en medio fisico firmado, escaneado y almacenado en el servidor de la entidad.</t>
  </si>
  <si>
    <t>Coordinador de Grupo de Gestión de Proyectos de Infraestructura Aeroportuaria</t>
  </si>
  <si>
    <t>El Coordinador del Grupo de Gestión de Proyectos Aeronáuticos, valida la información contenida en los estudios previos, cada vez que sea requerido, con el proposito de verificar que estos corresponda a las necesidades. Los formatos de los estudios previos son diligenciados en los archivos dispuestos por la dirección administrativa y que reposan en el aplicativo Isolucion. Estos formatos diligenciados se remiten a la dirección administativa .En caso de presentar incosistencias en la información el secretario de sistemas operacionales o el Coordinador del grupo de gestión de proyectos aeronáuticos hara la devolucion de los formatos a los responsables de su diligenciamiento. La información aprobada debera ser presentada en medio fisico firmado, escaneado y almacenado en el servidor de la entidad.</t>
  </si>
  <si>
    <t xml:space="preserve">El Coordinador del Grupo de Gestión de Procesos precontractuales, valida la información contenida en los estudios previos, cada vez que sea requerido, con el proposito de verificar que estos corresponda a las necesidades. Los formatos de los estudios previos son diligenciados en los archivos dispuestos por la dirección administrativa y que reposan en el aplicativo Isolucion. La Dirección Administrativa autoriza la publicación de los pliegos en el portal de contratación y ordena la apertura del proceso de selección, cumpliendo con lo establecido por Colombia Compra Eficiente y ajustandose a los lineamientos del Estatuto General de Contratación y normas afines. En caso de presentar incosistencias en la información la Dirección Administrativa hara la devolucion de los formatos a los responsables de su diligenciamiento. </t>
  </si>
  <si>
    <t>Coordinador de Grupo de Proceso Precontractuales.</t>
  </si>
  <si>
    <t>La Dirección Administrativa debe tener de un manual de interventoria actualizado acorde a la normatividad vigente, de tal manera  que se apropien buenas practicas para el seguimienot y control de los contratos que celebre la Entidad, a traves de los formatos requeridos para tal fin, evitando incurrir en conductas que afecten el buen desempeño de los contratos y que no generen daño a la Entidad, para ello se debe mantener un manual de interventoria y sus documentos anexos publicado en la pagina web de la Entidad.</t>
  </si>
  <si>
    <t xml:space="preserve">Proceso Gestión de Contratación </t>
  </si>
  <si>
    <t>Manual de interventoria actualizado</t>
  </si>
  <si>
    <t>Manual obsoleto o actualizado acorde ala normatividad vigente.</t>
  </si>
  <si>
    <t>El interventor y el supervisor diligencian los formatos establecidos por la Entidad en el Sistema de Gestión de Calidad y que corresponden con el manual de interventoria, dando alcance a los instructivos. Manuales, procedimientos, guias, protocolos, cartas de acuerdo, registros, etc que se requieran, con la periodicidad establecida en los respectivos contratos, con el proposito de registrar los eventos y desviaciones que se puedan generar durante la ejecución de los contratos, de ello se dejara constancia en el informe de interventoria y supervisión que debe reposar en la carpeta del contrato que se encuentra en el archivo de la Dirección Administrativa.</t>
  </si>
  <si>
    <t>Interventor, Suepervisor, Coordinar del Grupo de Supervisión y Control de Proyectos de Infraestructura Aeroportuaria.</t>
  </si>
  <si>
    <t>Formatos debidamente diligenciados.</t>
  </si>
  <si>
    <t>No evidenciar la documentación debidamente diligenciada, utilizar formatos no actualizados o no utilizar los formatos utilizados.</t>
  </si>
  <si>
    <t>Interventor o Supervisor.</t>
  </si>
  <si>
    <t>Acta o informe de seguimiento.</t>
  </si>
  <si>
    <t>No realizar el respectivo seguimiento.</t>
  </si>
  <si>
    <t xml:space="preserve">Propiciar mesas de trabajo conjunta con todas las partes involucradas.
Incrementar la planta de personal d ela Dirección de Infraestructura. </t>
  </si>
  <si>
    <t xml:space="preserve">Plan de Acción / Plan Anual de Adquisición debidamente aprobado por las areas involucradas. </t>
  </si>
  <si>
    <t>Propiciar mesas de trabajo conjunta con todas las partes involucradas.</t>
  </si>
  <si>
    <t>Documento precontractual debidamente aprobado por las areas involucradas.</t>
  </si>
  <si>
    <t xml:space="preserve">Permanente actualización del listado maestro de docuemntos.
Manual de interventoria y supervisión actualizado.
Permanente capacitación a los supervisores.
Incrementar la planta de personal de la Dirección de Infraestructura. </t>
  </si>
  <si>
    <t xml:space="preserve">Actualización semestral del listado maestro de documentos.
</t>
  </si>
  <si>
    <t>Investigar y decidir sobre la eventual responsablidad derivada de la conducta de los servidores públicos de conformidad con el articulo 94 de la Ley 734 de 2002, en armonía con el articulo 3 del Código Contencioso Administrativo y la Ley 1474 de 2011.</t>
  </si>
  <si>
    <t>Probabilidad de que por acción u omision, uso del poder, desviación de la gestión de lo público se presente la inoportunidad e ineptitud en la evaluación de quejas e informes que se ponen en conocimiento del Grupo de Investigaciones Disciplinarias, para obtener un beneficio particular.</t>
  </si>
  <si>
    <t>Una vez puesto en conocimiento del Grupo de Investigaciones Disciplinarias la queja o el informe no son evaluados dentro del mismo mes (oportunidad), o se evaluan de forma indebida mediante la adopción equivocada de decisiones como remisión por competencia,  llamados de atención, o a los Comités de Convivencia; o autos inhibitorios, de indagación preliminar, de investigación disciplinaria o de caducidad.</t>
  </si>
  <si>
    <t>Probabilidad de que por acción u omision, uso del poder, desviación de la gestión de lo público se de la omisión de practicar las pruebas necesarias para decidir el mérito de la actuación, para obtener un beneficio particular.</t>
  </si>
  <si>
    <t>Inoportunidad en la práctica de pruebas dentro de los términos otorgados por la Ley y/o la ineptitud en el decreto de pruebas necesarias para el esclarecimiento de los hechos.</t>
  </si>
  <si>
    <t>Probabilidad de que por acción u omision, uso del poder, desviación de la gestión de lo público se presente la ineptitud e inoportunidad en la decisión de formulación de cargos, para obtener un beneficio particular.</t>
  </si>
  <si>
    <t>Adopción de decisiones de formulación de cargos con errores relacionados a la evaluación del mérito del acervo probatorio, de la legalidad de la actuación, o de la argumentación sobre la tipicidad, culpabilidad y/o ilicitud sustancial de la posible falta disciplinaria</t>
  </si>
  <si>
    <t>Negligencia en la asignación de las quejas e informes para la evaluación por parte de los abogados instructores</t>
  </si>
  <si>
    <t>Negligencia en el control de los términos dispuestos por la coordinación para la evaluación de la queja o el informe</t>
  </si>
  <si>
    <t>Indebida evaluación de la queja o el informe concretada en la ineptitud del proyecto producto de la decisión a adoptar</t>
  </si>
  <si>
    <t>Negligencia en la corrección de de los proyectos de decisión de producto de la evaluación de la queja o informe presentados al Despacho</t>
  </si>
  <si>
    <t>Indebida valoración de los hechos puestos en conocimiento en el informe o queja</t>
  </si>
  <si>
    <t>Negligencia en el control de términos procesales</t>
  </si>
  <si>
    <t>Indebida formulación de la hipótesis investigativa</t>
  </si>
  <si>
    <t>Indebida valoración del mérito de la actuación disciplinaria</t>
  </si>
  <si>
    <t>Negligencia en el exámen de legalidad de la actuación disciplinaria</t>
  </si>
  <si>
    <t>Debilidad o ineptitud en el proceso de estructuración de la hipótesis de la posible falta (tipicidad, ilicitud sustancial y/o culpabilidad de la conducta)</t>
  </si>
  <si>
    <t xml:space="preserve">No conocimiento por parte del Despacho de hechos disciplinariamente relevantes.
Perdida de la oportunidad procesal para el correcto ejercicio de la potestad sancionadora.
Desconocimiento de los fines de la acción disciplinaria.                     </t>
  </si>
  <si>
    <t>Archivo del proceso por falta de pruebas
Perdida de la oportunidad procesal para el correcto ejercicio de la potestad sancionadora.
Desconocimeinto de los fines de la acción disciplinaria.</t>
  </si>
  <si>
    <t>Nulidades procesales o variación de los cargos formulados                       Prolongación del término dispuesto por la Ley para la evaluación del mérito de la actuacion disciplinaria</t>
  </si>
  <si>
    <t>El coordinador del Grupo de Investigaciones Disciplinarias debe realizar mesualmente el control de términos para asignación de las quejas e informes allegados al Grupo con el fin de verificar que se hayan evaluado prontamente las quejas e informes presentados. El control se realizará con la matriz diseñada para tal fin. La evidencia de la ejecución del control se materializa con la asignación de la queja o informe al instructor y con la evaluación de la misma. Al ejecutar el control las quejas deben estar evaluadas en oportunidad.</t>
  </si>
  <si>
    <t>Coordinador Grupo de Investigaciones Disciplinarias.</t>
  </si>
  <si>
    <t>Registro de asignación de la queja o informe al instructor y con la evaluación de las quejas o informes</t>
  </si>
  <si>
    <t>Las quejas e informes que deben evaluarse son entregadas oportunamente al instructor asignado dentro del mes en el que llegan al Grupo</t>
  </si>
  <si>
    <t>El coordinador del Grupo de Investigaciones Disciplinarias realizará por trámite el Control de términos para la proyección de las decisiones producto de la evaluación de las quejas o informes, con el fin de asegurar el cumplimiento de dichos términos. La evidencia de la ejecución del control es el acto administrativo producido dentro de cada expediente entregado oportunamente al despacho. El ejecutar el control, las actuaciones deben estar acordes con los términos procesales.</t>
  </si>
  <si>
    <t>Registro de entrega para revisión del Despacho del proyecto fruto de la evaluación</t>
  </si>
  <si>
    <t xml:space="preserve">El proyecto fruto de la evaluación de la queja o el informe es entregado oportunamente al Despacho para revisión </t>
  </si>
  <si>
    <t>Los servidores públicos que tienen a su cargo el proceso deberán proyectar las decisiones procedentes según lo evidenciado durante la evaluación de las quejas o informes. Esta labor se debe realizar cada vez que se evalúa un expediente y la evidencia de ejecución de control es el acto administrativo proyectado que se ajusta a las exigencias legales.</t>
  </si>
  <si>
    <t>Servidor Público Asignado</t>
  </si>
  <si>
    <t xml:space="preserve">Proyecto </t>
  </si>
  <si>
    <t>Las quejas e informes se evalúan oportunamente arrojando como producto el proyecto de decisión que resulte procedente que se ajusta a las exigencias legales</t>
  </si>
  <si>
    <t>los servidores públicos que tienen a su cargo el proceso deberán adoptar las correcciones efectuadas a los proyectos y ejecución de las decisiones allí contenidas una vez la decisión ha sido suscrita por el Coordinador. El control de esta labor se realiza en cada trámite con el fin de ejercer en debida forma la potestad discipinaria. La evidencia del control es el proyecto corregido o firmado, el registro de entrega a secretaría para archivo, la remisión, notificación o petición seguún el caso.</t>
  </si>
  <si>
    <t>Proyecto corregido y firmado; Registro de entrega a secretaría para archivo, remisión, petición o notificación según el caso</t>
  </si>
  <si>
    <t>Corrección y aprobación del proyecto fruto de la evaluación de la queja o informe; Entrega oportuna de la decisión a secretaría para efectos de notificación, archivo o remisión.</t>
  </si>
  <si>
    <t>Revisión de los autos que decretan pruebas previo a la firma de los mismos.</t>
  </si>
  <si>
    <t>Auto corregido</t>
  </si>
  <si>
    <t>Recaudo probatorio que permite fundamentar las decisiones conforme a lo exigido en el articulo 128 y 142 del la CDU (Código Disciplinario ünico).</t>
  </si>
  <si>
    <t>Revisión y evaluación de las pruebas allegadas al proceso y reformulación de hipotesis investigativas.</t>
  </si>
  <si>
    <t>Oficios de reiteración probatorio, auto decreto de pruebas.</t>
  </si>
  <si>
    <t>Control del término de comisiones.</t>
  </si>
  <si>
    <t>Requerimientos al Servidor Público comisionado</t>
  </si>
  <si>
    <t>Control de términos procesales y seguimiento de pruebas solicitadas.</t>
  </si>
  <si>
    <t>Revisión de los autos de formulación de cargos previo a la firma de los mismos</t>
  </si>
  <si>
    <t>Auto corregido y firmado</t>
  </si>
  <si>
    <t>Formulación de cargos clara y debidamente sustentada que permite encauzar la etapa de juzgamiento</t>
  </si>
  <si>
    <t>Revisión concienzuda de los aspectos formales y materiales relacionados con la legalidad de la actuación</t>
  </si>
  <si>
    <t>Proyecto de auto de fomulación de cargos</t>
  </si>
  <si>
    <t>Formulación del proyecto de auto de formulación de cargos asegurando la ausencia de vicios que afectan la legalidad del proceso</t>
  </si>
  <si>
    <t>Evaluación y argumentación conciente y efectiva de los aspectos de tipicidad, ilicitud sustancial y culpabilidad que rodean la posible falta disciplinaria</t>
  </si>
  <si>
    <t>Proyecto de auto de formulación de cargos</t>
  </si>
  <si>
    <t>Formulación del proyecto de cargos con la debida sustentación de tipicidad, ilicitud sustancial y culpabilidad que rodean la posible falta disciplinaria</t>
  </si>
  <si>
    <t>Revisión de los fallos de primera instancia previo a la firma de los mismos</t>
  </si>
  <si>
    <t>Fallo de primera instancia claro y debidamente sustentado que permite concluir con la actuación y administrar justicia disciplinaria</t>
  </si>
  <si>
    <t>Proyecto de fallo de primera instancia</t>
  </si>
  <si>
    <t>Formulación del proyecto de fallo de primera instancia asegurando la ausencia de vicios que afectan la legalidad del proceso</t>
  </si>
  <si>
    <t>Evaluación y argumentación conciente y efectiva de los aspectos de tipicidad, ilicitud sustancial y culpabilidad que rodean la falta disciplinaria</t>
  </si>
  <si>
    <t>Formulación del fallo de primera instancia con la debida sustentación de tipicidad, ilicitud sustancial y culpabilidad que rodean la falta disciplinaria</t>
  </si>
  <si>
    <t>Probabilidad de que por acción u omision, uso del poder, desviación de la gestión de lo público se presente la ineptitud e inoportunidad en la decisión de fallo de primera instancia debidamente ejecutoriado,  para obtener un beneficio particular.</t>
  </si>
  <si>
    <t>El fallo disciplinario de primera instancia se profiere sin el lleno de los requisitos sustanciales y formales o con debilidad en la argumentación jurídica de rigor, lo cual propicia su anulación o, en algunos casos, la prosperidad de actuaciones judiciales en contra de la entidad</t>
  </si>
  <si>
    <t>Debilidad o ineptitud en el proceso de estructuración de la hipótesis de la falta (tipicidad, ilicitud sustancial y/o culpabilidad de la conducta)</t>
  </si>
  <si>
    <t>Nulidades procesales o prosperidad de las acciones contencioso administrativas adelantadas en contra de la entidad con ocasión a fallos disciplinarios.                                            Dilación de los términos, o desconocimiento del deber de impartir justicia disciplinaria</t>
  </si>
  <si>
    <t>Implementación de una herramienta que permita generar alertas con relación al tiempo trancurrido entre la asignación y la evaluación de la queja o el informe.                                                                                                  Implementación de una herramienta que permita generar alertas con relación al tiempo trancurrido entre la asignación y la entrega al Despacho del proyecto fruto de la evaluación de la queja o e informe.                                                                                                                             Profesionalización inmediata de los Servidores Públicos encargados de la sustanciación y trámite de los procesos disciplinarios.
Ampliar el número de profesionales que se encargan de los procesos disciplinarios.</t>
  </si>
  <si>
    <t>Oportunidad en la evaluación de las quejas e informes sometidos al conocimiento del Grupo de Investigaciones Disciplinarias; Adopción de las decisiones procedentes con relación a los hechos relatados en la queja o informe</t>
  </si>
  <si>
    <t>Profesionalización inmediata de los Servidores Públicos encargados de la sustanciación y trámite de los procesos disciplinarios.
Ampliar el número de profesionales que se encargan de los procesos disciplinarios.</t>
  </si>
  <si>
    <t>Disminución del número de archivos por falta de prueba.
Disminución del número de actos de prorroga de la investigación disciplinaria.</t>
  </si>
  <si>
    <t>Profesionalización inmediata de los Servidores Públicos encargados de la sustanciación y trámite de los procesos disciplinarios a partir de la etapa de formulación de cargos inclusive.
Ampliar el número de profesionales que se encargan de los procesos disciplinarios.</t>
  </si>
  <si>
    <t>Evaluación oportuna del mérito de la actuación disciplinaria              Disminución de las nulidades presentadas a partir de la etapa de formulación de cargos inclusive                          Encauzamiento del proceso disciplinario hacia la definición de la actuación disciplinaria</t>
  </si>
  <si>
    <t>Profesionalización inmediata de los Servidores Públicos encargados de la sustanciación y trámite de los procesos disciplinarios, especialmente del fallo de primera instancia.
Ampliar el número de profesionales que se encargan de los procesos disciplinarios.</t>
  </si>
  <si>
    <t>Administración oportuna de justicia disciplinaria              Disminución de las nulidades presentadas una vez proferido el fallo de primera instancia inclusive y aulación del riesgo jurídico asociado al decaimiento del fallo por vía jurisdiccional.                         Definición de la actuación disciplinaria</t>
  </si>
  <si>
    <t>Gestionar la prestación de los servicios aeroportuarios (AVSEC, Facilitación, gestión de crisis, médicos, gestión ambiental, control de fauna, operaciones aeroportuarias y salvamento y extinción de incendios), en coordinación con las Direcciones Regionales y las Administraciones Aeroportuarias en cumplimiento de los Reglamentos Aeronáuticos de Colombia y demás reglamentación aplicable en los aeropuertos a su cargo.</t>
  </si>
  <si>
    <t>Probabilidad de que por acción u omision, uso del poder, desviación de la gestión de lo público no se verifique, controle y evalue operativamente la prestación de los servicios aeroportuarios de forma adecuada, para obtener un beneficio particular.</t>
  </si>
  <si>
    <t>No realizar las verificaciones tecnico operativas como prestador de servicios en los aeropuertos concesionados y no concesionados, afectando la calidad de dichos servicios.</t>
  </si>
  <si>
    <t>Falta de planificación en la estructuración de la capacitacion de los servidores publicos que ejercen las funciones de los servicios aeroportuarios.</t>
  </si>
  <si>
    <t>Falta de interes de los servidores públicos en la aplicación de los conocimientos adquiridos en las capacitaciones para ejercer las funciones de los servicios aeroportuarios.</t>
  </si>
  <si>
    <t>Debilidad en la comunicacion en los diferentes niveles entre regional, aeropuerto y nivel central en la aplicación de las directrices.</t>
  </si>
  <si>
    <t>Debilidad en los seguimientos de los controles a los servicios aeroportuarios prestados.</t>
  </si>
  <si>
    <t>Deficiencia en la prestacion de los servicios aeroportuarios, que pueden materializarce en un delito.</t>
  </si>
  <si>
    <t>El Director de Servicios Aeroportuarios, los Directores Regionales, los Administradores de Aeropuerto y el coordinador de cada grupo que hace parte de la mencionada Dirección, cada vigencia solicita capacitacion al CEA (Centro de Estudios Aeronáuticos), a traves del plan institucional de capacitación que cada area debe remitir, con el proposito de mantener en permanente actualización a los servidores públicos del grupo que ejerce las funcines de los servicios aeroportuarios, de no realizar dicha solicitud de capacitación esto afectaria la pertinencia e idoneida a los funcionarios al realizar sus funciones en los aeropuertos concesionados y no concesionados, de dichas capacitaciones reposan los listados de asistencia y certificaciones en el cea.</t>
  </si>
  <si>
    <t>Director de Servicios Aeroportuarios, Directores Regionales, Administradores de Aeropuerto y Coordinador de grupo</t>
  </si>
  <si>
    <t>Oficio de solicitud de capacitación al CEA.</t>
  </si>
  <si>
    <t>No incluir o no recibir la capacitación solicitada a traves de la solicitud.</t>
  </si>
  <si>
    <t>El Director de Servicios Aeroportuarios, los Directores Regionales, los Administradores de Aeropuerto, el coordinador de cada grupo que hace parte de la mencionada Dirección y el CEA (Centro de Estudios Aeronáuticos), realizaran seguimiento a traves de evaluaciones y contoles manuales por medio de inspecciones y visitas aleatorias a los aeropuertos concesionados y no concesionados, de lo anterior reposa evidencia de dichas inspecciones en los informes de visita y listados de aistencia en la Dirección de Servicios Aeroportuarios, lo anterior se debe soportar en el procedimiento que estara ligado a una carta de acuerdo.</t>
  </si>
  <si>
    <t>Director de Servicios Aeroportuarios, Directores Regionales, Administradores de Aeropuerto y Coordinador de grupo y el CEA (Centro de Estudios y Ciencias Aeronáuticas).</t>
  </si>
  <si>
    <t>Procedimeinto documentado.</t>
  </si>
  <si>
    <t>No dar alcance al procedimeinto establecido.</t>
  </si>
  <si>
    <t>El Director de Servicios Aeroportuarios, los Directores Regionales, los Administradores de Aeropuerto, los coordinadores y todos los servidores públicos que hace parte de la mencionada Dirección, permanenteme se debe tener comunicación directa con el proposito de mejorar los procesos en la ejecución de los servicios aeroportuarios a traves de mesas de trabajo o reuniones via skype, de no contar con dicha comunicación se realizan los ajustes pertinentes dejando evidencia a traves de actas y backup tecnologico, de lo anterior permitira mejorar la comunicación interna entre nivel central, regional y aeoportuario.</t>
  </si>
  <si>
    <t>Director de Servicios Aeroportuarios, Directores Regionales, Administradores de Aeropuerto, Coordinador de Grupo y Servidores Públicos.</t>
  </si>
  <si>
    <t>Circulares, correos, actas de reuniones.</t>
  </si>
  <si>
    <t>No acatamineto de las directrices, desconociendo la estructura organizacional.</t>
  </si>
  <si>
    <t>El Administrador Aeroportuario y Servidor Público asignado, cada vez que se realicen los seguimientos a los servicios aeroportuarios prestados deben realizar la veridicación de los controles acordes a la normatividad establecidad para tal fin con el proposito de mitigar o reducir la posibilidad de actos de interferencia ilicita, teniendo como bas el cuadro de control de seguimiento a los servicios aeroportuarios prestados en los diferentes aeropuertos concesionados y no concesionados. De no dar alcance a lo establecido o de encontra observaciones u observaciones de dicho seguimiento, el administrador y el servidor público asignado deben diseñar un plan de acción que comnlleven a la mejora de dichos seguimientos.</t>
  </si>
  <si>
    <t>Administrador Aeroportuario y Servidor Público asignado.</t>
  </si>
  <si>
    <t>Formato de seguimiento.</t>
  </si>
  <si>
    <t>Formato no diligenciados con efectividad.</t>
  </si>
  <si>
    <t>Establecer, documentar e implementar un procedimeinto, ligado a una carta de acuerdo entre el coordinado de grupo asignado y el servidor público asignado a desarrollar y aplicar el conocimeinto o capacitacion impartido.
Diseñar cronograma de visitas a los aeropuertos en los cuales se presten los servicios aeroportuarios por parte de la Entidad.</t>
  </si>
  <si>
    <t>Mantener los niveles de prestacion de servicios aceptales acordes con la normatividad vigente.</t>
  </si>
  <si>
    <t>Asesorar, ejercer la representación judicial y extrajudicial, adelantar los cobros coactivos y ejercer control de legalidad en las diferentes actuaciones de la entidad.</t>
  </si>
  <si>
    <t>Probabilidad de que por acción u omision, uso del poder, desviación de la gestión de lo público se presente una inadecuada y manifiesta actuación contraria al ordenamiento juridico, con el proposito de perjudicar los intereses de la Entidad,  para obtener un beneficio particular.</t>
  </si>
  <si>
    <t>Conducta omisiva, permisiva, mal intensionada que tengan como proposito el de perjudicar los intereses de la entidad y obtener un beneficio propio o de u tervero.</t>
  </si>
  <si>
    <t>Falta de etica y valores del servidor publico.</t>
  </si>
  <si>
    <t>Ocultamiento de documentos.</t>
  </si>
  <si>
    <t>Demora en los tramites.</t>
  </si>
  <si>
    <t>Falta de controles.</t>
  </si>
  <si>
    <t>Filtración de información.</t>
  </si>
  <si>
    <t>Detrimento patrimonial.
Perdida de la imagen institucional.
Desgaste administrativo y judicial.</t>
  </si>
  <si>
    <t>El Jefe de la Oficina Asesora Jurídica, cada vigencia solicita capacitacion al CEA (Centro de Estudios Aeronáuticos), a traves del plan institucional de capacitación que cada area debe remitir, con el proposito de mantener en permanente actualización a los servidores públicos de los diferentes grupos de la mencionada oficina e incluir en dicha solicitud la capacitación de principios, etica y valores, de dichas capacitaciones reposan los listados de asistencia y certificaciones en el cea. Lo anterio con el proposito de minimizar  las posibles acciones que se puedan presentar en el desarrollo de sus funciones.</t>
  </si>
  <si>
    <t>Coordinador de grupo.</t>
  </si>
  <si>
    <t>El proceso asignado.</t>
  </si>
  <si>
    <t>Adoptar correctivos cuando sea necesario.</t>
  </si>
  <si>
    <t>El coordinador de cada grupo que hacen parte de la Oficina Asesora Jurídica, cada vez que lo estimen pertinente revisara aleatoria los expedientes con el proposito de validar manualmente si se presentan posibles conductas omisivas, permisivas o intensionadas del oculatmiento de documentos a traves del libro de registros y el aplicativo ADI, de esta verificación se dejara reporte o informe.</t>
  </si>
  <si>
    <t>Quincenal</t>
  </si>
  <si>
    <t>Expedientes revisados.</t>
  </si>
  <si>
    <t xml:space="preserve">El coordinador de cada grupo que hacen parte de la Oficina Asesora Jurídica verfica cada vez que lo estime apropiado el cumplimiento de los términos y las posibles demoras de los mismos a travez del libro de radicaciones y el aplicativo ADI, dejando evidencia de la actividad realizada y ajustando las posibles desviaciones en caso de presentarse. </t>
  </si>
  <si>
    <t>Coordinador de grupo y profesional encargado.</t>
  </si>
  <si>
    <t>Matriz de cumplimiento de la actuación.</t>
  </si>
  <si>
    <t>El coordinador de cada grupo que hacen parte de la Oficina Asesora Jurídica verfica cada vez que lo estime apropiado el seguimiento a los procersos en mesas de trabajo, para determinar si se presentan fallas en los controles manuales que este estime pertinente sean ajustados, dejando la evidencia de dicha acción..</t>
  </si>
  <si>
    <t>Matriz de seguimiento.</t>
  </si>
  <si>
    <t>El profesional encargado ejercera con total discrecionalidad el control documental a traves de registros de entrada y salida de documentos con el proposito de mantener reserva absoluta de la información que se majene al interior de cada grupo, dejando evidencia de su actuar a traves de informes o comunicaiones del desarrollo de los diferentes procesos que lleve bajo su custodia.</t>
  </si>
  <si>
    <t>profesional encargado.</t>
  </si>
  <si>
    <t>Libro de control.</t>
  </si>
  <si>
    <t>Rotación de personal.
Fortalecer los controles existentes y propuestos.
Capacitación de los servidores públicos.
Reconocimeinto de equidad e igualdad en las condiciones laborales de los servidores públicos.</t>
  </si>
  <si>
    <t>Medición de las acciones propuestas semestralmente.</t>
  </si>
  <si>
    <t>Coordinar los Servicios de búsqueda y Salvamento SAR de las aeronaves civiles extraviadas o accidentadas en el territorio colombiano , para que se establezcan y se presten prontamente servicios SAR dentro de la región de Búsqueda y Salvamento (SRR) asignada a Colombia</t>
  </si>
  <si>
    <t>Posibilidad de que por acción u omisión, se reciba o se solicite dádiva o beneficio a nombre propio o de un tercero, a cambio de utilizar los vehículos, herramientas, recursos del SAR para una destinación diferente a su misión.</t>
  </si>
  <si>
    <t>Situaciones como: Que no se lleve un debido control del inventario de elementos y herramientas y que se utilicen los vehículos para otros fines diferentes, facilita la materialización de este riesgo de corrupción.</t>
  </si>
  <si>
    <t>Que por falta de ética profesional del servidor público que labora en el SAR utilice los equipos y herramientas para otro fin o reciba dádivas para favorecer a un tercero.</t>
  </si>
  <si>
    <t>Que exista omisión por parte de lìder del proceso para realizar seguimiento a los inventarios.</t>
  </si>
  <si>
    <t>1. Afectación en la prestación del servicio SAR.
2. Pérdida de imagen y credibilidad de la Entidad.
3. Investigaciones disciplinarias.
4. Perdida de vidas humanas
5. Intervención por parte de un ente de control u otro ente regulador. 
6. Imagen institucional afectada en el orden nacional o regional por actos o hechos de corrupción comprobados.</t>
  </si>
  <si>
    <t>El servidor público SAR, registra diariamente en la minuta todas las novedades relativas a la operación, este libro se lleva en todos los centros y subcentros, adicionalmente se consigna en los siguientes formatos: Préstamo de Equipos y herramientas SAR y Control vehículos SAR, el movimiento de los equipos, herramientas y vehículos.</t>
  </si>
  <si>
    <t>Coordinador grupo Servicios de Búsqueda y Salvamento- SAR</t>
  </si>
  <si>
    <t>Minuta
Formatos</t>
  </si>
  <si>
    <t>En caso de detectar acción u omisión, uso del poder, desvío de la gestión de lo público, beneficio privado, por parte de un servidor público, debe reportarlo a investigaciones disciplinarias o entes sancionatorios.</t>
  </si>
  <si>
    <t>Campaña de integridad y manejo de recursos en el SAR</t>
  </si>
  <si>
    <t>Actas de Equipo de Gerencia
Correos
Comunicados
Presentaciones</t>
  </si>
  <si>
    <t xml:space="preserve">Hacer seguimiento al cumplimiento normativo que hace referencia a la restricción del uso de vehículos, elementos y equipos de la Entidad.
Campañas de sensibilización para el cumplimiento normativo.
Verificar inventario de elementos, equipos, vehiculos a nivel nacional.
</t>
  </si>
  <si>
    <t>BOG- % inventarios actualizados por servidor público SAR
(Servidores SAR con inventario Actalizado/No. Servidores SAR con inventario)*100</t>
  </si>
  <si>
    <t>Gestionar el suministro y la afluencia de los servicios de tránsito aéreo en concordancia con la reglamentación nacional e internacional con el fin de facilitar la operación aérea en Colombia de forma segura, ordenada y ágil.</t>
  </si>
  <si>
    <t xml:space="preserve">Posibilidad de que por acción u omisión, se reciba o se solicite dádiva o beneficio a nombre propio o de un tercero, con el fin de autorizar el despegue o aterrizaje de una aeronave sin el plan de vuelo.
</t>
  </si>
  <si>
    <t>Situaciones como: presiones externas, falta de ética profesional por parte del servidor público, puede facilitar que se autorice el despegue o aterrizaje de una aeronave sin el plan de vuelo.</t>
  </si>
  <si>
    <t>Posibilidad de que por acción u omisión, se reciba o se solicite dádiva o beneficio a nombre propio o de un tercero, con el fin de modificar la programación de los slots en el aplicativo. (ATFCM)</t>
  </si>
  <si>
    <t>Situaciones como: presiones externas, falta de ética profesional por parte del servidor público, puede facilitar que se modifique la programación de los slots.</t>
  </si>
  <si>
    <t>Carencia de controles en el procedimiento.</t>
  </si>
  <si>
    <t>Las presiones o amenazas al servidor público.</t>
  </si>
  <si>
    <t xml:space="preserve">Falta de valores y principios del servidor público, </t>
  </si>
  <si>
    <t>1. Afectación de la seguridad
operacional.
2. Pérdida de imagen y credibilidad de la Entidad.
3. Investigaciones disciplinarias.
4. Sanciones por parte de los Entes de Control.</t>
  </si>
  <si>
    <t xml:space="preserve">El coordinador del grupo de Gestión de los Servicios de Tránsito Aéreo ATS, mensualmente realiza seguimiento a la prestación del servicio, mediante reuniones con los coordinadores regionales via skype o presencial, atendiendo los requerimientos, los seguimientos quedan consignados en documento físico o por correo electrónico.
</t>
  </si>
  <si>
    <t>Coordinador grupo Gestión de los Servicios de Tránsito Aéreo ATS Nivel Nacional.</t>
  </si>
  <si>
    <t>Acta
Correo Electrónico</t>
  </si>
  <si>
    <t>En caso de detectar acción u omisión, uso del poder, desvío de la gestión de lo público, beneficio privado, por parte de un servidor público, debe reportarlo ainvestigaciones disciplinarias.</t>
  </si>
  <si>
    <t>Los coordinadores del grupo Aeronavegación de la Direcciones Regionales Aeronáuticas, mensualmente realizan seguimiento a la prestación del servicio en los aeropuertos de su jurisdicción, mediante reuniones con los coordinadores de torre, via skype, presencial o telefónicamente, atendiendo los requerimientos, los seguimientos quedan consignados en documento físico o por correo electrónico.</t>
  </si>
  <si>
    <t>Coordinador grupo Aeronavegación Regional.</t>
  </si>
  <si>
    <t>Se registra cualquier novedad en el formato Boleta cambio de turno</t>
  </si>
  <si>
    <t>Evaluación de Competencias de los Controladores</t>
  </si>
  <si>
    <t>El coordinador del grupo ATFCM, diariamente rota la personal de turno, generando como evidencia las listas de turno.</t>
  </si>
  <si>
    <t>Coordinador grupo ATFCM</t>
  </si>
  <si>
    <t>Listas de turno</t>
  </si>
  <si>
    <t>Servidor público de turno diariamente recibe solicitudes exclusivamente por el correo institucional de la posición, quedando este mismo correo como evidencia de las actuaciones realizadas.</t>
  </si>
  <si>
    <t>Servidor público</t>
  </si>
  <si>
    <t>Correo Institucional de la Posición</t>
  </si>
  <si>
    <t>Asesorar y evaluar en forma independiente y objetiva, con enfoque en riesgos, la oportunidad, eficacia, eficiencia y transparencia de las funciones y actividades desarrolladas en cada proceso, fomentando la cultura de autocontrol en todos los niveles de la Entidad, con el propósito de contribuir al fortalecimiento, mejoramiento y consolidación de los sistemas de gestión para el cumplimiento de los objetivos institucionales.</t>
  </si>
  <si>
    <t>Posibilidad de que por acción u omisión, se reciba o se solicite dádiva o beneficio a nombre propio o de un tercero, con el fin de que en un informe de auditoría no se incluyan, se modifiquen o se retiren hallazgos, omitiendo la realidad del proceso auditado.</t>
  </si>
  <si>
    <t>Situaciones como: la modificación, la no inclusión o el retiro de hallazgos, puede generar que el informe no genere la realidad de lo encontrado en la auditoría, para beneficio propio o de un tercero.</t>
  </si>
  <si>
    <t>La  Falta de valores y principios del auditor, puede ocasionar que reciba dádivas para que el informe de autoría no refleje la realidad.</t>
  </si>
  <si>
    <t>1. Pérdida de imagen y credibilidad de la Entidad.
2. Afectación en la imagen del grupo.
3. Investigaciones disciplinarias.
4. Sanciones por parte de los Entes de Control.
5.  Incumplimiento del objetivo del
proceso de auditoria.</t>
  </si>
  <si>
    <t>El jefe de la Oficina de Control Interno, cada vez que se emita un fallo disciplinario los compara frente a los informes de auditoria y el registro de las denuncias.</t>
  </si>
  <si>
    <t>Jefe de la Oficina de Control Interno</t>
  </si>
  <si>
    <t>Acta
Correo Electrónico
Oficio</t>
  </si>
  <si>
    <t>En caso de detectar acción u omisión, uso del poder, desvío de la gestión de lo público, beneficio privado, por parte de un auditor, debe reportarlo a investigaciones disciplinarias.</t>
  </si>
  <si>
    <t>Hacer seguimiento al procedimiento de auditorias.</t>
  </si>
  <si>
    <t>BOG- Calidad del proceso de auditoría</t>
  </si>
  <si>
    <t xml:space="preserve"> 
Elaborar las cartas aeronáuticas oficiales, mediante los Reglamentos Aeronáuticos de Colombia y los procedimientos que de estos de deriven, para la planificación y gestión de las operaciones aéreas relativas a las fases de vuelo, incluyendo despegue, aterrizaje y las cartas destinadas a la navegación aérea.</t>
  </si>
  <si>
    <t>Posibilidad de que por acción u omisión, se reciba o se solicite dádiva o beneficio a nombre propio o de un tercero, con el fin de dar gestión a una solicitud de organización del espacio aéreo sin el cumplimiento de requisitos.</t>
  </si>
  <si>
    <t>Situaciones como: la presión externa, ofrecimiento de dádivas, beneficiar a un tercero, la carencia de controles, puede causar que se publique material de cartografía aeronáutica, sin los debidos controles previos conforme con los procedimientos establecidos.</t>
  </si>
  <si>
    <t>Intereses y presión política buscando omitir los parámetros legales</t>
  </si>
  <si>
    <t>La  Falta de valores y principios del servidor público, puede ocasionar que se reciban favores de un tercero, para agilizar la solicitud o dar gestión sin el cumplimiento de los requisitos.</t>
  </si>
  <si>
    <t xml:space="preserve">1. Se pueden presentar actos de interferencia ilícita.
2. Demoras en dar respuesta al solicitante.
3. Pérdida de imagen y credibilidad de la Entidad.
4. Investigaciones penales.
5. Demandas para la Entidad.
</t>
  </si>
  <si>
    <t>El Diseñador de procedimientos, cada vez que gestiona una solicitud, verifica y valida que se cumplan con los requisitos establecidos para el procedimiento, mediante el uso de listas de verificación y validación en tierra y en vuelo, en caso de detectar inconsistencias dentro del procedimiento en las dos fases finales, se inicia nuevamente el procedimiento y se valida. Como evidencia quedan los metadatos.</t>
  </si>
  <si>
    <t>Servidor público.
 ( Diseñador de procedimientos)</t>
  </si>
  <si>
    <t>Metadatos
Listas de verificación</t>
  </si>
  <si>
    <t>En caso de detectar acción u omisión, uso del poder, desvío de la gestión de lo público, beneficio privado, debe realizar la denuncia respectiva frente a los entes de control.</t>
  </si>
  <si>
    <t>Hacer seguimiento al plan de trabajo del grupo.
Realizar control de metadatos.</t>
  </si>
  <si>
    <t>BOG- CUMPLIMIENTO EN LA ENTREGA DE PROCEDIMIENTOS DENTRO DEL PLAN DE ACCION.</t>
  </si>
  <si>
    <t>Indicadores Institucionales</t>
  </si>
  <si>
    <t>NA</t>
  </si>
  <si>
    <t xml:space="preserve">De acuerdo a la normatividad legal vigente se determina si se debe modificar o actualizar el Manual Especifico de Funciones, al igual que la creación de cada uno de ellos.
de acuerdo a la necesidad se recibe instrucción para la creación, modificación y/o actualización de los Manuales Específicos de Funciones, para esto se tiene en cuenta la normatividad legal vigente y competencias que acreditan los cargos,  de ser necesario se realiza un trabajo e equipo junto con el área competente, la legalización del manual se establece mediante el acto administrativo debidamente publicado. 
Cuando el control se ejecuta correctamente, el acto administrativo de modificación o actualización se publica en cada uno de los medios con los que cuenta la Entidad, de lo contrario se presentan denuncias, derechos de petición y/o observaciones que conllevan a un proceso de investigación. </t>
  </si>
  <si>
    <t>Ejercer como autoridad aeronáutica la inspección, seguimiento, vigilancia y control a los proveedores de servicios, productos aeronáuticos, personal aeronáutico, personales naturales y/o jurídicas, aeródromos, aeropuertos, helipuertos y servicios aeroportuarios con el fin de verificar su capacidad técnica, administrativa, financiera y de infraestructura en cumplimiento de los Reglamentos Aeronáuticos de Colombia y los estándares de seguridad operacional y de la aviación civil-AVSEC y de facilitación.</t>
  </si>
  <si>
    <t>Probabilidad de que el servidor público asignado para realizar la inspección, seguimiento, vigilancia y control reciba dadivas o dinero adicional por conceptos de viáticos pagadas por el operador para agilizar la actividad de vigilancia sin cumplir los requisitos establecidos</t>
  </si>
  <si>
    <t>Hace referencia a que el servidor público asignado para realizar la inspección, seguimiento, vigilancia y control acepte dadivas o dinero adicional por conceptos de viáticos pagadas por el operador para agilizar la actividad de vigilancia sin cumplir los requisitos y procedimientos establecidos</t>
  </si>
  <si>
    <t>Falta de valores por parte del servidor publico que cuenta con las facultades para la inspección, vigilancia y control para omitir requisitos y que acepte el recibimiento de dádivas o dinero adicional en las comisiones sin que sea reportado a la entidad.</t>
  </si>
  <si>
    <t>Falta de procedimiento estandarizados, actualizados e implementados.</t>
  </si>
  <si>
    <t>Debilidades  en el control de los procesos de inspección, vigilancia y control por falta de componentes tecnológicos que automatizen el proceso</t>
  </si>
  <si>
    <t xml:space="preserve">1. Perdida de credibilidad y confianza hacia la autoridad aeronáutica y los  servidores públicos que lo certifican.
2. Participar en un acto de corrupción
3.Imagen institucional afectada en el orden nacional o regional por actos  o hechos de corrupción comprobados
.
4, Intervención por parte de un ente de control u otro ente regulador </t>
  </si>
  <si>
    <t xml:space="preserve">Como evidencia, queda registro de la solicitud de comisión, cumplido de comisión e informe de comisión en el  proceso  inspección, vigilancia y control </t>
  </si>
  <si>
    <t xml:space="preserve">En caso de detectar que el formato de solicitud de comisión, cumplido de comisión o informe de comisión  se encuentra incompleto, será devuelto al solicitante. </t>
  </si>
  <si>
    <t>Procedimiento de comisiones de servicios al interior y exterior</t>
  </si>
  <si>
    <t>1. Terminar la implementación y formalización del procedimiento de comisiones de servicios y sea divulgado a todo el personal de la SSOAC, así como los formatos asociados a este procedimiento.
2. Promover el proyecto de tarifas a la alta dirección en los procesos de la SSOAC para que la entidad asuma el costo de las comisiones pagadas por el operador y tomen decisiones que eliminen la causa raíz del problema.
3. Modificar el RAC de acuerdo a los cambios generados por este procedimiento.</t>
  </si>
  <si>
    <t>Expedir licencias aeronáuticas al personal aeronáutico que acrediten el cumplimiento de los Reglamentos Aeronáuticos de Colombia y demás normatividad vigente aplicable a la seguridad operacional y de la aviación civil.</t>
  </si>
  <si>
    <t>Probabilidad de que el servidor público asignado para realizar el proceso de licenciamiento expida una licencia técnica , sin cumplir los requisitos normativos para obtener un beneficio particular o perjudicarlo</t>
  </si>
  <si>
    <t>Hace referencia a que el servidor público asignado para realizar el proceso de licenciamiento por acción u omisión expida licencia técnica, sin tener en cuenta los  requisitos normativos al momento de expedir una licencia</t>
  </si>
  <si>
    <t>Falta de valores por parte del servidor publico que cuenta con las facultades para el licenciamiento del personal aeronáutico para omitir requisitos, alterar documentos aprobados o en tramite de aprobación.</t>
  </si>
  <si>
    <t>Coordinador del Grupo de Licencias al Personal</t>
  </si>
  <si>
    <t>Com evidencia quedan los registros del SIGA, listas de chequeo diligenciadas, los oficios remisorios al solicitantes, los registros de entrega a la empresa de correspondencia, y los registros de las novedades de devolución de las licencias, registros de licencias rechazadas del sistema</t>
  </si>
  <si>
    <t>En caso de detectar que los requisitos para la expedición de licencias se encuentran incompletos se le reporta a los usuarios las devoluciones o rechazos a través del sistema SIGA</t>
  </si>
  <si>
    <t>Manual PEL que contempla los procedimientos establecidos para el licenciamiento del personal y los requisitos a cumplir por parte del usuario</t>
  </si>
  <si>
    <t>Como evidencia quedan los formatos diligenciados por el personal de licenciamiento para la expedición de una licencia</t>
  </si>
  <si>
    <t>En caso de detectar que se requiera hacer una modificación documentla por razones normativas, cambios en el sistema tecnológicos, cambios en las funciones del grupo o por necesidades de mejora  se realizan los cambios a la documentación</t>
  </si>
  <si>
    <t>Cada vez que se solicita una  licencia el usuario debe adjuntar los requisitos en el sistema SIGA de acuerdo a las directrices publicadas en la pagina  web de la aerocivil, esta documentación la recibe al funcionario asignado por PEL quien recibe la documentación y realize el reparto a los evaluadores del área PEL, estos a su vez  verifican  los requisitos de acuerdo a las listas de chequeo establecidas, si todo cumple aprueban el trámite y por sistema pasa a la persona que revisa y coloca un visto bueno sobre esta calificación, pasa a la aprobación final del  Coordinador de Licencias.  Se genera un auto, en la bandeja de la persona encargada de imprimirlos,esos  autos se direccioan a las digitadoras que generan el oficio remisorio, luego revisa la Ing. de soporte de SIGA finalmente se pasa al sitio de impresión y embalaje con destino al domicilio del usuario.</t>
  </si>
  <si>
    <t>Actualziación del Manual PEL de acuerdo a los cambios de la  normatividad y cambio de funciones resolución No. 1357 de 2017
Continuar con el fortalecimiento del SIGA de acuerdo a los errores presentados y quejas de los usuarios en el año 2018.</t>
  </si>
  <si>
    <t xml:space="preserve">Probabilidad de que por acción u omisión no se reporten los  hallazgos, discrepancias, no conformidades encontradas en el informe de inspección o vigilancia  para obtener un beneficio particular perjudicarlo. </t>
  </si>
  <si>
    <t xml:space="preserve">Hace referencia al uso inadecuado de las facultades  otorgadas al personal de la SSOAC que realiza inspección, seguimiento, vigilancia y control a los proveedores de servicios, productos aeronáuticos, personal aeronaútico, personas naturales y/o jurídicas, aeródromos, aeropuertos, helipuertos y servicios aeroportuarios quienes podrían omitir discrepancias, hallazgos, no conformidades en el proceso de inspección, seguimiento, vigilancia y control y así obtener un beneficio propio o para un particular. </t>
  </si>
  <si>
    <t>Falta de valores por parte del servidor publico que cuenta con las facultades para la inspección, vigilancia y control para omitir requisitos, alterar documentos aprobados o en tramite de aprobación.</t>
  </si>
  <si>
    <t>Debilidades  en el control de los procesos de certificación por falta de componentes tecnológicos que automatizen el proceso</t>
  </si>
  <si>
    <t>Falta de actualización en la  reglamentación</t>
  </si>
  <si>
    <t>1. Perdida de credibilidad y confianza hacia la autoridad aeronáutica y los  servidores públicos que lo certifican.
2. Participar en un acto de corrupción
3.Imagen institucional afectada en el orden nacional o regional por actos  o hechos de corrupción comprobados
.
4, Intervención por parte de un ent</t>
  </si>
  <si>
    <t>Verificar el cumplimiento del Procedimiento programación de seguimiento e inspecciones</t>
  </si>
  <si>
    <t>Coordinador Grupo Inspección de Operaciones</t>
  </si>
  <si>
    <t xml:space="preserve">Como evidencia, quedan los registros generados de la inspección, vigilancia y control.
Cuentan con el plan de vigilancia donde se establecen la programación de inspecciónes, el inspector o servidor público asignado.
Cuentan con los archivos físicos y digitales por inspector o servidor público asignado de acuerdo al proveedor de servicio a vigilar.
Cuentas con las comunicaciones internas y externas generados entre el proveedor de servicio y la autoridad aeronáutica
</t>
  </si>
  <si>
    <t>Verificar el cumplimiento del procedimiento inspección e informe</t>
  </si>
  <si>
    <t>Coordinador Grupo Inspección de Aeronavegabilidad</t>
  </si>
  <si>
    <t>1. Terminar la armonización RAC - LAR en materia de inspección, vigilancia y control.
2. Terminar la actualización y modificación documental generada de los cambios normativos.
3. Automatizar el proceso de inspección, viiglancia y control para alcanzar una vigilancia basada en riesgos.
4. Fortalecer los controles propios de cada área en materia de estandarización y mejora del proceso para la toma de decisiones, así como los indicadores que midel el proceso de inspección, vigilancia y control.</t>
  </si>
  <si>
    <t xml:space="preserve">Probabilidad de que por acción u omisión se realice inspección o vigilancia sin el cumplimiento de los manuales, procedimientos, requisitos normativos y RAC para obtener un beneficio particular perjudicarlo. </t>
  </si>
  <si>
    <t xml:space="preserve">Hace referencia al uso inadecuado de las facultades  otorgadas al personal de la SSOAC que realiza inspección, seguimiento, vigilancia y control a los proveedores de servicios, productos aeronáuticos, personal aeronaútico, personas naturales y/o jurídicas, aeródromos, aeropuertos, helipuertos y servicios aeroportuarios quienes podrían omitir requisitos normativos, aprobar, alterar documentos aprobados o en tramite de aprobación en el proceso de inspección, seguimiento, vigilancia y control autorización de operación de aeronaves y así obtener un beneficio propio o para un particular. </t>
  </si>
  <si>
    <t>Falta de valores por parte del servidor publico que cuenta con las facultades para la inspección, vigilancia y control a los proveedores de servicios  para omitir requisitos, alterar documentos aprobados o en trámite de aprobación.</t>
  </si>
  <si>
    <t>Expedir certificaciones, conceptos, aprobaciones, permisos y/o actos administrativos a los proveedores de servicios, productos aeronáuticos, personal aeronáutico, aeródromos, aeropuertos, helipuertos y servicios aeroportuarios que acrediten el cumplimiento de los Reglamentos Aeronáuticos de Colombia y demás normatividad vigente aplicable a la seguridad operacional y de la aviación civil.</t>
  </si>
  <si>
    <t xml:space="preserve">Probabilidad de que por acción u omisión se certifique a un proveedor de servicio que no cumpla con los requisitos normativos y RAC para obtener un beneficio particular perjudicarlo. </t>
  </si>
  <si>
    <t xml:space="preserve">Hace referencia al uso inadecuado de las facultades  otorgadas al personal de la SSOAC que certifica proveedores de servicios quienes podrían omitir requisitos normativos, aprobar, alterar documentos aprobados o en tramite de aprobación en el proceso de certificación  y así obtener un beneficio propio o para un particular. </t>
  </si>
  <si>
    <t>Falta de valores por parte del servidor publico que cuenta con las facultades para la certificación de los proveedores de servicios  para omitir requisitos, alterar documentos aprobados o en tramite de aprobación.</t>
  </si>
  <si>
    <t>Procedimiento de certificación empresas aeronáuticas</t>
  </si>
  <si>
    <t>Coordinador Grupo Inspección Aeronavegabilidad</t>
  </si>
  <si>
    <t>Como evidencia, queda registro de las listas de chequeo para la verificación de los requisitos de certificación  de acuerdo al procedimiento, se cuenta con base de datos para llevar el control de los procesos de certificación, asignaciones, se cuenta con  el archivo físico y digital a responsabilidad del inspector asignado, se cuenta con los oficios y comunicaciones entre los proveedores de servicios y la autoridad aeronáutica</t>
  </si>
  <si>
    <t>Coordinador Grupo Inspección Operaciones</t>
  </si>
  <si>
    <t>Manual certificación productos aeronáuticos</t>
  </si>
  <si>
    <t>Coordinador Grupo Certificación productos aeronáuticos</t>
  </si>
  <si>
    <t>Como evidencia, queda registro de las listas de chequeo para la verificación de los requisitos de certificación  de acuerdo al manual, se cuenta con base de datos para llevar el control de los procesos de certificación de productos aeoronáuticos, asignaciones, se cuenta con  el archivo físico y digital a responsabilidad del inspector asignado, se cuenta con los oficios y comunicaciones entre los proveedores de servicios y la autoridad aeronáutica</t>
  </si>
  <si>
    <t>Manual Inspector de Aeródromo</t>
  </si>
  <si>
    <t>Coordinador Grupo de Certificación e Inspección de Aeródromos Y Servicios Aeroportuarios</t>
  </si>
  <si>
    <t>Como evidencia, queda registro de las listas de chequeo para la verificación de los requisitos de certificación  de acuerdo al manual, se cuenta con base de datos para llevar el control de los procesos de certificación de aeródromos, se cuenta con  el archivo físico y digital a responsabilidad del servidor público asignado para certificar, se cuenta con los oficios y comunicaciones entre los proveedores de servicios y la autoridad aeronáutica</t>
  </si>
  <si>
    <t>Procedimiento certificación aeromédica</t>
  </si>
  <si>
    <t>Coordinador Grupo de Factores Humanos, certificación y educación aeromédica</t>
  </si>
  <si>
    <t>1. Actualizar procedimiento de certificación de empresas de acuerdo a cambios normativos.
2. Fortalecer las bases de datos de los procesos de certificación y fortalecer controles de las áreas en gestión documental física y digital.
3. Actualizar el procedimiento de certificación aeromédica de acuerdo a los cambios normativos.
4. Actualización y modificación RAC 3.
5. Modificar los indicadores del proceso certificaciones y permisos en pro de la mejora del proceso para la toma de decisiones
5. Terminar la armonización de los RAC - LAR en la certificación de aeródromos:
 RAC 154: Se entregó el documento técnico por parte de AGA a OTA. En espera de ajustes por parte de OTA para publicar borrador a la industria.
El RAC 154 se encuentra en un 90% de avance.
RAC 155 (Helipuertos): Se va adoptar el LAR 155, pendiente terminar su gestión para el 1° trimestre de 2019.
5. Solicitar al área de Informática la automatización de los módulos de certificación aeromédica en el SIGA y solicitar las necesidades de automatización para los procesos de certificación de proveedores de servicios en la SSOAC</t>
  </si>
  <si>
    <t>Administrar los bienes muebles e inmuebles de propiedad de la AEROCIVIL, propendiendo, de acuerdo con su naturaleza jurídica, por su aseguramiento, disponibilidad, control y oportunidad en el manejo de los mismos</t>
  </si>
  <si>
    <t xml:space="preserve">Por acción, omisión o  uso del poder no se registren o se alteren los registros de los bienes muebles e inmuebles de la Entidad con el fin de apropiarse o beneficiar a un tercero </t>
  </si>
  <si>
    <t>Alteración o falta de registro de los bienes muebles e inmuebles en los aplicativos destinados para la contabilizacion del patrimonio Institucional</t>
  </si>
  <si>
    <t xml:space="preserve">Falta de Ética profesional de los funcionarios que intervienen en la administración de los bienes muebles e inmuebles de la  Entidad </t>
  </si>
  <si>
    <t xml:space="preserve">Excesiva discrecionalidad o concentración de información y funciones   en uno o pocos servidores públicos.  </t>
  </si>
  <si>
    <t xml:space="preserve">Debilidades o carencia de controles y procedimientos estandarizados que facilitan 
 eventos de corrupción en el registro y administración   de los bienes muebles e inmuebles de propiedad de la Entidad. </t>
  </si>
  <si>
    <t xml:space="preserve">Pérdida de credibilidad e  imagen Institucional
Mala imagen para el área y funcionarios que intervienen en el proceso.
Detrimento patrimonial 
Sanciones administrativas, penales  o fiscales.  
Posible Afectación del servicio
</t>
  </si>
  <si>
    <t xml:space="preserve">El Director de Talento Humano en coordinación con los jefes de área y de acuerdo con las politicas establecidas por la administración  verifica  y se aseguran que el proceso de selección  de personal sea riguroso y asegure un minimo de valores y principios éticos de los funcionarios. a ingresar,  implementando, cada vez que existan novedades de ingreso de servidores públicos a  la Entidad, un proceso de inducción, donde además de orientar y ubicar al nuevo servidor público dentro de la organización y en el puesto de trabajo, se  enfatice, como mecanismos de prevención la socialización de la cultura organizacional,  los principios y valores institucionales establecidos, informando en este proceso, sobre el código disciplinario y  las  sanciones Jurídicas, penales o administrativas  correspondientes  para quien o quienes  incumplan estos principios éticos establecidos, dejando constancia de la inducción, mediante  listados de asistencia  debidamente firmados.  Igualmente y como mecanismos soportes de la inducción se da a conocer el manual del funcionario y se dejan soportes del proceso mediante videos y presentaciones almacenados en servidores de la Entidad y publicados en la intranet para su consulta.  
La Directora de Talento Humano y su equipo de trabajo cada dos años verifican y se aseguran que se implementen procesos de reinducción y campañas anuales de fomento de la cultura organizacional que afiance los valores y principios éticos institucionales. Como evidencia de estos controles preventivos quedan los listados de asistencia a los procesos de  reinducción, manual del funcionario, videos y presentaciones que son almacenados en los servidores de la Entidad  y se publican en la intranet para su consulta. 
En caso de presentarse un evento  de corrupción (Acción , omisión , o abuso de poder) en el proceso de administración de bienes, el coordinador del grupo o quien tenga conocimiento de ello, deberá denunciar antes las autoridades correspondientes para lo de su competencia. </t>
  </si>
  <si>
    <t>Dirección de Talento Humano
Coordinadores del grupo Almacén
Inmuebles
Seguros</t>
  </si>
  <si>
    <t>INTRANET / Procesos de inducción e Reinducción / Correo electrónico</t>
  </si>
  <si>
    <t xml:space="preserve">En caso de presentarse un evento  de corrupción en el proceso de administración de bienes, el coordinador del grupo o quien tenga conocimiento de ello, deberá denunciar antes las autoridades correspondientes para lo de su competencia. </t>
  </si>
  <si>
    <t xml:space="preserve">Los  coordinadores  de los grupos que hacen parte del proceso (Almacén- Inmuebles - seguros) verifican y hacen seguimiento diario y permanente al cumplimiento de  Directrices, funciones, roles y resposabilidades distribuidas de acuerdo con lo definido  en el manual de  funciones y competencias de la entidad. Igualmente verifican que la documentación soporte del proceso (procedimientos, Formatos , directrices, normas,manuales, etc.,)  esten actualizados y se Implementen de acuerdo con lo  registrado en  el aplicativo destinado a la administración y control documental del sistema integrado de Gestión (Isolución).
Los coordinadores de grupo dejan evidencias semestrales de calificacion de desempeño para los funcionarios de carrera y verificación de cumplimiento del objeto del contrato de prestación de servicios para contratistas. En caso de incumplimiento  o extralimitación de funciones  se dejan observaciones o llamados de atención  a la hoja de vida del funcionario u observaciones en los informes de cumplimiento de lo pactado en los contratos de prestación de servicios. Además de lo anterior se cuenta como parámetros de control los procedimientos y documentos soportes de proceso (Formatos, Guías , manales, normas,etc.,) que soportan el quehacer y los controles establecidos, los cuales se encuentran administrados por el aplicativo isolución.   
En caso de presentarse un evento de corrupción (Acción , omisión , o abuso de poder) en el proceso de administración de bienes muebles e inmuebles, el coordinador del grupo o quien tenga conocimiento de ello, deberá denunciar antes las autoridades correspondientes para lo de su competencia. </t>
  </si>
  <si>
    <t>Coordinadores de Grupo
Almacén- Inmuebles - seguros</t>
  </si>
  <si>
    <t xml:space="preserve">Los coordinadores inmersos en el proceso de administración de Bienes ( Inmuebles y almacén) verifican  y se aseguran periodicamente que la documentación soporte para la administración de los bienes de propiedad de la Entidad (procedimientos, formatos, guías, manuales) esten actualizados, estandarizados socializados y alineados con la normatividad vigente sobre la materia, de tal manera que el equipo de trabajo que participa a nivel nacional con el rol de registrar y administrar las novedades (ingreso , salida , traslado, reintegro, baja, entrega en cualquier condición jurídica los bienes de propiedad de la Entidad (Comodato, arrendamientos)) tengan lineamientos claros para mantener  actualizado el inventario y ubicación de los bienes de propiedad de la Entidad.  
Las novedades de inventarios se hacen a diario y se registran por trámite y cuentadante en el sistema de información JDE.  El registro se hace de acuerdo con la naturaleza del bien (Conumo o Devolutivo) previo la validación física del bien, planos, y  placa de inventario si el bien es devolutivo. Para la recepción de elementos de consumo o devolutivos en el almacén general en presencia del  supervisor asignado se verifica las cantidades y características del bien  a ingresar al almacén y mediante firmas  certificar la satisfacción de los bienes recibidos, de lo contrario no se podrá llevar a cabo el procedimiento de ingreso.
Para  el caso de bien de consumo se verifican cantidades y características de acuerdo con actas, contratos debidamente legalizados y firmados por los competentes.  
Como soportes y trazabilidad de los bienes y sus novedades quedan evidencias tales como reportes y registros en  formatos, informes, comprobantes de ingreso, egreso, reintegro, contratos, planos e información cartografica y arquitectonica. debidamente firmados.    
En caso de presentarse un evento de corrupción (Acción , omisión , o abuso de poder)  o el no cumplimiento de los procedimientos establecidos en el proceso de administración de bienes muebles e  inmuebles con el fin de favorecerse a si mismo o a un  tercero , el coordinador del grupo o quien tenga conocimiento de ello, deberá denunciar antes las autoridades correspondientes para lo de su competencia. 
</t>
  </si>
  <si>
    <t>Coordinadores  de Grupo Almacén e Inmuebles y equipo de trabajo</t>
  </si>
  <si>
    <t xml:space="preserve"> Actas, formatos, informes, comprobantes de ingreso, egreso, reintegro, contratos, planos e información cartografica y arquitectonica.
Registros en sistemas de información : 
ADI / ISOLUCION / SIGMA / SIIF /SUIFP / SPI 
/ Jde / Módulos Consumo/ Activos Fijos / Muebles / Inmuebles 
 Servidor Bog 7 </t>
  </si>
  <si>
    <t xml:space="preserve">En caso de presentarse un evento de corrupción en el proceso de adquisición de bienes inmuebles, el coordinador del grupo o quien tenga conocimiento de ello, deberá denunciar antes las autoridades correspondientes para lo de su competencia. </t>
  </si>
  <si>
    <t xml:space="preserve">Se cuenta con un sistema de Información  JDE, con claves de acceso  restringidos y personalizadas  para el registro de novedades de inventarios, de acuerdo con las políticas de seguridad informatica (TI).  El servidor público con la clave personal cada vez y previo al registro de la novedad de inventario  en el sistema JDE, verifica que los soportes documentales de la infomación a registrar esten firmados, Una vez verificada la información documental yregistra la novedad de acuerdo  con lo parametrizado en el sistema JDE, posteriormente  archiva la documentación soporte de acuerdo con las TRD. Este control permite identificar la trazabilidad de quien ingresa la novedad y desde que PC se hizo, asegurando la trazabilidad del registro.  
El Sistema Automaticamente alimenta reportes de novedaddes de inventarios y alimenta los estados contables. 
 </t>
  </si>
  <si>
    <t xml:space="preserve">Coordinadores  de Grupo 
Almacén
Inmuebles
Seguros </t>
  </si>
  <si>
    <t>ADI / ISOLUCION / SIGMA / SIIF /SUIFP / SPI 
/ Jde / Módulos Consumo/ Activos Fijos / Muebles / Inmuebles 
 Servidor Bog 8</t>
  </si>
  <si>
    <t xml:space="preserve">Implementación de un proceso selección  de personal riguroso que aesegure un minimo de valores y principios éticos de los funcionarios. 
Implementar y fortalecer los procesos de inducción y reinducción, campañas de sensibilización para la interiorización y aprpopiación de la cultura organizacional enfocando  recursos hacia el fortalecimiento de valores y principios éticos del funcionario público que ingresa o permenece en el Entidad.  </t>
  </si>
  <si>
    <t>Secretario de Seguridad Operacional y de la Aviación Civil</t>
  </si>
  <si>
    <t>Verificar el cumplimiento de la guía de inspección de aeronavegabilidad</t>
  </si>
  <si>
    <t>Verificar el cumplimiento de la guía de inspección de operaciones</t>
  </si>
  <si>
    <t>Verificar el cumplimiento del  Manual del inspector de aeródromo</t>
  </si>
  <si>
    <t>Coordinador grupo AGA</t>
  </si>
  <si>
    <t>Verificar el cumplimiento del  Manual del Inspector de Navegación Aérea - MINAV</t>
  </si>
  <si>
    <t>Coordinador Grupo Inspección a los Servicios de Navegación Aérea</t>
  </si>
  <si>
    <t>Verificar el cumplimiento del Programa Nacional de Calidad de la aviación civil</t>
  </si>
  <si>
    <t>Coordinador Grupo Inspección a la Seguridad de Aviación Civil y la Facilitación</t>
  </si>
  <si>
    <t xml:space="preserve">Procedimiento auditoría fichas médicas </t>
  </si>
  <si>
    <t>Grupo Factores Humanos, Certificación Y Educación Aeromédica</t>
  </si>
  <si>
    <t xml:space="preserve">Como evidencia, quedan los registros generados de la inspección, vigilancia y control.
Cuentan con el plan de vigilancia donde se establecen la programación de las auditorías de fichas médicas, el inspector o servidor público asignado.
Cuentan con los archivos físicos y digitales generadas de las auditorías a fichas médicas.
Cuentas con las comunicaciones internas y externas generados entre el proveedor de servicio, personal médico y la autoridad aeronáutica
</t>
  </si>
  <si>
    <t>Procedimiento investigación y sanción a las infracciones técnicas</t>
  </si>
  <si>
    <t>Grupo Investigacion Y Sanciones a las Infracciones Tecnicas</t>
  </si>
  <si>
    <t xml:space="preserve">Como evidencia, quedan los registros generados de las investigaciones y sanciones a las infracciones técnicas.
Cuentan con la base de datos de los procesos sancionatorios a cargo asignado a cada abogado sustanciador
Cuentan con los archivos físicos y digitales generados de las investigaciones y sanciones a las infracciones técnicas.
Cuentas con las comunicaciones internas y externas generados entre el proveedor de servicio y la autoridad aeronáutica
</t>
  </si>
  <si>
    <t>Como evidencia, quedan los registros generados de la inspección, vigilancia y control.
Cuentan con el plan de vigilancia donde se establecen la programación de inspecciónes, el inspector o servidor público asignado.
Cuentan con los archivos físicos y digitales por inspector o servidor público asignado de acuerdo al proveedor de servicio a vigilar.
Cuentas con las comunicaciones internas y externas generados entre el proveedor de servicio y la autoridad aeronáutica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</si>
</sst>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color theme="1"/>
      <name val="Arial"/>
      <family val="2"/>
    </font>
    <font>
      <sz val="10"/>
      <name val="Arial"/>
      <family val="2"/>
    </font>
    <font>
      <sz val="11"/>
      <color indexed="8"/>
      <name val="Calibri"/>
      <family val="2"/>
    </font>
    <font>
      <sz val="9"/>
      <color theme="1"/>
      <name val="Arial"/>
      <family val="2"/>
    </font>
    <font>
      <sz val="12"/>
      <color theme="1"/>
      <name val="Arial"/>
      <family val="2"/>
    </font>
    <font>
      <b/>
      <sz val="10"/>
      <color theme="1"/>
      <name val="Arial"/>
      <family val="2"/>
    </font>
    <font>
      <sz val="8"/>
      <color indexed="81"/>
      <name val="Arial"/>
      <family val="2"/>
    </font>
    <font>
      <sz val="10"/>
      <color theme="0"/>
      <name val="Arial"/>
      <family val="2"/>
    </font>
    <font>
      <b/>
      <sz val="10"/>
      <color theme="0"/>
      <name val="Arial"/>
      <family val="2"/>
    </font>
    <font>
      <sz val="7"/>
      <color theme="0"/>
      <name val="Arial"/>
      <family val="2"/>
    </font>
    <font>
      <sz val="8"/>
      <color theme="0"/>
      <name val="Arial"/>
      <family val="2"/>
    </font>
    <font>
      <b/>
      <sz val="8"/>
      <color theme="0"/>
      <name val="Arial"/>
      <family val="2"/>
    </font>
    <font>
      <b/>
      <sz val="12"/>
      <color theme="1"/>
      <name val="Arial"/>
      <family val="2"/>
    </font>
    <font>
      <b/>
      <sz val="28"/>
      <color theme="1"/>
      <name val="Arial"/>
      <family val="2"/>
    </font>
    <font>
      <b/>
      <sz val="8"/>
      <color indexed="81"/>
      <name val="Arial"/>
      <family val="2"/>
    </font>
    <font>
      <b/>
      <sz val="14"/>
      <color theme="1"/>
      <name val="Arial"/>
      <family val="2"/>
    </font>
    <font>
      <sz val="9"/>
      <color indexed="81"/>
      <name val="Tahoma"/>
      <family val="2"/>
    </font>
    <font>
      <b/>
      <sz val="9"/>
      <color indexed="81"/>
      <name val="Tahoma"/>
      <family val="2"/>
    </font>
    <font>
      <b/>
      <sz val="12"/>
      <color theme="0"/>
      <name val="Arial"/>
      <family val="2"/>
    </font>
    <font>
      <sz val="14"/>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style="thin">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s>
  <cellStyleXfs count="3">
    <xf numFmtId="0" fontId="0" fillId="0" borderId="0"/>
    <xf numFmtId="0" fontId="2" fillId="0" borderId="0"/>
    <xf numFmtId="0" fontId="3" fillId="0" borderId="0"/>
  </cellStyleXfs>
  <cellXfs count="198">
    <xf numFmtId="0" fontId="0" fillId="0" borderId="0" xfId="0"/>
    <xf numFmtId="0" fontId="1" fillId="2" borderId="0" xfId="0" applyFont="1" applyFill="1" applyAlignment="1" applyProtection="1">
      <alignment vertical="center" wrapText="1"/>
    </xf>
    <xf numFmtId="0" fontId="1" fillId="2" borderId="0" xfId="0" applyFont="1" applyFill="1" applyAlignment="1" applyProtection="1">
      <alignment horizontal="center" vertical="center" wrapText="1"/>
    </xf>
    <xf numFmtId="0" fontId="5" fillId="2" borderId="0" xfId="0" applyFont="1" applyFill="1" applyAlignment="1" applyProtection="1">
      <alignment vertical="center" wrapText="1"/>
    </xf>
    <xf numFmtId="0" fontId="20" fillId="2" borderId="0" xfId="0" applyFont="1" applyFill="1" applyAlignment="1" applyProtection="1">
      <alignment vertical="center" wrapText="1"/>
    </xf>
    <xf numFmtId="0" fontId="6" fillId="2" borderId="0" xfId="0" applyFont="1" applyFill="1" applyAlignment="1" applyProtection="1">
      <alignment vertical="center" wrapText="1"/>
    </xf>
    <xf numFmtId="0" fontId="1" fillId="6" borderId="11" xfId="0" applyFont="1" applyFill="1" applyBorder="1" applyAlignment="1" applyProtection="1">
      <alignment vertical="center" wrapText="1"/>
    </xf>
    <xf numFmtId="0" fontId="1" fillId="6" borderId="0" xfId="0" applyFont="1" applyFill="1" applyBorder="1" applyAlignment="1" applyProtection="1">
      <alignment vertical="center" wrapText="1"/>
    </xf>
    <xf numFmtId="0" fontId="12" fillId="4" borderId="44" xfId="0" applyFont="1" applyFill="1" applyBorder="1" applyAlignment="1" applyProtection="1">
      <alignment horizontal="center" vertical="center" wrapText="1"/>
    </xf>
    <xf numFmtId="0" fontId="1" fillId="6" borderId="60" xfId="0" applyFont="1" applyFill="1" applyBorder="1" applyAlignment="1" applyProtection="1">
      <alignment vertical="center" wrapText="1"/>
    </xf>
    <xf numFmtId="0" fontId="8" fillId="5" borderId="6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23" xfId="0" applyBorder="1" applyAlignment="1"/>
    <xf numFmtId="0" fontId="0" fillId="0" borderId="23" xfId="0" applyBorder="1" applyAlignment="1">
      <alignment wrapText="1"/>
    </xf>
    <xf numFmtId="0" fontId="1" fillId="3" borderId="17"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1" fillId="3" borderId="35" xfId="0" applyFont="1" applyFill="1" applyBorder="1" applyAlignment="1" applyProtection="1">
      <alignment horizontal="center" vertical="center" wrapText="1"/>
    </xf>
    <xf numFmtId="0" fontId="6" fillId="3" borderId="35"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20" fillId="2" borderId="76" xfId="0" applyFont="1" applyFill="1" applyBorder="1" applyAlignment="1" applyProtection="1">
      <alignment vertical="center" wrapText="1"/>
    </xf>
    <xf numFmtId="0" fontId="20" fillId="2" borderId="78" xfId="0" applyFont="1" applyFill="1" applyBorder="1" applyAlignment="1" applyProtection="1">
      <alignment vertical="center" wrapText="1"/>
    </xf>
    <xf numFmtId="0" fontId="16" fillId="2" borderId="76" xfId="0" applyFont="1" applyFill="1" applyBorder="1" applyAlignment="1" applyProtection="1">
      <alignment vertical="center" wrapText="1"/>
    </xf>
    <xf numFmtId="0" fontId="16" fillId="2" borderId="78" xfId="0" applyFont="1" applyFill="1" applyBorder="1" applyAlignment="1" applyProtection="1">
      <alignment vertical="center" wrapText="1"/>
    </xf>
    <xf numFmtId="0" fontId="16" fillId="2" borderId="91" xfId="0" applyFont="1" applyFill="1" applyBorder="1" applyAlignment="1" applyProtection="1">
      <alignment horizontal="center" vertical="center" wrapText="1"/>
    </xf>
    <xf numFmtId="0" fontId="1" fillId="0" borderId="0" xfId="0" applyFont="1" applyFill="1" applyAlignment="1" applyProtection="1">
      <alignment vertical="center" wrapText="1"/>
    </xf>
    <xf numFmtId="0" fontId="1" fillId="0" borderId="25" xfId="0" applyFont="1" applyFill="1" applyBorder="1" applyAlignment="1" applyProtection="1">
      <alignment horizontal="right" vertical="center" wrapText="1"/>
    </xf>
    <xf numFmtId="0" fontId="1" fillId="0" borderId="22"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xf>
    <xf numFmtId="0" fontId="1" fillId="3" borderId="21" xfId="0" applyFont="1" applyFill="1" applyBorder="1" applyAlignment="1" applyProtection="1">
      <alignment horizontal="right" vertical="center" wrapText="1"/>
    </xf>
    <xf numFmtId="0" fontId="1" fillId="3" borderId="17" xfId="0" applyFont="1" applyFill="1" applyBorder="1" applyAlignment="1" applyProtection="1">
      <alignment horizontal="left" vertical="center" wrapText="1"/>
    </xf>
    <xf numFmtId="0" fontId="1" fillId="3" borderId="33"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xf>
    <xf numFmtId="0" fontId="1" fillId="0" borderId="17"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xf>
    <xf numFmtId="0" fontId="1" fillId="3" borderId="52" xfId="0" applyFont="1" applyFill="1" applyBorder="1" applyAlignment="1" applyProtection="1">
      <alignment horizontal="right" vertical="center" wrapText="1"/>
    </xf>
    <xf numFmtId="0" fontId="1" fillId="3" borderId="35" xfId="0" applyFont="1" applyFill="1" applyBorder="1" applyAlignment="1" applyProtection="1">
      <alignment horizontal="left" vertical="center" wrapText="1"/>
    </xf>
    <xf numFmtId="0" fontId="1" fillId="3" borderId="34" xfId="0" applyFont="1" applyFill="1" applyBorder="1" applyAlignment="1" applyProtection="1">
      <alignment horizontal="right" vertical="center" wrapText="1"/>
    </xf>
    <xf numFmtId="0" fontId="4" fillId="2" borderId="0" xfId="0" applyFont="1" applyFill="1" applyAlignment="1" applyProtection="1">
      <alignment vertical="center" wrapText="1"/>
    </xf>
    <xf numFmtId="0" fontId="8" fillId="5" borderId="84" xfId="0" applyFont="1" applyFill="1" applyBorder="1" applyAlignment="1" applyProtection="1">
      <alignment vertical="center" wrapText="1"/>
    </xf>
    <xf numFmtId="0" fontId="8" fillId="5" borderId="38" xfId="0" applyFont="1" applyFill="1" applyBorder="1" applyAlignment="1" applyProtection="1">
      <alignment vertical="center" wrapText="1"/>
    </xf>
    <xf numFmtId="0" fontId="1" fillId="2" borderId="21" xfId="0"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2" borderId="52" xfId="0" applyFont="1" applyFill="1" applyBorder="1" applyAlignment="1" applyProtection="1">
      <alignment horizontal="right" vertical="center" wrapText="1"/>
    </xf>
    <xf numFmtId="0" fontId="1" fillId="2" borderId="35" xfId="0" applyFont="1" applyFill="1" applyBorder="1" applyAlignment="1" applyProtection="1">
      <alignment horizontal="left" vertical="center" wrapText="1"/>
    </xf>
    <xf numFmtId="0" fontId="1" fillId="2" borderId="33" xfId="0" applyFont="1" applyFill="1" applyBorder="1" applyAlignment="1" applyProtection="1">
      <alignment horizontal="right" vertical="center" wrapText="1"/>
    </xf>
    <xf numFmtId="0" fontId="1" fillId="2" borderId="17" xfId="0" applyFont="1" applyFill="1" applyBorder="1" applyAlignment="1" applyProtection="1">
      <alignment horizontal="center" vertical="center" wrapText="1"/>
    </xf>
    <xf numFmtId="0" fontId="1" fillId="2" borderId="34" xfId="0" applyFont="1" applyFill="1" applyBorder="1" applyAlignment="1" applyProtection="1">
      <alignment horizontal="right" vertical="center" wrapText="1"/>
    </xf>
    <xf numFmtId="0" fontId="1" fillId="2" borderId="35"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55" xfId="0" applyFont="1" applyFill="1" applyBorder="1" applyAlignment="1" applyProtection="1">
      <alignment horizontal="center" vertical="center" wrapText="1"/>
    </xf>
    <xf numFmtId="0" fontId="1" fillId="0" borderId="63" xfId="0" applyFont="1" applyFill="1" applyBorder="1" applyAlignment="1" applyProtection="1">
      <alignment horizontal="center" vertical="center" wrapText="1"/>
    </xf>
    <xf numFmtId="0" fontId="1" fillId="0" borderId="38"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1" fillId="0" borderId="9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5" fillId="0" borderId="87"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67" xfId="0" applyFont="1" applyFill="1" applyBorder="1" applyAlignment="1" applyProtection="1">
      <alignment horizontal="center" vertical="center" wrapText="1"/>
    </xf>
    <xf numFmtId="0" fontId="1" fillId="2" borderId="90"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56" xfId="0" applyFont="1" applyFill="1" applyBorder="1" applyAlignment="1" applyProtection="1">
      <alignment horizontal="center" vertical="center" wrapText="1"/>
    </xf>
    <xf numFmtId="0" fontId="1" fillId="0" borderId="8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57"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51"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textRotation="90" wrapText="1"/>
    </xf>
    <xf numFmtId="0" fontId="1" fillId="0" borderId="16" xfId="0" applyFont="1" applyFill="1" applyBorder="1" applyAlignment="1" applyProtection="1">
      <alignment horizontal="center" vertical="center" textRotation="90" wrapText="1"/>
    </xf>
    <xf numFmtId="0" fontId="1" fillId="0" borderId="50" xfId="0" applyFont="1" applyFill="1" applyBorder="1" applyAlignment="1" applyProtection="1">
      <alignment horizontal="center" vertical="center" textRotation="90" wrapText="1"/>
    </xf>
    <xf numFmtId="0" fontId="2" fillId="0" borderId="31"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13" fillId="0" borderId="88"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11" fillId="7" borderId="57"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0" fontId="9" fillId="6" borderId="10" xfId="0" applyFont="1" applyFill="1" applyBorder="1" applyAlignment="1" applyProtection="1">
      <alignment horizontal="center" vertical="center" wrapText="1"/>
    </xf>
    <xf numFmtId="0" fontId="9" fillId="6" borderId="57"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8" fillId="6" borderId="13"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58" xfId="0" applyFont="1" applyFill="1" applyBorder="1" applyAlignment="1" applyProtection="1">
      <alignment horizontal="center" vertical="center" wrapText="1"/>
    </xf>
    <xf numFmtId="0" fontId="8" fillId="6" borderId="43"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8" fillId="5" borderId="68" xfId="0" applyFont="1" applyFill="1" applyBorder="1" applyAlignment="1" applyProtection="1">
      <alignment horizontal="center" vertical="center" wrapText="1"/>
    </xf>
    <xf numFmtId="0" fontId="8" fillId="5" borderId="69" xfId="0" applyFont="1" applyFill="1" applyBorder="1" applyAlignment="1" applyProtection="1">
      <alignment horizontal="center" vertical="center" wrapText="1"/>
    </xf>
    <xf numFmtId="0" fontId="8" fillId="5" borderId="71" xfId="0" applyFont="1" applyFill="1" applyBorder="1" applyAlignment="1" applyProtection="1">
      <alignment horizontal="center" vertical="center" wrapText="1"/>
    </xf>
    <xf numFmtId="0" fontId="8" fillId="5" borderId="70"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wrapText="1"/>
    </xf>
    <xf numFmtId="0" fontId="19" fillId="4" borderId="27" xfId="0" applyFont="1" applyFill="1" applyBorder="1" applyAlignment="1" applyProtection="1">
      <alignment horizontal="center" vertical="center" wrapText="1"/>
    </xf>
    <xf numFmtId="0" fontId="19" fillId="4" borderId="28" xfId="0" applyFont="1" applyFill="1" applyBorder="1" applyAlignment="1" applyProtection="1">
      <alignment horizontal="center" vertical="center" wrapText="1"/>
    </xf>
    <xf numFmtId="0" fontId="9" fillId="4" borderId="85"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8" fillId="5" borderId="64" xfId="0" applyFont="1" applyFill="1" applyBorder="1" applyAlignment="1" applyProtection="1">
      <alignment horizontal="center" vertical="center" wrapText="1"/>
    </xf>
    <xf numFmtId="0" fontId="8" fillId="5" borderId="62"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8" fillId="6" borderId="29" xfId="0" applyFont="1" applyFill="1" applyBorder="1" applyAlignment="1" applyProtection="1">
      <alignment horizontal="center" vertical="center" wrapText="1"/>
    </xf>
    <xf numFmtId="0" fontId="8" fillId="6" borderId="49"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2" fillId="4" borderId="60" xfId="0" applyFont="1" applyFill="1" applyBorder="1" applyAlignment="1" applyProtection="1">
      <alignment horizontal="center" vertical="center" wrapText="1"/>
    </xf>
    <xf numFmtId="0" fontId="1" fillId="2" borderId="80" xfId="0" applyFont="1" applyFill="1" applyBorder="1" applyAlignment="1" applyProtection="1">
      <alignment horizontal="center" vertical="center" wrapText="1"/>
    </xf>
    <xf numFmtId="0" fontId="1" fillId="2" borderId="81" xfId="0" applyFont="1" applyFill="1" applyBorder="1" applyAlignment="1" applyProtection="1">
      <alignment horizontal="center" vertical="center" wrapText="1"/>
    </xf>
    <xf numFmtId="0" fontId="1" fillId="2" borderId="79"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20" fillId="0" borderId="83" xfId="0" applyFont="1" applyFill="1" applyBorder="1" applyAlignment="1" applyProtection="1">
      <alignment horizontal="center" vertical="center" wrapText="1"/>
    </xf>
    <xf numFmtId="0" fontId="20" fillId="0" borderId="78" xfId="0" applyFont="1" applyFill="1" applyBorder="1" applyAlignment="1" applyProtection="1">
      <alignment horizontal="center" vertical="center" wrapText="1"/>
    </xf>
    <xf numFmtId="0" fontId="12" fillId="4" borderId="30" xfId="0" applyFont="1" applyFill="1" applyBorder="1" applyAlignment="1" applyProtection="1">
      <alignment horizontal="center" vertical="center" wrapText="1"/>
    </xf>
    <xf numFmtId="0" fontId="12" fillId="4" borderId="53" xfId="0" applyFont="1" applyFill="1" applyBorder="1" applyAlignment="1" applyProtection="1">
      <alignment horizontal="center" vertical="center" wrapText="1"/>
    </xf>
    <xf numFmtId="0" fontId="8" fillId="5" borderId="55" xfId="0" applyFont="1" applyFill="1" applyBorder="1" applyAlignment="1" applyProtection="1">
      <alignment horizontal="center" vertical="center" wrapText="1"/>
    </xf>
    <xf numFmtId="0" fontId="8" fillId="5" borderId="63" xfId="0" applyFont="1" applyFill="1" applyBorder="1" applyAlignment="1" applyProtection="1">
      <alignment horizontal="center" vertical="center" wrapText="1"/>
    </xf>
    <xf numFmtId="0" fontId="8" fillId="5" borderId="40" xfId="0" applyFont="1" applyFill="1" applyBorder="1" applyAlignment="1" applyProtection="1">
      <alignment horizontal="center" vertical="center" wrapText="1"/>
    </xf>
    <xf numFmtId="0" fontId="8" fillId="5" borderId="92"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57"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wrapText="1"/>
    </xf>
    <xf numFmtId="0" fontId="9" fillId="7" borderId="9"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2" fillId="7" borderId="57" xfId="0" applyFont="1" applyFill="1" applyBorder="1" applyAlignment="1" applyProtection="1">
      <alignment horizontal="center" vertical="center" wrapText="1"/>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89"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20" fillId="2" borderId="76" xfId="0" applyFont="1" applyFill="1" applyBorder="1" applyAlignment="1" applyProtection="1">
      <alignment horizontal="center" vertical="center" wrapText="1"/>
    </xf>
    <xf numFmtId="0" fontId="20" fillId="2" borderId="78" xfId="0" applyFont="1" applyFill="1" applyBorder="1" applyAlignment="1" applyProtection="1">
      <alignment horizontal="center" vertical="center" wrapText="1"/>
    </xf>
    <xf numFmtId="0" fontId="19" fillId="7" borderId="26" xfId="0" applyFont="1" applyFill="1" applyBorder="1" applyAlignment="1" applyProtection="1">
      <alignment horizontal="center" vertical="center" wrapText="1"/>
    </xf>
    <xf numFmtId="0" fontId="19" fillId="7" borderId="27" xfId="0" applyFont="1" applyFill="1" applyBorder="1" applyAlignment="1" applyProtection="1">
      <alignment horizontal="center" vertical="center" wrapText="1"/>
    </xf>
    <xf numFmtId="0" fontId="19" fillId="7" borderId="28" xfId="0" applyFont="1" applyFill="1" applyBorder="1" applyAlignment="1" applyProtection="1">
      <alignment horizontal="center" vertical="center" wrapText="1"/>
    </xf>
    <xf numFmtId="0" fontId="9" fillId="7" borderId="46" xfId="0" applyFont="1" applyFill="1" applyBorder="1" applyAlignment="1" applyProtection="1">
      <alignment horizontal="center" vertical="center" wrapText="1"/>
    </xf>
    <xf numFmtId="0" fontId="9" fillId="7" borderId="47" xfId="0" applyFont="1" applyFill="1" applyBorder="1" applyAlignment="1" applyProtection="1">
      <alignment horizontal="center" vertical="center" wrapText="1"/>
    </xf>
    <xf numFmtId="0" fontId="9" fillId="7" borderId="56" xfId="0" applyFont="1" applyFill="1" applyBorder="1" applyAlignment="1" applyProtection="1">
      <alignment horizontal="center" vertical="center" wrapText="1"/>
    </xf>
    <xf numFmtId="0" fontId="8" fillId="7" borderId="12"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0" fontId="8" fillId="7" borderId="6" xfId="0" applyFont="1" applyFill="1" applyBorder="1" applyAlignment="1" applyProtection="1">
      <alignment horizontal="center" vertical="center" wrapText="1"/>
    </xf>
    <xf numFmtId="0" fontId="8" fillId="7" borderId="58" xfId="0" applyFont="1" applyFill="1" applyBorder="1" applyAlignment="1" applyProtection="1">
      <alignment horizontal="center" vertical="center" wrapText="1"/>
    </xf>
    <xf numFmtId="0" fontId="8" fillId="7" borderId="43"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wrapText="1"/>
    </xf>
    <xf numFmtId="0" fontId="9" fillId="7" borderId="31" xfId="0" applyFont="1" applyFill="1" applyBorder="1" applyAlignment="1" applyProtection="1">
      <alignment horizontal="center" vertical="center" wrapText="1"/>
    </xf>
    <xf numFmtId="0" fontId="9" fillId="7" borderId="53"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58"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59" xfId="0" applyFont="1" applyFill="1" applyBorder="1" applyAlignment="1" applyProtection="1">
      <alignment horizontal="center" vertical="center" wrapText="1"/>
    </xf>
    <xf numFmtId="0" fontId="2" fillId="0" borderId="87" xfId="0" applyFont="1" applyFill="1" applyBorder="1" applyAlignment="1" applyProtection="1">
      <alignment horizontal="center" vertical="center" wrapText="1"/>
    </xf>
    <xf numFmtId="0" fontId="16" fillId="2" borderId="75" xfId="0" applyFont="1" applyFill="1" applyBorder="1" applyAlignment="1" applyProtection="1">
      <alignment horizontal="center" vertical="center" wrapText="1"/>
    </xf>
    <xf numFmtId="0" fontId="16" fillId="2" borderId="76" xfId="0" applyFont="1" applyFill="1" applyBorder="1" applyAlignment="1" applyProtection="1">
      <alignment horizontal="center" vertical="center" wrapText="1"/>
    </xf>
    <xf numFmtId="0" fontId="16" fillId="2" borderId="77"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82" xfId="0" applyFont="1" applyFill="1" applyBorder="1" applyAlignment="1" applyProtection="1">
      <alignment horizontal="center" vertical="center" wrapText="1"/>
    </xf>
    <xf numFmtId="0" fontId="20" fillId="3" borderId="72" xfId="0" applyFont="1" applyFill="1" applyBorder="1" applyAlignment="1" applyProtection="1">
      <alignment horizontal="center" vertical="center" wrapText="1"/>
    </xf>
    <xf numFmtId="0" fontId="20" fillId="3" borderId="73" xfId="0" applyFont="1" applyFill="1" applyBorder="1" applyAlignment="1" applyProtection="1">
      <alignment horizontal="center" vertical="center" wrapText="1"/>
    </xf>
    <xf numFmtId="0" fontId="20" fillId="3" borderId="74" xfId="0" applyFont="1" applyFill="1" applyBorder="1" applyAlignment="1" applyProtection="1">
      <alignment horizontal="center" vertical="center" wrapText="1"/>
    </xf>
    <xf numFmtId="0" fontId="8" fillId="5" borderId="87" xfId="0" applyFont="1" applyFill="1" applyBorder="1" applyAlignment="1" applyProtection="1">
      <alignment horizontal="center" vertical="center" wrapText="1"/>
    </xf>
    <xf numFmtId="0" fontId="8" fillId="5" borderId="32" xfId="0" applyFont="1" applyFill="1" applyBorder="1" applyAlignment="1" applyProtection="1">
      <alignment horizontal="center" vertical="center" wrapText="1"/>
    </xf>
    <xf numFmtId="0" fontId="20" fillId="2" borderId="75" xfId="0" applyFont="1" applyFill="1" applyBorder="1" applyAlignment="1" applyProtection="1">
      <alignment horizontal="center" vertical="center" wrapText="1"/>
    </xf>
  </cellXfs>
  <cellStyles count="3">
    <cellStyle name="Normal" xfId="0" builtinId="0"/>
    <cellStyle name="Normal 2 2" xfId="2" xr:uid="{00000000-0005-0000-0000-000001000000}"/>
    <cellStyle name="Normal 3 2" xfId="1" xr:uid="{00000000-0005-0000-0000-000002000000}"/>
  </cellStyles>
  <dxfs count="598">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b/>
        <i val="0"/>
        <color rgb="FFC00000"/>
      </font>
    </dxf>
    <dxf>
      <font>
        <b/>
        <i val="0"/>
        <color theme="7" tint="-0.24994659260841701"/>
      </font>
    </dxf>
    <dxf>
      <font>
        <b/>
        <i val="0"/>
        <color theme="9" tint="-0.24994659260841701"/>
      </font>
    </dxf>
    <dxf>
      <font>
        <color theme="9"/>
      </font>
      <fill>
        <patternFill>
          <bgColor theme="9" tint="0.79998168889431442"/>
        </patternFill>
      </fill>
    </dxf>
    <dxf>
      <font>
        <color theme="7"/>
      </font>
      <fill>
        <patternFill>
          <bgColor theme="7" tint="0.79998168889431442"/>
        </patternFill>
      </fill>
    </dxf>
    <dxf>
      <font>
        <color rgb="FFFF0000"/>
      </font>
      <fill>
        <patternFill>
          <bgColor theme="5" tint="0.79998168889431442"/>
        </patternFill>
      </fill>
    </dxf>
    <dxf>
      <font>
        <color theme="0"/>
      </font>
      <fill>
        <patternFill>
          <bgColor rgb="FFC00000"/>
        </patternFill>
      </fill>
    </dxf>
    <dxf>
      <font>
        <color rgb="FFFF0000"/>
      </font>
      <fill>
        <patternFill patternType="solid">
          <bgColor theme="5" tint="0.79998168889431442"/>
        </patternFill>
      </fill>
    </dxf>
    <dxf>
      <font>
        <color theme="9"/>
      </font>
      <fill>
        <patternFill>
          <bgColor theme="9" tint="0.79998168889431442"/>
        </patternFill>
      </fill>
    </dxf>
  </dxfs>
  <tableStyles count="0" defaultTableStyle="TableStyleMedium2" defaultPivotStyle="PivotStyleLight16"/>
  <colors>
    <mruColors>
      <color rgb="FFFFDDDD"/>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1357859</xdr:colOff>
      <xdr:row>1</xdr:row>
      <xdr:rowOff>43898</xdr:rowOff>
    </xdr:from>
    <xdr:ext cx="1975892" cy="1425399"/>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3109" y="139148"/>
          <a:ext cx="1975892" cy="142539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2348856\AppData\Local\Microsoft\Windows\Temporary%20Internet%20Files\Content.Outlook\26TAPSIG\Mapa%20de%20Riesgos%20de%20Corrupci&#243;n%202018%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mapa riesgos consolidado"/>
    </sheetNames>
    <sheetDataSet>
      <sheetData sheetId="0">
        <row r="3">
          <cell r="H3" t="str">
            <v>Direccionamiento Estratégico</v>
          </cell>
        </row>
        <row r="4">
          <cell r="H4" t="str">
            <v>Administración del Talento Humano</v>
          </cell>
        </row>
        <row r="5">
          <cell r="H5" t="str">
            <v>Gestión de Capacitación</v>
          </cell>
        </row>
        <row r="6">
          <cell r="H6" t="str">
            <v>Gestión de Investigaciones Disciplinarias</v>
          </cell>
        </row>
        <row r="7">
          <cell r="H7" t="str">
            <v>Gestión de Seguridad y Salud Ocupacional</v>
          </cell>
        </row>
        <row r="8">
          <cell r="H8" t="str">
            <v>Administración del Sistema de Gestión de la Calidad</v>
          </cell>
        </row>
        <row r="9">
          <cell r="H9" t="str">
            <v>Gestión de Comunicaciones</v>
          </cell>
        </row>
        <row r="10">
          <cell r="H10" t="str">
            <v>Gestión de Servicio de Atención al Ciudadano</v>
          </cell>
        </row>
        <row r="11">
          <cell r="H11" t="str">
            <v>Gestión Comercial y de Servicios</v>
          </cell>
        </row>
        <row r="12">
          <cell r="H12" t="str">
            <v>Gestión de Regulación y Reglamentación</v>
          </cell>
        </row>
        <row r="13">
          <cell r="H13" t="str">
            <v>Gestión de Políticas Aerocomerciales</v>
          </cell>
        </row>
        <row r="14">
          <cell r="H14" t="str">
            <v>Gestión de Servicio al  Personal Aeronáutico</v>
          </cell>
        </row>
        <row r="15">
          <cell r="H15" t="str">
            <v>Gestión de Servicio a Empresas Aeronáuticas</v>
          </cell>
        </row>
        <row r="16">
          <cell r="H16" t="str">
            <v>Gestión de Registro</v>
          </cell>
        </row>
        <row r="17">
          <cell r="H17" t="str">
            <v>Gestión de Permisos Especiales a Propietarios y/ó Explotadores de Aeronaves</v>
          </cell>
        </row>
        <row r="18">
          <cell r="H18" t="str">
            <v>Gestión de Servicio  a Productos Aeronáuticos</v>
          </cell>
        </row>
        <row r="19">
          <cell r="H19" t="str">
            <v>Gestión de Espacio Aéreo</v>
          </cell>
        </row>
        <row r="20">
          <cell r="H20" t="str">
            <v>Gestión de Tránsito Aéreo</v>
          </cell>
        </row>
        <row r="21">
          <cell r="H21" t="str">
            <v>Gestión de Servicio de Meteorología Aeronáutica</v>
          </cell>
        </row>
        <row r="22">
          <cell r="H22" t="str">
            <v>Gestión de Servicio de Información Aeronáutica</v>
          </cell>
        </row>
        <row r="23">
          <cell r="H23" t="str">
            <v xml:space="preserve">Gestión de Tecnología </v>
          </cell>
        </row>
        <row r="24">
          <cell r="H24" t="str">
            <v>Gestión de Servicio de Salvamento y Extinción de Incendios</v>
          </cell>
        </row>
        <row r="25">
          <cell r="H25" t="str">
            <v>Gestión de Servicio de Búsqueda y Salvamento</v>
          </cell>
        </row>
        <row r="26">
          <cell r="H26" t="str">
            <v>Gestión de Servicio de Prevención e Investigación de Incidentes ATS</v>
          </cell>
        </row>
        <row r="27">
          <cell r="H27" t="str">
            <v>Gestión de Servicio de Investigación de Accidentes e Incidentes Aéreos</v>
          </cell>
        </row>
        <row r="28">
          <cell r="H28" t="str">
            <v>Gestión de Proyectos de Infraestructura Aeroportuaria</v>
          </cell>
        </row>
        <row r="29">
          <cell r="H29" t="str">
            <v>Gestión de Seguridad a la Aviación Civil-AVSEC y facilitación</v>
          </cell>
        </row>
        <row r="30">
          <cell r="H30" t="str">
            <v>Gestión Operaciones Aeroportuarias</v>
          </cell>
        </row>
        <row r="31">
          <cell r="H31" t="str">
            <v>Gestión Vigilancia y Control al Personal Aeronáutico y Dependencias.</v>
          </cell>
        </row>
        <row r="32">
          <cell r="H32" t="str">
            <v xml:space="preserve">Gestión Inspección, Vigilancia y Control </v>
          </cell>
        </row>
        <row r="33">
          <cell r="H33" t="str">
            <v>Gestión de Inspección, Seguimiento y Vigilancia administrativa y financiera de las Empresas Aeronáuticas</v>
          </cell>
        </row>
        <row r="34">
          <cell r="H34" t="str">
            <v>Gestión de Vigilancia y Control  de Propietarios y/o explotadores de Aeronaves</v>
          </cell>
        </row>
        <row r="35">
          <cell r="H35" t="str">
            <v>Gestión de Vigilancia de Servicios de Transporte Aéreo</v>
          </cell>
        </row>
        <row r="36">
          <cell r="H36" t="str">
            <v>Gestión de Vigilancia y Control de Aeropuertos</v>
          </cell>
        </row>
        <row r="37">
          <cell r="H37" t="str">
            <v>Vigilancia y Asesoraia a los Sistemas de Gestión de Seguridad Operacional</v>
          </cell>
        </row>
        <row r="38">
          <cell r="H38" t="str">
            <v>Gestión Jurídica</v>
          </cell>
        </row>
        <row r="39">
          <cell r="H39" t="str">
            <v>Gestión  Financiera</v>
          </cell>
        </row>
        <row r="40">
          <cell r="H40" t="str">
            <v>Gestión de Contratación</v>
          </cell>
        </row>
        <row r="41">
          <cell r="H41" t="str">
            <v>Gestión Adquisición de Bienes Inmuebles</v>
          </cell>
        </row>
        <row r="42">
          <cell r="H42" t="str">
            <v>Administración de Bienes</v>
          </cell>
        </row>
        <row r="43">
          <cell r="H43" t="str">
            <v>Gestión Información Sectorial</v>
          </cell>
        </row>
        <row r="44">
          <cell r="H44" t="str">
            <v>Gestión de Informática</v>
          </cell>
        </row>
        <row r="45">
          <cell r="H45" t="str">
            <v>Gestión de Evaluación y Asesoria al Sistemna de Control Inetrno</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BR1048324"/>
  <sheetViews>
    <sheetView tabSelected="1" topLeftCell="K9" zoomScale="60" zoomScaleNormal="60" zoomScaleSheetLayoutView="50" zoomScalePageLayoutView="30" workbookViewId="0">
      <selection activeCell="AO14" sqref="AM10:AO79"/>
    </sheetView>
  </sheetViews>
  <sheetFormatPr baseColWidth="10" defaultColWidth="11.42578125" defaultRowHeight="15" outlineLevelCol="1" x14ac:dyDescent="0.25"/>
  <cols>
    <col min="1" max="1" width="1.42578125" style="1" customWidth="1"/>
    <col min="2" max="2" width="28.5703125" style="1" customWidth="1"/>
    <col min="3" max="3" width="42.85546875" style="1" customWidth="1"/>
    <col min="4" max="5" width="43.28515625" style="1" customWidth="1"/>
    <col min="6" max="7" width="8.5703125" style="1" hidden="1" customWidth="1" outlineLevel="1"/>
    <col min="8" max="8" width="15.7109375" style="1" hidden="1" customWidth="1" outlineLevel="1"/>
    <col min="9" max="9" width="8.5703125" style="1" hidden="1" customWidth="1" outlineLevel="1"/>
    <col min="10" max="10" width="9.28515625" style="1" hidden="1" customWidth="1" outlineLevel="1"/>
    <col min="11" max="11" width="7.28515625" style="1" customWidth="1" collapsed="1"/>
    <col min="12" max="12" width="50.42578125" style="1" customWidth="1"/>
    <col min="13" max="13" width="33.5703125" style="1" customWidth="1"/>
    <col min="14" max="14" width="5.7109375" style="1" customWidth="1"/>
    <col min="15" max="15" width="18.7109375" style="1" customWidth="1"/>
    <col min="16" max="16" width="21.28515625" style="1" customWidth="1"/>
    <col min="17" max="35" width="5.7109375" style="1" hidden="1" customWidth="1" outlineLevel="1"/>
    <col min="36" max="36" width="12.140625" style="1" customWidth="1" collapsed="1"/>
    <col min="37" max="37" width="16" style="1" customWidth="1"/>
    <col min="38" max="38" width="15.5703125" style="1" customWidth="1"/>
    <col min="39" max="39" width="19.42578125" style="1" customWidth="1"/>
    <col min="40" max="40" width="5.7109375" style="1" customWidth="1"/>
    <col min="41" max="41" width="100" style="1" customWidth="1"/>
    <col min="42" max="42" width="27.140625" style="2" customWidth="1"/>
    <col min="43" max="43" width="14.28515625" style="2" customWidth="1"/>
    <col min="44" max="44" width="44.5703125" style="2" customWidth="1"/>
    <col min="45" max="45" width="39.85546875" style="2" customWidth="1"/>
    <col min="46" max="46" width="14.28515625" style="2" hidden="1" customWidth="1" outlineLevel="1"/>
    <col min="47" max="47" width="10" style="1" hidden="1" customWidth="1" outlineLevel="1"/>
    <col min="48" max="48" width="10.5703125" style="1" hidden="1" customWidth="1" outlineLevel="1"/>
    <col min="49" max="51" width="10" style="1" hidden="1" customWidth="1" outlineLevel="1"/>
    <col min="52" max="52" width="22.140625" style="1" hidden="1" customWidth="1" outlineLevel="1"/>
    <col min="53" max="53" width="12" style="1" hidden="1" customWidth="1" outlineLevel="1"/>
    <col min="54" max="54" width="5.7109375" style="1" hidden="1" customWidth="1" outlineLevel="1"/>
    <col min="55" max="55" width="14.140625" style="1" hidden="1" customWidth="1" outlineLevel="1"/>
    <col min="56" max="56" width="1.42578125" style="1" hidden="1" customWidth="1" outlineLevel="1"/>
    <col min="57" max="57" width="9.42578125" style="1" hidden="1" customWidth="1" outlineLevel="1"/>
    <col min="58" max="58" width="15.85546875" style="1" hidden="1" customWidth="1" outlineLevel="1"/>
    <col min="59" max="59" width="1.42578125" style="1" hidden="1" customWidth="1" outlineLevel="1"/>
    <col min="60" max="60" width="19.5703125" style="1" hidden="1" customWidth="1" outlineLevel="1"/>
    <col min="61" max="61" width="5.7109375" style="1" hidden="1" customWidth="1" outlineLevel="1"/>
    <col min="62" max="63" width="18.42578125" style="1" hidden="1" customWidth="1" outlineLevel="1"/>
    <col min="64" max="64" width="21.5703125" style="1" hidden="1" customWidth="1" outlineLevel="1"/>
    <col min="65" max="65" width="5.7109375" style="3" customWidth="1" collapsed="1"/>
    <col min="66" max="66" width="14.42578125" style="1" customWidth="1"/>
    <col min="67" max="67" width="14.7109375" style="1" customWidth="1"/>
    <col min="68" max="68" width="18.42578125" style="1" customWidth="1"/>
    <col min="69" max="69" width="38.28515625" style="1" customWidth="1"/>
    <col min="70" max="70" width="28.5703125" style="1" hidden="1" customWidth="1"/>
    <col min="71" max="71" width="1.42578125" style="1" customWidth="1"/>
    <col min="72" max="16384" width="11.42578125" style="1"/>
  </cols>
  <sheetData>
    <row r="1" spans="1:70" ht="7.5" customHeight="1" thickBot="1" x14ac:dyDescent="0.3"/>
    <row r="2" spans="1:70" ht="30" customHeight="1" thickTop="1" x14ac:dyDescent="0.25">
      <c r="B2" s="134"/>
      <c r="C2" s="135"/>
      <c r="D2" s="192" t="s">
        <v>55</v>
      </c>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4"/>
    </row>
    <row r="3" spans="1:70" ht="92.25" customHeight="1" x14ac:dyDescent="0.25">
      <c r="B3" s="136"/>
      <c r="C3" s="137"/>
      <c r="D3" s="189" t="s">
        <v>59</v>
      </c>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1"/>
    </row>
    <row r="4" spans="1:70" s="4" customFormat="1" ht="30" customHeight="1" thickBot="1" x14ac:dyDescent="0.3">
      <c r="B4" s="138" t="s">
        <v>60</v>
      </c>
      <c r="C4" s="139"/>
      <c r="D4" s="197" t="s">
        <v>75</v>
      </c>
      <c r="E4" s="158"/>
      <c r="F4" s="158"/>
      <c r="G4" s="158"/>
      <c r="H4" s="158"/>
      <c r="I4" s="158"/>
      <c r="J4" s="158"/>
      <c r="K4" s="158"/>
      <c r="L4" s="158"/>
      <c r="M4" s="158"/>
      <c r="N4" s="158"/>
      <c r="O4" s="158"/>
      <c r="P4" s="159"/>
      <c r="Q4" s="22"/>
      <c r="R4" s="23"/>
      <c r="S4" s="158" t="s">
        <v>76</v>
      </c>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9"/>
      <c r="AS4" s="26" t="s">
        <v>77</v>
      </c>
      <c r="AT4" s="24"/>
      <c r="AU4" s="24"/>
      <c r="AV4" s="24"/>
      <c r="AW4" s="24"/>
      <c r="AX4" s="24"/>
      <c r="AY4" s="24"/>
      <c r="AZ4" s="24"/>
      <c r="BA4" s="24"/>
      <c r="BB4" s="24"/>
      <c r="BC4" s="24"/>
      <c r="BD4" s="24"/>
      <c r="BE4" s="24"/>
      <c r="BF4" s="24"/>
      <c r="BG4" s="24"/>
      <c r="BH4" s="25"/>
      <c r="BI4" s="186" t="s">
        <v>78</v>
      </c>
      <c r="BJ4" s="187"/>
      <c r="BK4" s="187"/>
      <c r="BL4" s="187"/>
      <c r="BM4" s="187"/>
      <c r="BN4" s="187"/>
      <c r="BO4" s="187"/>
      <c r="BP4" s="187"/>
      <c r="BQ4" s="188"/>
    </row>
    <row r="5" spans="1:70" ht="16.5" thickTop="1" thickBot="1" x14ac:dyDescent="0.3">
      <c r="S5" s="5"/>
    </row>
    <row r="6" spans="1:70" s="3" customFormat="1" ht="21" customHeight="1" x14ac:dyDescent="0.25">
      <c r="B6" s="160" t="s">
        <v>0</v>
      </c>
      <c r="C6" s="161"/>
      <c r="D6" s="161"/>
      <c r="E6" s="161"/>
      <c r="F6" s="161"/>
      <c r="G6" s="161"/>
      <c r="H6" s="161"/>
      <c r="I6" s="161"/>
      <c r="J6" s="161"/>
      <c r="K6" s="161"/>
      <c r="L6" s="161"/>
      <c r="M6" s="162"/>
      <c r="N6" s="120" t="s">
        <v>1</v>
      </c>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2"/>
      <c r="AN6" s="154" t="s">
        <v>87</v>
      </c>
      <c r="AO6" s="155"/>
      <c r="AP6" s="155"/>
      <c r="AQ6" s="155"/>
      <c r="AR6" s="155"/>
      <c r="AS6" s="155"/>
      <c r="AT6" s="155"/>
      <c r="AU6" s="156" t="s">
        <v>69</v>
      </c>
      <c r="AV6" s="155"/>
      <c r="AW6" s="155"/>
      <c r="AX6" s="155"/>
      <c r="AY6" s="155"/>
      <c r="AZ6" s="155"/>
      <c r="BA6" s="155"/>
      <c r="BB6" s="155"/>
      <c r="BC6" s="155"/>
      <c r="BD6" s="155"/>
      <c r="BE6" s="155"/>
      <c r="BF6" s="155"/>
      <c r="BG6" s="155"/>
      <c r="BH6" s="155"/>
      <c r="BI6" s="155"/>
      <c r="BJ6" s="155"/>
      <c r="BK6" s="155"/>
      <c r="BL6" s="157"/>
      <c r="BM6" s="111" t="s">
        <v>74</v>
      </c>
      <c r="BN6" s="112"/>
      <c r="BO6" s="112"/>
      <c r="BP6" s="113"/>
      <c r="BQ6" s="195" t="s">
        <v>4</v>
      </c>
      <c r="BR6" s="41"/>
    </row>
    <row r="7" spans="1:70" ht="12.75" customHeight="1" x14ac:dyDescent="0.25">
      <c r="B7" s="163" t="s">
        <v>2</v>
      </c>
      <c r="C7" s="146" t="s">
        <v>49</v>
      </c>
      <c r="D7" s="146" t="s">
        <v>61</v>
      </c>
      <c r="E7" s="146" t="s">
        <v>86</v>
      </c>
      <c r="F7" s="149" t="s">
        <v>46</v>
      </c>
      <c r="G7" s="150"/>
      <c r="H7" s="150"/>
      <c r="I7" s="150"/>
      <c r="J7" s="151"/>
      <c r="K7" s="166" t="s">
        <v>48</v>
      </c>
      <c r="L7" s="167"/>
      <c r="M7" s="172" t="s">
        <v>3</v>
      </c>
      <c r="N7" s="123" t="s">
        <v>72</v>
      </c>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5"/>
      <c r="AN7" s="130" t="s">
        <v>52</v>
      </c>
      <c r="AO7" s="128" t="s">
        <v>53</v>
      </c>
      <c r="AP7" s="128" t="s">
        <v>58</v>
      </c>
      <c r="AQ7" s="128" t="s">
        <v>57</v>
      </c>
      <c r="AR7" s="128" t="s">
        <v>63</v>
      </c>
      <c r="AS7" s="128" t="s">
        <v>88</v>
      </c>
      <c r="AT7" s="128" t="s">
        <v>50</v>
      </c>
      <c r="AU7" s="102" t="s">
        <v>51</v>
      </c>
      <c r="AV7" s="175"/>
      <c r="AW7" s="175"/>
      <c r="AX7" s="175"/>
      <c r="AY7" s="175"/>
      <c r="AZ7" s="175"/>
      <c r="BA7" s="103"/>
      <c r="BB7" s="102" t="s">
        <v>54</v>
      </c>
      <c r="BC7" s="103"/>
      <c r="BD7" s="6"/>
      <c r="BE7" s="102" t="s">
        <v>67</v>
      </c>
      <c r="BF7" s="103"/>
      <c r="BG7" s="6"/>
      <c r="BH7" s="102" t="s">
        <v>70</v>
      </c>
      <c r="BI7" s="103"/>
      <c r="BJ7" s="102" t="s">
        <v>68</v>
      </c>
      <c r="BK7" s="96" t="s">
        <v>71</v>
      </c>
      <c r="BL7" s="96" t="s">
        <v>73</v>
      </c>
      <c r="BM7" s="114"/>
      <c r="BN7" s="115"/>
      <c r="BO7" s="115"/>
      <c r="BP7" s="116"/>
      <c r="BQ7" s="196"/>
      <c r="BR7" s="42"/>
    </row>
    <row r="8" spans="1:70" ht="15" customHeight="1" x14ac:dyDescent="0.25">
      <c r="B8" s="164"/>
      <c r="C8" s="147"/>
      <c r="D8" s="147"/>
      <c r="E8" s="147"/>
      <c r="F8" s="94" t="s">
        <v>42</v>
      </c>
      <c r="G8" s="94" t="s">
        <v>43</v>
      </c>
      <c r="H8" s="94" t="s">
        <v>44</v>
      </c>
      <c r="I8" s="94" t="s">
        <v>45</v>
      </c>
      <c r="J8" s="152" t="s">
        <v>85</v>
      </c>
      <c r="K8" s="168"/>
      <c r="L8" s="169"/>
      <c r="M8" s="173"/>
      <c r="N8" s="183" t="s">
        <v>5</v>
      </c>
      <c r="O8" s="132"/>
      <c r="P8" s="180"/>
      <c r="Q8" s="108" t="s">
        <v>62</v>
      </c>
      <c r="R8" s="109"/>
      <c r="S8" s="109"/>
      <c r="T8" s="109"/>
      <c r="U8" s="109"/>
      <c r="V8" s="109"/>
      <c r="W8" s="109"/>
      <c r="X8" s="109"/>
      <c r="Y8" s="109"/>
      <c r="Z8" s="109"/>
      <c r="AA8" s="109"/>
      <c r="AB8" s="109"/>
      <c r="AC8" s="109"/>
      <c r="AD8" s="109"/>
      <c r="AE8" s="109"/>
      <c r="AF8" s="109"/>
      <c r="AG8" s="109"/>
      <c r="AH8" s="109"/>
      <c r="AI8" s="110"/>
      <c r="AJ8" s="179" t="s">
        <v>6</v>
      </c>
      <c r="AK8" s="180"/>
      <c r="AL8" s="132" t="s">
        <v>66</v>
      </c>
      <c r="AM8" s="140" t="s">
        <v>80</v>
      </c>
      <c r="AN8" s="130"/>
      <c r="AO8" s="128"/>
      <c r="AP8" s="128"/>
      <c r="AQ8" s="128"/>
      <c r="AR8" s="128"/>
      <c r="AS8" s="128"/>
      <c r="AT8" s="128"/>
      <c r="AU8" s="176"/>
      <c r="AV8" s="177"/>
      <c r="AW8" s="177"/>
      <c r="AX8" s="177"/>
      <c r="AY8" s="177"/>
      <c r="AZ8" s="177"/>
      <c r="BA8" s="178"/>
      <c r="BB8" s="104"/>
      <c r="BC8" s="105"/>
      <c r="BD8" s="7"/>
      <c r="BE8" s="104"/>
      <c r="BF8" s="105"/>
      <c r="BG8" s="7"/>
      <c r="BH8" s="104"/>
      <c r="BI8" s="105"/>
      <c r="BJ8" s="104"/>
      <c r="BK8" s="97"/>
      <c r="BL8" s="97"/>
      <c r="BM8" s="117"/>
      <c r="BN8" s="118"/>
      <c r="BO8" s="118"/>
      <c r="BP8" s="119"/>
      <c r="BQ8" s="142" t="s">
        <v>8</v>
      </c>
      <c r="BR8" s="144" t="s">
        <v>79</v>
      </c>
    </row>
    <row r="9" spans="1:70" s="2" customFormat="1" ht="33.75" customHeight="1" thickBot="1" x14ac:dyDescent="0.3">
      <c r="B9" s="165"/>
      <c r="C9" s="148"/>
      <c r="D9" s="148"/>
      <c r="E9" s="148"/>
      <c r="F9" s="95"/>
      <c r="G9" s="95"/>
      <c r="H9" s="95"/>
      <c r="I9" s="95"/>
      <c r="J9" s="153"/>
      <c r="K9" s="170"/>
      <c r="L9" s="171"/>
      <c r="M9" s="174"/>
      <c r="N9" s="184"/>
      <c r="O9" s="133"/>
      <c r="P9" s="182"/>
      <c r="Q9" s="8">
        <v>1</v>
      </c>
      <c r="R9" s="8">
        <v>2</v>
      </c>
      <c r="S9" s="8">
        <v>3</v>
      </c>
      <c r="T9" s="8">
        <v>4</v>
      </c>
      <c r="U9" s="8">
        <v>5</v>
      </c>
      <c r="V9" s="8">
        <v>6</v>
      </c>
      <c r="W9" s="8">
        <v>7</v>
      </c>
      <c r="X9" s="8">
        <v>8</v>
      </c>
      <c r="Y9" s="8">
        <v>9</v>
      </c>
      <c r="Z9" s="8">
        <v>10</v>
      </c>
      <c r="AA9" s="8">
        <v>11</v>
      </c>
      <c r="AB9" s="8">
        <v>12</v>
      </c>
      <c r="AC9" s="8">
        <v>13</v>
      </c>
      <c r="AD9" s="8">
        <v>14</v>
      </c>
      <c r="AE9" s="8">
        <v>15</v>
      </c>
      <c r="AF9" s="8">
        <v>16</v>
      </c>
      <c r="AG9" s="8">
        <v>17</v>
      </c>
      <c r="AH9" s="8">
        <v>18</v>
      </c>
      <c r="AI9" s="8">
        <v>19</v>
      </c>
      <c r="AJ9" s="181"/>
      <c r="AK9" s="182"/>
      <c r="AL9" s="133"/>
      <c r="AM9" s="141"/>
      <c r="AN9" s="131"/>
      <c r="AO9" s="129"/>
      <c r="AP9" s="129"/>
      <c r="AQ9" s="129"/>
      <c r="AR9" s="129"/>
      <c r="AS9" s="129"/>
      <c r="AT9" s="129"/>
      <c r="AU9" s="21" t="s">
        <v>64</v>
      </c>
      <c r="AV9" s="21" t="s">
        <v>65</v>
      </c>
      <c r="AW9" s="21">
        <v>2</v>
      </c>
      <c r="AX9" s="21">
        <v>3</v>
      </c>
      <c r="AY9" s="21">
        <v>4</v>
      </c>
      <c r="AZ9" s="21">
        <v>5</v>
      </c>
      <c r="BA9" s="21">
        <v>6</v>
      </c>
      <c r="BB9" s="106"/>
      <c r="BC9" s="107"/>
      <c r="BD9" s="9"/>
      <c r="BE9" s="106"/>
      <c r="BF9" s="107"/>
      <c r="BG9" s="9"/>
      <c r="BH9" s="106"/>
      <c r="BI9" s="107"/>
      <c r="BJ9" s="106"/>
      <c r="BK9" s="98"/>
      <c r="BL9" s="98"/>
      <c r="BM9" s="126" t="s">
        <v>5</v>
      </c>
      <c r="BN9" s="127"/>
      <c r="BO9" s="10" t="s">
        <v>6</v>
      </c>
      <c r="BP9" s="10" t="s">
        <v>7</v>
      </c>
      <c r="BQ9" s="143"/>
      <c r="BR9" s="145"/>
    </row>
    <row r="10" spans="1:70" ht="191.25" x14ac:dyDescent="0.25">
      <c r="A10" s="27"/>
      <c r="B10" s="99" t="s">
        <v>12</v>
      </c>
      <c r="C10" s="63" t="s">
        <v>252</v>
      </c>
      <c r="D10" s="82" t="s">
        <v>253</v>
      </c>
      <c r="E10" s="82" t="s">
        <v>254</v>
      </c>
      <c r="F10" s="63" t="s">
        <v>91</v>
      </c>
      <c r="G10" s="63" t="s">
        <v>91</v>
      </c>
      <c r="H10" s="79" t="s">
        <v>91</v>
      </c>
      <c r="I10" s="63" t="s">
        <v>91</v>
      </c>
      <c r="J10" s="84" t="str">
        <f>IF(AND((F10="SI"),(G10="SI"),(H10="SI"),(I10="SI")),"Si es Riesgo de Corrupción","No es Riesgo de Corrupción")</f>
        <v>Si es Riesgo de Corrupción</v>
      </c>
      <c r="K10" s="28">
        <v>1</v>
      </c>
      <c r="L10" s="29" t="s">
        <v>255</v>
      </c>
      <c r="M10" s="87" t="s">
        <v>259</v>
      </c>
      <c r="N10" s="89">
        <v>3</v>
      </c>
      <c r="O10" s="52" t="str">
        <f>IF(N10=1,"Rara vez",IF(N10=2,"Improbable",IF(N10=3,"Posible",IF(N10=4,"Probable",IF(N10=5,"Casi seguro","← 
Definir el nivel de probabilidad")))))</f>
        <v>Posible</v>
      </c>
      <c r="P10" s="91" t="str">
        <f t="shared" ref="P10:P40" si="0">IF(N10=5,"Descripción:
Se espera que el evento ocurra en la mayoría de las circunstancias
Frecuencia:
Más de 1 vez al año",IF(N10=4,"Descripción:
Es viable que el evento ocurra en la mayoría de las circunstancias
Frecuencia:
Al menos 1 vez en el último año",IF(N10=3,"Descripción:
El evento podrá ocurrir en algún momento
Frecuencia:
Al menos 1 vez en los últimos 2 años",IF(N10=2,"Descripción:
El evento puede ocurrir en algún momento
Frecuencia:
Al menos 1 vez en los últimos 5 años",IF(N10=1,"Descripción: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10" s="63" t="s">
        <v>91</v>
      </c>
      <c r="R10" s="63" t="s">
        <v>91</v>
      </c>
      <c r="S10" s="63" t="s">
        <v>91</v>
      </c>
      <c r="T10" s="63" t="s">
        <v>91</v>
      </c>
      <c r="U10" s="63" t="s">
        <v>91</v>
      </c>
      <c r="V10" s="63" t="s">
        <v>91</v>
      </c>
      <c r="W10" s="63" t="s">
        <v>91</v>
      </c>
      <c r="X10" s="63" t="s">
        <v>91</v>
      </c>
      <c r="Y10" s="63" t="s">
        <v>91</v>
      </c>
      <c r="Z10" s="63" t="s">
        <v>91</v>
      </c>
      <c r="AA10" s="63" t="s">
        <v>91</v>
      </c>
      <c r="AB10" s="63" t="s">
        <v>91</v>
      </c>
      <c r="AC10" s="63" t="s">
        <v>91</v>
      </c>
      <c r="AD10" s="63" t="s">
        <v>91</v>
      </c>
      <c r="AE10" s="63" t="s">
        <v>91</v>
      </c>
      <c r="AF10" s="63" t="s">
        <v>91</v>
      </c>
      <c r="AG10" s="63" t="s">
        <v>91</v>
      </c>
      <c r="AH10" s="63" t="s">
        <v>91</v>
      </c>
      <c r="AI10" s="63" t="s">
        <v>91</v>
      </c>
      <c r="AJ10" s="66" t="str">
        <f>IF(AF10="SI","Impacto Catastrófico por lesoines o perdida de vidas humanas",(COUNTIF(Q10:AE19,"SI")+COUNTIF(AG10:AI19,"SI")))</f>
        <v>Impacto Catastrófico por lesoines o perdida de vidas humanas</v>
      </c>
      <c r="AK10" s="52" t="str">
        <f t="shared" ref="AK10:AK70" si="1">IF(AJ10=0,"",IF(AND(AJ10&gt;0,AJ10&lt;=5),"Moderado",IF(AND(AJ10&gt;5,AJ10&lt;=11),"Mayor","Catastrófico")))</f>
        <v>Catastrófico</v>
      </c>
      <c r="AL10" s="54" t="str">
        <f>IF(AND(O10="Rara Vez",AK10="Moderado"),"Moderado",IF(AND(O10="Rara Vez",AK10="Mayor"),"Alto",IF(AND(O10="Improbable",AK10="Moderado"),"Moderado",IF(AND(O10="Improbable",AK10="Mayor"),"Alto",IF(AND(O10="Posible",AK10="Moderado"),"Alto",IF(AND(O10="Probable",AK10="Moderado"),"Alto","Extremo"))))))</f>
        <v>Extremo</v>
      </c>
      <c r="AM10" s="68" t="s">
        <v>81</v>
      </c>
      <c r="AN10" s="30">
        <v>1</v>
      </c>
      <c r="AO10" s="29" t="s">
        <v>260</v>
      </c>
      <c r="AP10" s="11" t="s">
        <v>261</v>
      </c>
      <c r="AQ10" s="11" t="s">
        <v>102</v>
      </c>
      <c r="AR10" s="11" t="s">
        <v>262</v>
      </c>
      <c r="AS10" s="11" t="s">
        <v>263</v>
      </c>
      <c r="AT10" s="11" t="s">
        <v>105</v>
      </c>
      <c r="AU10" s="11" t="s">
        <v>106</v>
      </c>
      <c r="AV10" s="11" t="s">
        <v>107</v>
      </c>
      <c r="AW10" s="11" t="s">
        <v>108</v>
      </c>
      <c r="AX10" s="11" t="s">
        <v>117</v>
      </c>
      <c r="AY10" s="11" t="s">
        <v>110</v>
      </c>
      <c r="AZ10" s="11" t="s">
        <v>111</v>
      </c>
      <c r="BA10" s="11" t="s">
        <v>133</v>
      </c>
      <c r="BB10" s="11">
        <f t="shared" ref="BB10:BB19" si="2">IF(AU10="Asignado",15,0)+IF(AV10="Adecuado",15,0)+IF(AW10="Oportuna",15,0)+IF(AX10="Prevenir",15,IF(AX10="Detectar",10,0))+IF(AY10="Confiable",15,0)+IF(AZ10="Se investigan y resuelven oportunamente",15,0)+IF(BA10="Completa",10,IF(BA10="Incompleta",5,0))</f>
        <v>95</v>
      </c>
      <c r="BC10" s="11" t="str">
        <f t="shared" ref="BC10:BC19" si="3">IF(BB10&lt;=85,"Débil",IF(AND(BB10&gt;=86,BB10&lt;=95),"Moderado","Fuerte"))</f>
        <v>Moderado</v>
      </c>
      <c r="BD10" s="11"/>
      <c r="BE10" s="11" t="s">
        <v>120</v>
      </c>
      <c r="BF10" s="11" t="str">
        <f t="shared" ref="BF10:BF19" si="4">IF(BE10="Débil","No se ejecuta",IF(BE10="Moderado","Algunas veces se ejecuta",IF(BE10="FUERTE","Siempre se ejecuta","")))</f>
        <v>Siempre se ejecuta</v>
      </c>
      <c r="BG10" s="11"/>
      <c r="BH10" s="12" t="str">
        <f t="shared" ref="BH10:BH19" si="5">IF(AND(BE10="Fuerte",BC10="Fuerte"),"FUERTE",IF(AND(BE10="Fuerte",BC10="Moderado"),"MODERADO",IF(AND(BE10="Fuerte",BC10="Débil"),"DÉBIL",IF(AND(BE10="Moderado",BC10="Fuerte"),"MODERADO",IF(AND(BE10="Moderado",BC10="Moderado"),"MODERADO",IF(AND(BE10="Moderado",BC10="Débil"),"DÉBIL",IF(AND(BE10="Débil",BC10="Fuerte"),"DÉBIL",IF(AND(BE10="Débil",BC10="Moderado"),"DÉBIL",IF(AND(BE10="Débil",BC10="Débil"),"DÉBIL","")))))))))</f>
        <v>MODERADO</v>
      </c>
      <c r="BI10" s="11">
        <f t="shared" ref="BI10:BI19" si="6">IF(BH10="DÉBIL",0,IF(BH10="MODERADO",50,IF(BH10="FUERTE",100,"")))</f>
        <v>50</v>
      </c>
      <c r="BJ10" s="11" t="str">
        <f t="shared" ref="BJ10:BJ19" si="7">IF(AND(BE10="Fuerte",BC10="Fuerte"),"NO","SI")</f>
        <v>SI</v>
      </c>
      <c r="BK10" s="71" t="str">
        <f t="shared" ref="BK10" si="8">IF(AVERAGE(BI10:BI19)=100,"FUERTE",IF(AND(AVERAGE(BI10:BI19)&lt;=99,AVERAGE(BI10:BI19)&gt;=50),"MODERADA",IF(AVERAGE(BI10:BI19)&lt;50,"DÉBIL",0)))</f>
        <v>MODERADA</v>
      </c>
      <c r="BL10" s="71" t="str">
        <f t="shared" ref="BL10:BL40" si="9">IFERROR(IF(BK10="DÉBIL","NO DISMINUYE",IF(AVERAGEIF(AT10:AT19,"Preventivo",BI10:BI19)&gt;=50,"DIRECTAMENTE","NO DISMINUYE")),"NO DISMINUYE")</f>
        <v>DIRECTAMENTE</v>
      </c>
      <c r="BM10" s="73">
        <f t="shared" ref="BM10:BM40" si="10">IF(N10=1,1,IF(AND(N10=2,BK10="FUERTE",BL10="DIRECTAMENTE"),N10-1,IF(AND(N10&gt;2,BK10="FUERTE",BL10="DIRECTAMENTE"),N10-2,IF(AND(N10&gt;=2,BK10="MODERADA",BL10="DIRECTAMENTE"),N10-1,N10))))</f>
        <v>2</v>
      </c>
      <c r="BN10" s="52" t="str">
        <f t="shared" ref="BN10" si="11">IF(BM10=1,"Rara vez",IF(BM10=2,"Improbable",IF(BM10=3,"Posible",IF(BM10=4,"Probable",IF(BM10=5,"Casi Seguro",0)))))</f>
        <v>Improbable</v>
      </c>
      <c r="BO10" s="52" t="str">
        <f t="shared" ref="BO10" si="12">AK10</f>
        <v>Catastrófico</v>
      </c>
      <c r="BP10" s="54" t="str">
        <f t="shared" ref="BP10" si="13">IF(AND(BN10="Rara Vez",BO10="Moderado"),"Moderado",IF(AND(BN10="Rara Vez",BO10="Mayor"),"Alto",IF(AND(BN10="Improbable",BO10="Moderado"),"Moderado",IF(AND(BN10="Improbable",BO10="Mayor"),"Alto",IF(AND(BN10="Posible",BO10="Moderado"),"Alto",IF(AND(BN10="Probable",BO10="Moderado"),"Alto","Extremo"))))))</f>
        <v>Extremo</v>
      </c>
      <c r="BQ10" s="57" t="s">
        <v>668</v>
      </c>
      <c r="BR10" s="60" t="s">
        <v>667</v>
      </c>
    </row>
    <row r="11" spans="1:70" ht="140.25" x14ac:dyDescent="0.25">
      <c r="A11" s="27"/>
      <c r="B11" s="100"/>
      <c r="C11" s="64"/>
      <c r="D11" s="82"/>
      <c r="E11" s="82"/>
      <c r="F11" s="64"/>
      <c r="G11" s="64"/>
      <c r="H11" s="80"/>
      <c r="I11" s="64"/>
      <c r="J11" s="85"/>
      <c r="K11" s="31">
        <v>2</v>
      </c>
      <c r="L11" s="32" t="s">
        <v>256</v>
      </c>
      <c r="M11" s="87"/>
      <c r="N11" s="89"/>
      <c r="O11" s="52"/>
      <c r="P11" s="92"/>
      <c r="Q11" s="64"/>
      <c r="R11" s="64"/>
      <c r="S11" s="64"/>
      <c r="T11" s="64"/>
      <c r="U11" s="64"/>
      <c r="V11" s="64"/>
      <c r="W11" s="64"/>
      <c r="X11" s="64"/>
      <c r="Y11" s="64"/>
      <c r="Z11" s="64"/>
      <c r="AA11" s="64"/>
      <c r="AB11" s="64"/>
      <c r="AC11" s="64"/>
      <c r="AD11" s="64"/>
      <c r="AE11" s="64"/>
      <c r="AF11" s="64"/>
      <c r="AG11" s="64"/>
      <c r="AH11" s="64"/>
      <c r="AI11" s="64"/>
      <c r="AJ11" s="66"/>
      <c r="AK11" s="52"/>
      <c r="AL11" s="55"/>
      <c r="AM11" s="69"/>
      <c r="AN11" s="33">
        <v>2</v>
      </c>
      <c r="AO11" s="32" t="s">
        <v>264</v>
      </c>
      <c r="AP11" s="17" t="s">
        <v>265</v>
      </c>
      <c r="AQ11" s="17" t="s">
        <v>102</v>
      </c>
      <c r="AR11" s="17" t="s">
        <v>266</v>
      </c>
      <c r="AS11" s="17" t="s">
        <v>267</v>
      </c>
      <c r="AT11" s="17" t="s">
        <v>132</v>
      </c>
      <c r="AU11" s="17" t="s">
        <v>106</v>
      </c>
      <c r="AV11" s="17" t="s">
        <v>107</v>
      </c>
      <c r="AW11" s="17" t="s">
        <v>108</v>
      </c>
      <c r="AX11" s="17" t="s">
        <v>117</v>
      </c>
      <c r="AY11" s="17" t="s">
        <v>110</v>
      </c>
      <c r="AZ11" s="17" t="s">
        <v>111</v>
      </c>
      <c r="BA11" s="17" t="s">
        <v>133</v>
      </c>
      <c r="BB11" s="17">
        <f>IF(AU11="Asignado",15,0)+IF(AV11="Adecuado",15,0)+IF(AW11="Oportuna",15,0)+IF(AX11="Prevenir",15,IF(AX11="Detectar",10,0))+IF(AY11="Confiable",15,0)+IF(AZ11="Se investigan y resuelven oportunamente",15,0)+IF(BA11="Completa",10,IF(BA11="Incompleta",5,0))</f>
        <v>95</v>
      </c>
      <c r="BC11" s="17" t="str">
        <f t="shared" si="3"/>
        <v>Moderado</v>
      </c>
      <c r="BD11" s="17"/>
      <c r="BE11" s="17" t="s">
        <v>120</v>
      </c>
      <c r="BF11" s="17" t="str">
        <f t="shared" si="4"/>
        <v>Siempre se ejecuta</v>
      </c>
      <c r="BG11" s="17"/>
      <c r="BH11" s="18" t="str">
        <f t="shared" si="5"/>
        <v>MODERADO</v>
      </c>
      <c r="BI11" s="17">
        <f t="shared" si="6"/>
        <v>50</v>
      </c>
      <c r="BJ11" s="17" t="str">
        <f t="shared" si="7"/>
        <v>SI</v>
      </c>
      <c r="BK11" s="71"/>
      <c r="BL11" s="71"/>
      <c r="BM11" s="74"/>
      <c r="BN11" s="52"/>
      <c r="BO11" s="52"/>
      <c r="BP11" s="55"/>
      <c r="BQ11" s="58"/>
      <c r="BR11" s="61"/>
    </row>
    <row r="12" spans="1:70" ht="25.5" x14ac:dyDescent="0.25">
      <c r="A12" s="27"/>
      <c r="B12" s="100"/>
      <c r="C12" s="64"/>
      <c r="D12" s="82"/>
      <c r="E12" s="82"/>
      <c r="F12" s="64"/>
      <c r="G12" s="64"/>
      <c r="H12" s="80"/>
      <c r="I12" s="64"/>
      <c r="J12" s="85"/>
      <c r="K12" s="34">
        <v>3</v>
      </c>
      <c r="L12" s="35" t="s">
        <v>257</v>
      </c>
      <c r="M12" s="87"/>
      <c r="N12" s="89"/>
      <c r="O12" s="52"/>
      <c r="P12" s="92"/>
      <c r="Q12" s="64"/>
      <c r="R12" s="64"/>
      <c r="S12" s="64"/>
      <c r="T12" s="64"/>
      <c r="U12" s="64"/>
      <c r="V12" s="64"/>
      <c r="W12" s="64"/>
      <c r="X12" s="64"/>
      <c r="Y12" s="64"/>
      <c r="Z12" s="64"/>
      <c r="AA12" s="64"/>
      <c r="AB12" s="64"/>
      <c r="AC12" s="64"/>
      <c r="AD12" s="64"/>
      <c r="AE12" s="64"/>
      <c r="AF12" s="64"/>
      <c r="AG12" s="64"/>
      <c r="AH12" s="64"/>
      <c r="AI12" s="64"/>
      <c r="AJ12" s="66"/>
      <c r="AK12" s="52"/>
      <c r="AL12" s="55"/>
      <c r="AM12" s="69"/>
      <c r="AN12" s="36">
        <v>3</v>
      </c>
      <c r="AO12" s="35" t="s">
        <v>47</v>
      </c>
      <c r="AP12" s="13"/>
      <c r="AQ12" s="13"/>
      <c r="AR12" s="13"/>
      <c r="AS12" s="13"/>
      <c r="AT12" s="13"/>
      <c r="AU12" s="13"/>
      <c r="AV12" s="13"/>
      <c r="AW12" s="13"/>
      <c r="AX12" s="13"/>
      <c r="AY12" s="13"/>
      <c r="AZ12" s="13"/>
      <c r="BA12" s="13"/>
      <c r="BB12" s="13">
        <f t="shared" si="2"/>
        <v>0</v>
      </c>
      <c r="BC12" s="13" t="str">
        <f t="shared" si="3"/>
        <v>Débil</v>
      </c>
      <c r="BD12" s="13"/>
      <c r="BE12" s="13"/>
      <c r="BF12" s="13" t="str">
        <f t="shared" si="4"/>
        <v/>
      </c>
      <c r="BG12" s="13"/>
      <c r="BH12" s="14" t="str">
        <f t="shared" si="5"/>
        <v/>
      </c>
      <c r="BI12" s="13" t="str">
        <f t="shared" si="6"/>
        <v/>
      </c>
      <c r="BJ12" s="13" t="str">
        <f t="shared" si="7"/>
        <v>SI</v>
      </c>
      <c r="BK12" s="71"/>
      <c r="BL12" s="71"/>
      <c r="BM12" s="74"/>
      <c r="BN12" s="52"/>
      <c r="BO12" s="52"/>
      <c r="BP12" s="55"/>
      <c r="BQ12" s="58"/>
      <c r="BR12" s="61"/>
    </row>
    <row r="13" spans="1:70" ht="38.25" x14ac:dyDescent="0.25">
      <c r="A13" s="27"/>
      <c r="B13" s="100"/>
      <c r="C13" s="64"/>
      <c r="D13" s="82"/>
      <c r="E13" s="82"/>
      <c r="F13" s="64"/>
      <c r="G13" s="64"/>
      <c r="H13" s="80"/>
      <c r="I13" s="64"/>
      <c r="J13" s="85"/>
      <c r="K13" s="31">
        <v>4</v>
      </c>
      <c r="L13" s="32" t="s">
        <v>258</v>
      </c>
      <c r="M13" s="87"/>
      <c r="N13" s="89"/>
      <c r="O13" s="52"/>
      <c r="P13" s="92"/>
      <c r="Q13" s="64"/>
      <c r="R13" s="64"/>
      <c r="S13" s="64"/>
      <c r="T13" s="64"/>
      <c r="U13" s="64"/>
      <c r="V13" s="64"/>
      <c r="W13" s="64"/>
      <c r="X13" s="64"/>
      <c r="Y13" s="64"/>
      <c r="Z13" s="64"/>
      <c r="AA13" s="64"/>
      <c r="AB13" s="64"/>
      <c r="AC13" s="64"/>
      <c r="AD13" s="64"/>
      <c r="AE13" s="64"/>
      <c r="AF13" s="64"/>
      <c r="AG13" s="64"/>
      <c r="AH13" s="64"/>
      <c r="AI13" s="64"/>
      <c r="AJ13" s="66"/>
      <c r="AK13" s="52"/>
      <c r="AL13" s="55"/>
      <c r="AM13" s="69"/>
      <c r="AN13" s="33">
        <v>4</v>
      </c>
      <c r="AO13" s="32" t="s">
        <v>47</v>
      </c>
      <c r="AP13" s="17"/>
      <c r="AQ13" s="17"/>
      <c r="AR13" s="17"/>
      <c r="AS13" s="17"/>
      <c r="AT13" s="17"/>
      <c r="AU13" s="17"/>
      <c r="AV13" s="17"/>
      <c r="AW13" s="17"/>
      <c r="AX13" s="17"/>
      <c r="AY13" s="17"/>
      <c r="AZ13" s="17"/>
      <c r="BA13" s="17"/>
      <c r="BB13" s="17">
        <f t="shared" si="2"/>
        <v>0</v>
      </c>
      <c r="BC13" s="17" t="str">
        <f t="shared" si="3"/>
        <v>Débil</v>
      </c>
      <c r="BD13" s="17"/>
      <c r="BE13" s="17"/>
      <c r="BF13" s="17" t="str">
        <f t="shared" si="4"/>
        <v/>
      </c>
      <c r="BG13" s="17"/>
      <c r="BH13" s="18" t="str">
        <f t="shared" si="5"/>
        <v/>
      </c>
      <c r="BI13" s="17" t="str">
        <f t="shared" si="6"/>
        <v/>
      </c>
      <c r="BJ13" s="17" t="str">
        <f t="shared" si="7"/>
        <v>SI</v>
      </c>
      <c r="BK13" s="71"/>
      <c r="BL13" s="71"/>
      <c r="BM13" s="74"/>
      <c r="BN13" s="52"/>
      <c r="BO13" s="52"/>
      <c r="BP13" s="55"/>
      <c r="BQ13" s="58"/>
      <c r="BR13" s="61"/>
    </row>
    <row r="14" spans="1:70" ht="24" customHeight="1" x14ac:dyDescent="0.25">
      <c r="A14" s="27"/>
      <c r="B14" s="100"/>
      <c r="C14" s="64"/>
      <c r="D14" s="82"/>
      <c r="E14" s="82"/>
      <c r="F14" s="64"/>
      <c r="G14" s="64"/>
      <c r="H14" s="80"/>
      <c r="I14" s="64"/>
      <c r="J14" s="85"/>
      <c r="K14" s="34">
        <v>5</v>
      </c>
      <c r="L14" s="35" t="s">
        <v>47</v>
      </c>
      <c r="M14" s="87"/>
      <c r="N14" s="89"/>
      <c r="O14" s="52"/>
      <c r="P14" s="92"/>
      <c r="Q14" s="64"/>
      <c r="R14" s="64"/>
      <c r="S14" s="64"/>
      <c r="T14" s="64"/>
      <c r="U14" s="64"/>
      <c r="V14" s="64"/>
      <c r="W14" s="64"/>
      <c r="X14" s="64"/>
      <c r="Y14" s="64"/>
      <c r="Z14" s="64"/>
      <c r="AA14" s="64"/>
      <c r="AB14" s="64"/>
      <c r="AC14" s="64"/>
      <c r="AD14" s="64"/>
      <c r="AE14" s="64"/>
      <c r="AF14" s="64"/>
      <c r="AG14" s="64"/>
      <c r="AH14" s="64"/>
      <c r="AI14" s="64"/>
      <c r="AJ14" s="66"/>
      <c r="AK14" s="52"/>
      <c r="AL14" s="55"/>
      <c r="AM14" s="69"/>
      <c r="AN14" s="36">
        <v>5</v>
      </c>
      <c r="AO14" s="35" t="s">
        <v>47</v>
      </c>
      <c r="AP14" s="13"/>
      <c r="AQ14" s="13"/>
      <c r="AR14" s="13"/>
      <c r="AS14" s="13"/>
      <c r="AT14" s="13"/>
      <c r="AU14" s="13"/>
      <c r="AV14" s="13"/>
      <c r="AW14" s="13"/>
      <c r="AX14" s="13"/>
      <c r="AY14" s="13"/>
      <c r="AZ14" s="13"/>
      <c r="BA14" s="13"/>
      <c r="BB14" s="13">
        <f t="shared" si="2"/>
        <v>0</v>
      </c>
      <c r="BC14" s="13" t="str">
        <f t="shared" si="3"/>
        <v>Débil</v>
      </c>
      <c r="BD14" s="13"/>
      <c r="BE14" s="13"/>
      <c r="BF14" s="13" t="str">
        <f t="shared" si="4"/>
        <v/>
      </c>
      <c r="BG14" s="13"/>
      <c r="BH14" s="14" t="str">
        <f t="shared" si="5"/>
        <v/>
      </c>
      <c r="BI14" s="13" t="str">
        <f t="shared" si="6"/>
        <v/>
      </c>
      <c r="BJ14" s="13" t="str">
        <f t="shared" si="7"/>
        <v>SI</v>
      </c>
      <c r="BK14" s="71"/>
      <c r="BL14" s="71"/>
      <c r="BM14" s="74"/>
      <c r="BN14" s="52"/>
      <c r="BO14" s="52"/>
      <c r="BP14" s="55"/>
      <c r="BQ14" s="58"/>
      <c r="BR14" s="61"/>
    </row>
    <row r="15" spans="1:70" ht="24" customHeight="1" x14ac:dyDescent="0.25">
      <c r="A15" s="27"/>
      <c r="B15" s="100"/>
      <c r="C15" s="64"/>
      <c r="D15" s="82"/>
      <c r="E15" s="82"/>
      <c r="F15" s="64"/>
      <c r="G15" s="64"/>
      <c r="H15" s="80"/>
      <c r="I15" s="64"/>
      <c r="J15" s="85"/>
      <c r="K15" s="31">
        <v>6</v>
      </c>
      <c r="L15" s="32" t="s">
        <v>47</v>
      </c>
      <c r="M15" s="87"/>
      <c r="N15" s="89"/>
      <c r="O15" s="52"/>
      <c r="P15" s="92"/>
      <c r="Q15" s="64"/>
      <c r="R15" s="64"/>
      <c r="S15" s="64"/>
      <c r="T15" s="64"/>
      <c r="U15" s="64"/>
      <c r="V15" s="64"/>
      <c r="W15" s="64"/>
      <c r="X15" s="64"/>
      <c r="Y15" s="64"/>
      <c r="Z15" s="64"/>
      <c r="AA15" s="64"/>
      <c r="AB15" s="64"/>
      <c r="AC15" s="64"/>
      <c r="AD15" s="64"/>
      <c r="AE15" s="64"/>
      <c r="AF15" s="64"/>
      <c r="AG15" s="64"/>
      <c r="AH15" s="64"/>
      <c r="AI15" s="64"/>
      <c r="AJ15" s="66"/>
      <c r="AK15" s="52"/>
      <c r="AL15" s="55"/>
      <c r="AM15" s="69"/>
      <c r="AN15" s="33">
        <v>6</v>
      </c>
      <c r="AO15" s="32" t="s">
        <v>47</v>
      </c>
      <c r="AP15" s="17"/>
      <c r="AQ15" s="17"/>
      <c r="AR15" s="17"/>
      <c r="AS15" s="17"/>
      <c r="AT15" s="17"/>
      <c r="AU15" s="17"/>
      <c r="AV15" s="17"/>
      <c r="AW15" s="17"/>
      <c r="AX15" s="17"/>
      <c r="AY15" s="17"/>
      <c r="AZ15" s="17"/>
      <c r="BA15" s="17"/>
      <c r="BB15" s="17">
        <f t="shared" si="2"/>
        <v>0</v>
      </c>
      <c r="BC15" s="17" t="str">
        <f t="shared" si="3"/>
        <v>Débil</v>
      </c>
      <c r="BD15" s="17"/>
      <c r="BE15" s="17"/>
      <c r="BF15" s="17" t="str">
        <f t="shared" si="4"/>
        <v/>
      </c>
      <c r="BG15" s="17"/>
      <c r="BH15" s="18" t="str">
        <f t="shared" si="5"/>
        <v/>
      </c>
      <c r="BI15" s="17" t="str">
        <f t="shared" si="6"/>
        <v/>
      </c>
      <c r="BJ15" s="17" t="str">
        <f t="shared" si="7"/>
        <v>SI</v>
      </c>
      <c r="BK15" s="71"/>
      <c r="BL15" s="71"/>
      <c r="BM15" s="74"/>
      <c r="BN15" s="52"/>
      <c r="BO15" s="52"/>
      <c r="BP15" s="55"/>
      <c r="BQ15" s="58"/>
      <c r="BR15" s="61"/>
    </row>
    <row r="16" spans="1:70" ht="24" customHeight="1" x14ac:dyDescent="0.25">
      <c r="A16" s="27"/>
      <c r="B16" s="100"/>
      <c r="C16" s="64"/>
      <c r="D16" s="82"/>
      <c r="E16" s="82"/>
      <c r="F16" s="64"/>
      <c r="G16" s="64"/>
      <c r="H16" s="80"/>
      <c r="I16" s="64"/>
      <c r="J16" s="85"/>
      <c r="K16" s="34">
        <v>7</v>
      </c>
      <c r="L16" s="35" t="s">
        <v>47</v>
      </c>
      <c r="M16" s="87"/>
      <c r="N16" s="89"/>
      <c r="O16" s="52"/>
      <c r="P16" s="92"/>
      <c r="Q16" s="64"/>
      <c r="R16" s="64"/>
      <c r="S16" s="64"/>
      <c r="T16" s="64"/>
      <c r="U16" s="64"/>
      <c r="V16" s="64"/>
      <c r="W16" s="64"/>
      <c r="X16" s="64"/>
      <c r="Y16" s="64"/>
      <c r="Z16" s="64"/>
      <c r="AA16" s="64"/>
      <c r="AB16" s="64"/>
      <c r="AC16" s="64"/>
      <c r="AD16" s="64"/>
      <c r="AE16" s="64"/>
      <c r="AF16" s="64"/>
      <c r="AG16" s="64"/>
      <c r="AH16" s="64"/>
      <c r="AI16" s="64"/>
      <c r="AJ16" s="66"/>
      <c r="AK16" s="52"/>
      <c r="AL16" s="55"/>
      <c r="AM16" s="69"/>
      <c r="AN16" s="36">
        <v>7</v>
      </c>
      <c r="AO16" s="35" t="s">
        <v>47</v>
      </c>
      <c r="AP16" s="13"/>
      <c r="AQ16" s="13"/>
      <c r="AR16" s="13"/>
      <c r="AS16" s="13"/>
      <c r="AT16" s="13"/>
      <c r="AU16" s="13"/>
      <c r="AV16" s="13"/>
      <c r="AW16" s="13"/>
      <c r="AX16" s="13"/>
      <c r="AY16" s="13"/>
      <c r="AZ16" s="13"/>
      <c r="BA16" s="13"/>
      <c r="BB16" s="13">
        <f t="shared" si="2"/>
        <v>0</v>
      </c>
      <c r="BC16" s="13" t="str">
        <f t="shared" si="3"/>
        <v>Débil</v>
      </c>
      <c r="BD16" s="13"/>
      <c r="BE16" s="13"/>
      <c r="BF16" s="13" t="str">
        <f t="shared" si="4"/>
        <v/>
      </c>
      <c r="BG16" s="13"/>
      <c r="BH16" s="14" t="str">
        <f t="shared" si="5"/>
        <v/>
      </c>
      <c r="BI16" s="13" t="str">
        <f t="shared" si="6"/>
        <v/>
      </c>
      <c r="BJ16" s="13" t="str">
        <f t="shared" si="7"/>
        <v>SI</v>
      </c>
      <c r="BK16" s="71"/>
      <c r="BL16" s="71"/>
      <c r="BM16" s="74"/>
      <c r="BN16" s="52"/>
      <c r="BO16" s="52"/>
      <c r="BP16" s="55"/>
      <c r="BQ16" s="58"/>
      <c r="BR16" s="61"/>
    </row>
    <row r="17" spans="1:70" ht="24" customHeight="1" x14ac:dyDescent="0.25">
      <c r="A17" s="27"/>
      <c r="B17" s="100"/>
      <c r="C17" s="64"/>
      <c r="D17" s="82"/>
      <c r="E17" s="82"/>
      <c r="F17" s="64"/>
      <c r="G17" s="64"/>
      <c r="H17" s="80"/>
      <c r="I17" s="64"/>
      <c r="J17" s="85"/>
      <c r="K17" s="31">
        <v>8</v>
      </c>
      <c r="L17" s="32" t="s">
        <v>47</v>
      </c>
      <c r="M17" s="87"/>
      <c r="N17" s="89"/>
      <c r="O17" s="52"/>
      <c r="P17" s="92"/>
      <c r="Q17" s="64"/>
      <c r="R17" s="64"/>
      <c r="S17" s="64"/>
      <c r="T17" s="64"/>
      <c r="U17" s="64"/>
      <c r="V17" s="64"/>
      <c r="W17" s="64"/>
      <c r="X17" s="64"/>
      <c r="Y17" s="64"/>
      <c r="Z17" s="64"/>
      <c r="AA17" s="64"/>
      <c r="AB17" s="64"/>
      <c r="AC17" s="64"/>
      <c r="AD17" s="64"/>
      <c r="AE17" s="64"/>
      <c r="AF17" s="64"/>
      <c r="AG17" s="64"/>
      <c r="AH17" s="64"/>
      <c r="AI17" s="64"/>
      <c r="AJ17" s="66"/>
      <c r="AK17" s="52"/>
      <c r="AL17" s="55"/>
      <c r="AM17" s="69"/>
      <c r="AN17" s="33">
        <v>8</v>
      </c>
      <c r="AO17" s="32" t="s">
        <v>47</v>
      </c>
      <c r="AP17" s="17"/>
      <c r="AQ17" s="17"/>
      <c r="AR17" s="17"/>
      <c r="AS17" s="17"/>
      <c r="AT17" s="17"/>
      <c r="AU17" s="17"/>
      <c r="AV17" s="17"/>
      <c r="AW17" s="17"/>
      <c r="AX17" s="17"/>
      <c r="AY17" s="17"/>
      <c r="AZ17" s="17"/>
      <c r="BA17" s="17"/>
      <c r="BB17" s="17">
        <f t="shared" si="2"/>
        <v>0</v>
      </c>
      <c r="BC17" s="17" t="str">
        <f t="shared" si="3"/>
        <v>Débil</v>
      </c>
      <c r="BD17" s="17"/>
      <c r="BE17" s="17"/>
      <c r="BF17" s="17" t="str">
        <f t="shared" si="4"/>
        <v/>
      </c>
      <c r="BG17" s="17"/>
      <c r="BH17" s="18" t="str">
        <f t="shared" si="5"/>
        <v/>
      </c>
      <c r="BI17" s="17" t="str">
        <f t="shared" si="6"/>
        <v/>
      </c>
      <c r="BJ17" s="17" t="str">
        <f t="shared" si="7"/>
        <v>SI</v>
      </c>
      <c r="BK17" s="71"/>
      <c r="BL17" s="71"/>
      <c r="BM17" s="74"/>
      <c r="BN17" s="52"/>
      <c r="BO17" s="52"/>
      <c r="BP17" s="55"/>
      <c r="BQ17" s="58"/>
      <c r="BR17" s="61"/>
    </row>
    <row r="18" spans="1:70" ht="24" customHeight="1" x14ac:dyDescent="0.25">
      <c r="A18" s="27"/>
      <c r="B18" s="100"/>
      <c r="C18" s="64"/>
      <c r="D18" s="82"/>
      <c r="E18" s="82"/>
      <c r="F18" s="64"/>
      <c r="G18" s="64"/>
      <c r="H18" s="80"/>
      <c r="I18" s="64"/>
      <c r="J18" s="85"/>
      <c r="K18" s="34">
        <v>9</v>
      </c>
      <c r="L18" s="35" t="s">
        <v>47</v>
      </c>
      <c r="M18" s="87"/>
      <c r="N18" s="89"/>
      <c r="O18" s="52"/>
      <c r="P18" s="92"/>
      <c r="Q18" s="64"/>
      <c r="R18" s="64"/>
      <c r="S18" s="64"/>
      <c r="T18" s="64"/>
      <c r="U18" s="64"/>
      <c r="V18" s="64"/>
      <c r="W18" s="64"/>
      <c r="X18" s="64"/>
      <c r="Y18" s="64"/>
      <c r="Z18" s="64"/>
      <c r="AA18" s="64"/>
      <c r="AB18" s="64"/>
      <c r="AC18" s="64"/>
      <c r="AD18" s="64"/>
      <c r="AE18" s="64"/>
      <c r="AF18" s="64"/>
      <c r="AG18" s="64"/>
      <c r="AH18" s="64"/>
      <c r="AI18" s="64"/>
      <c r="AJ18" s="66"/>
      <c r="AK18" s="52"/>
      <c r="AL18" s="55"/>
      <c r="AM18" s="69"/>
      <c r="AN18" s="36">
        <v>9</v>
      </c>
      <c r="AO18" s="35" t="s">
        <v>56</v>
      </c>
      <c r="AP18" s="13"/>
      <c r="AQ18" s="13"/>
      <c r="AR18" s="13"/>
      <c r="AS18" s="13"/>
      <c r="AT18" s="13"/>
      <c r="AU18" s="13"/>
      <c r="AV18" s="13"/>
      <c r="AW18" s="13"/>
      <c r="AX18" s="13"/>
      <c r="AY18" s="13"/>
      <c r="AZ18" s="13"/>
      <c r="BA18" s="13"/>
      <c r="BB18" s="13">
        <f t="shared" si="2"/>
        <v>0</v>
      </c>
      <c r="BC18" s="13" t="str">
        <f t="shared" si="3"/>
        <v>Débil</v>
      </c>
      <c r="BD18" s="13"/>
      <c r="BE18" s="13"/>
      <c r="BF18" s="13" t="str">
        <f t="shared" si="4"/>
        <v/>
      </c>
      <c r="BG18" s="13"/>
      <c r="BH18" s="14" t="str">
        <f t="shared" si="5"/>
        <v/>
      </c>
      <c r="BI18" s="13" t="str">
        <f t="shared" si="6"/>
        <v/>
      </c>
      <c r="BJ18" s="13" t="str">
        <f t="shared" si="7"/>
        <v>SI</v>
      </c>
      <c r="BK18" s="71"/>
      <c r="BL18" s="71"/>
      <c r="BM18" s="74"/>
      <c r="BN18" s="52"/>
      <c r="BO18" s="52"/>
      <c r="BP18" s="55"/>
      <c r="BQ18" s="58"/>
      <c r="BR18" s="61"/>
    </row>
    <row r="19" spans="1:70" ht="24" customHeight="1" thickBot="1" x14ac:dyDescent="0.3">
      <c r="A19" s="27"/>
      <c r="B19" s="101"/>
      <c r="C19" s="65"/>
      <c r="D19" s="83"/>
      <c r="E19" s="83"/>
      <c r="F19" s="65"/>
      <c r="G19" s="65"/>
      <c r="H19" s="81"/>
      <c r="I19" s="65"/>
      <c r="J19" s="86"/>
      <c r="K19" s="37">
        <v>10</v>
      </c>
      <c r="L19" s="38" t="s">
        <v>47</v>
      </c>
      <c r="M19" s="88"/>
      <c r="N19" s="90"/>
      <c r="O19" s="53"/>
      <c r="P19" s="93"/>
      <c r="Q19" s="65"/>
      <c r="R19" s="65"/>
      <c r="S19" s="65"/>
      <c r="T19" s="65"/>
      <c r="U19" s="65"/>
      <c r="V19" s="65"/>
      <c r="W19" s="65"/>
      <c r="X19" s="65"/>
      <c r="Y19" s="65"/>
      <c r="Z19" s="65"/>
      <c r="AA19" s="65"/>
      <c r="AB19" s="65"/>
      <c r="AC19" s="65"/>
      <c r="AD19" s="65"/>
      <c r="AE19" s="65"/>
      <c r="AF19" s="65"/>
      <c r="AG19" s="65"/>
      <c r="AH19" s="65"/>
      <c r="AI19" s="65"/>
      <c r="AJ19" s="67"/>
      <c r="AK19" s="53"/>
      <c r="AL19" s="56"/>
      <c r="AM19" s="70"/>
      <c r="AN19" s="39">
        <v>10</v>
      </c>
      <c r="AO19" s="38" t="s">
        <v>56</v>
      </c>
      <c r="AP19" s="19"/>
      <c r="AQ19" s="19"/>
      <c r="AR19" s="19"/>
      <c r="AS19" s="19"/>
      <c r="AT19" s="19"/>
      <c r="AU19" s="19"/>
      <c r="AV19" s="19"/>
      <c r="AW19" s="19"/>
      <c r="AX19" s="19"/>
      <c r="AY19" s="19"/>
      <c r="AZ19" s="19"/>
      <c r="BA19" s="19"/>
      <c r="BB19" s="19">
        <f t="shared" si="2"/>
        <v>0</v>
      </c>
      <c r="BC19" s="19" t="str">
        <f t="shared" si="3"/>
        <v>Débil</v>
      </c>
      <c r="BD19" s="19"/>
      <c r="BE19" s="19"/>
      <c r="BF19" s="19" t="str">
        <f t="shared" si="4"/>
        <v/>
      </c>
      <c r="BG19" s="19"/>
      <c r="BH19" s="20" t="str">
        <f t="shared" si="5"/>
        <v/>
      </c>
      <c r="BI19" s="19" t="str">
        <f t="shared" si="6"/>
        <v/>
      </c>
      <c r="BJ19" s="19" t="str">
        <f t="shared" si="7"/>
        <v>SI</v>
      </c>
      <c r="BK19" s="72"/>
      <c r="BL19" s="72"/>
      <c r="BM19" s="75"/>
      <c r="BN19" s="53"/>
      <c r="BO19" s="53"/>
      <c r="BP19" s="56"/>
      <c r="BQ19" s="59"/>
      <c r="BR19" s="62"/>
    </row>
    <row r="20" spans="1:70" ht="114.75" x14ac:dyDescent="0.25">
      <c r="A20" s="27"/>
      <c r="B20" s="99" t="s">
        <v>9</v>
      </c>
      <c r="C20" s="63" t="s">
        <v>150</v>
      </c>
      <c r="D20" s="82" t="s">
        <v>151</v>
      </c>
      <c r="E20" s="82" t="s">
        <v>152</v>
      </c>
      <c r="F20" s="63" t="s">
        <v>91</v>
      </c>
      <c r="G20" s="63" t="s">
        <v>91</v>
      </c>
      <c r="H20" s="79" t="s">
        <v>91</v>
      </c>
      <c r="I20" s="63" t="s">
        <v>91</v>
      </c>
      <c r="J20" s="84" t="str">
        <f t="shared" ref="J20" si="14">IF(AND((F20="SI"),(G20="SI"),(H20="SI"),(I20="SI")),"Si es Riesgo de Corrupción","No es Riesgo de Corrupción")</f>
        <v>Si es Riesgo de Corrupción</v>
      </c>
      <c r="K20" s="28">
        <v>1</v>
      </c>
      <c r="L20" s="29" t="s">
        <v>153</v>
      </c>
      <c r="M20" s="87" t="s">
        <v>155</v>
      </c>
      <c r="N20" s="89">
        <v>1</v>
      </c>
      <c r="O20" s="52" t="str">
        <f t="shared" ref="O20" si="15">IF(N20=1,"Rara vez",IF(N20=2,"Improbable",IF(N20=3,"Posible",IF(N20=4,"Probable",IF(N20=5,"Casi seguro","← 
Definir el nivel de probabilidad")))))</f>
        <v>Rara vez</v>
      </c>
      <c r="P20" s="91" t="str">
        <f t="shared" si="0"/>
        <v>Descripción:
El evento puede ocurrir solo en circunstancias excepcionales (poco comunes o anormales)
Frecuencia:
No se ha presentado en los últimos 5 años</v>
      </c>
      <c r="Q20" s="63" t="s">
        <v>91</v>
      </c>
      <c r="R20" s="63" t="s">
        <v>91</v>
      </c>
      <c r="S20" s="63" t="s">
        <v>99</v>
      </c>
      <c r="T20" s="63" t="s">
        <v>99</v>
      </c>
      <c r="U20" s="63" t="s">
        <v>91</v>
      </c>
      <c r="V20" s="63" t="s">
        <v>91</v>
      </c>
      <c r="W20" s="63" t="s">
        <v>91</v>
      </c>
      <c r="X20" s="63" t="s">
        <v>99</v>
      </c>
      <c r="Y20" s="63" t="s">
        <v>91</v>
      </c>
      <c r="Z20" s="63" t="s">
        <v>91</v>
      </c>
      <c r="AA20" s="63" t="s">
        <v>91</v>
      </c>
      <c r="AB20" s="63" t="s">
        <v>91</v>
      </c>
      <c r="AC20" s="63" t="s">
        <v>91</v>
      </c>
      <c r="AD20" s="63" t="s">
        <v>91</v>
      </c>
      <c r="AE20" s="63" t="s">
        <v>91</v>
      </c>
      <c r="AF20" s="63" t="s">
        <v>99</v>
      </c>
      <c r="AG20" s="63" t="s">
        <v>91</v>
      </c>
      <c r="AH20" s="63" t="s">
        <v>91</v>
      </c>
      <c r="AI20" s="63" t="s">
        <v>99</v>
      </c>
      <c r="AJ20" s="66">
        <f t="shared" ref="AJ20" si="16">IF(AF20="SI","Impacto Catastrófico por lesoines o perdida de vidas humanas",(COUNTIF(Q20:AE29,"SI")+COUNTIF(AG20:AI29,"SI")))</f>
        <v>14</v>
      </c>
      <c r="AK20" s="52" t="str">
        <f t="shared" si="1"/>
        <v>Catastrófico</v>
      </c>
      <c r="AL20" s="54" t="str">
        <f t="shared" ref="AL20" si="17">IF(AND(O20="Rara Vez",AK20="Moderado"),"Moderado",IF(AND(O20="Rara Vez",AK20="Mayor"),"Alto",IF(AND(O20="Improbable",AK20="Moderado"),"Moderado",IF(AND(O20="Improbable",AK20="Mayor"),"Alto",IF(AND(O20="Posible",AK20="Moderado"),"Alto",IF(AND(O20="Probable",AK20="Moderado"),"Alto","Extremo"))))))</f>
        <v>Extremo</v>
      </c>
      <c r="AM20" s="68" t="s">
        <v>81</v>
      </c>
      <c r="AN20" s="30">
        <v>1</v>
      </c>
      <c r="AO20" s="29" t="s">
        <v>156</v>
      </c>
      <c r="AP20" s="11" t="s">
        <v>157</v>
      </c>
      <c r="AQ20" s="11" t="s">
        <v>102</v>
      </c>
      <c r="AR20" s="11" t="s">
        <v>158</v>
      </c>
      <c r="AS20" s="11" t="s">
        <v>159</v>
      </c>
      <c r="AT20" s="11" t="s">
        <v>132</v>
      </c>
      <c r="AU20" s="11" t="s">
        <v>106</v>
      </c>
      <c r="AV20" s="11" t="s">
        <v>107</v>
      </c>
      <c r="AW20" s="11" t="s">
        <v>108</v>
      </c>
      <c r="AX20" s="11" t="s">
        <v>109</v>
      </c>
      <c r="AY20" s="11" t="s">
        <v>110</v>
      </c>
      <c r="AZ20" s="11" t="s">
        <v>111</v>
      </c>
      <c r="BA20" s="11" t="s">
        <v>133</v>
      </c>
      <c r="BB20" s="11">
        <f t="shared" ref="BB20:BB83" si="18">IF(AU20="Asignado",15,0)+IF(AV20="Adecuado",15,0)+IF(AW20="Oportuna",15,0)+IF(AX20="Prevenir",15,IF(AX20="Detectar",10,0))+IF(AY20="Confiable",15,0)+IF(AZ20="Se investigan y resuelven oportunamente",15,0)+IF(BA20="Completa",10,IF(BA20="Incompleta",5,0))</f>
        <v>100</v>
      </c>
      <c r="BC20" s="11" t="str">
        <f t="shared" ref="BC20:BC83" si="19">IF(BB20&lt;=85,"Débil",IF(AND(BB20&gt;=86,BB20&lt;=95),"Moderado","Fuerte"))</f>
        <v>Fuerte</v>
      </c>
      <c r="BD20" s="11"/>
      <c r="BE20" s="11" t="s">
        <v>120</v>
      </c>
      <c r="BF20" s="11" t="str">
        <f t="shared" ref="BF20:BF83" si="20">IF(BE20="Débil","No se ejecuta",IF(BE20="Moderado","Algunas veces se ejecuta",IF(BE20="FUERTE","Siempre se ejecuta","")))</f>
        <v>Siempre se ejecuta</v>
      </c>
      <c r="BG20" s="11"/>
      <c r="BH20" s="12" t="str">
        <f t="shared" ref="BH20:BH83" si="21">IF(AND(BE20="Fuerte",BC20="Fuerte"),"FUERTE",IF(AND(BE20="Fuerte",BC20="Moderado"),"MODERADO",IF(AND(BE20="Fuerte",BC20="Débil"),"DÉBIL",IF(AND(BE20="Moderado",BC20="Fuerte"),"MODERADO",IF(AND(BE20="Moderado",BC20="Moderado"),"MODERADO",IF(AND(BE20="Moderado",BC20="Débil"),"DÉBIL",IF(AND(BE20="Débil",BC20="Fuerte"),"DÉBIL",IF(AND(BE20="Débil",BC20="Moderado"),"DÉBIL",IF(AND(BE20="Débil",BC20="Débil"),"DÉBIL","")))))))))</f>
        <v>FUERTE</v>
      </c>
      <c r="BI20" s="11">
        <f t="shared" ref="BI20:BI83" si="22">IF(BH20="DÉBIL",0,IF(BH20="MODERADO",50,IF(BH20="FUERTE",100,"")))</f>
        <v>100</v>
      </c>
      <c r="BJ20" s="11" t="str">
        <f t="shared" ref="BJ20:BJ83" si="23">IF(AND(BE20="Fuerte",BC20="Fuerte"),"NO","SI")</f>
        <v>NO</v>
      </c>
      <c r="BK20" s="71" t="str">
        <f t="shared" ref="BK20" si="24">IF(AVERAGE(BI20:BI29)=100,"FUERTE",IF(AND(AVERAGE(BI20:BI29)&lt;=99,AVERAGE(BI20:BI29)&gt;=50),"MODERADA",IF(AVERAGE(BI20:BI29)&lt;50,"DÉBIL",0)))</f>
        <v>MODERADA</v>
      </c>
      <c r="BL20" s="71" t="str">
        <f t="shared" si="9"/>
        <v>DIRECTAMENTE</v>
      </c>
      <c r="BM20" s="73">
        <f t="shared" si="10"/>
        <v>1</v>
      </c>
      <c r="BN20" s="52" t="str">
        <f t="shared" ref="BN20" si="25">IF(BM20=1,"Rara vez",IF(BM20=2,"Improbable",IF(BM20=3,"Posible",IF(BM20=4,"Probable",IF(BM20=5,"Casi Seguro",0)))))</f>
        <v>Rara vez</v>
      </c>
      <c r="BO20" s="52" t="str">
        <f t="shared" ref="BO20" si="26">AK20</f>
        <v>Catastrófico</v>
      </c>
      <c r="BP20" s="54" t="str">
        <f t="shared" ref="BP20" si="27">IF(AND(BN20="Rara Vez",BO20="Moderado"),"Moderado",IF(AND(BN20="Rara Vez",BO20="Mayor"),"Alto",IF(AND(BN20="Improbable",BO20="Moderado"),"Moderado",IF(AND(BN20="Improbable",BO20="Mayor"),"Alto",IF(AND(BN20="Posible",BO20="Moderado"),"Alto",IF(AND(BN20="Probable",BO20="Moderado"),"Alto","Extremo"))))))</f>
        <v>Extremo</v>
      </c>
      <c r="BQ20" s="57" t="s">
        <v>668</v>
      </c>
      <c r="BR20" s="60"/>
    </row>
    <row r="21" spans="1:70" ht="89.25" x14ac:dyDescent="0.25">
      <c r="A21" s="27"/>
      <c r="B21" s="100"/>
      <c r="C21" s="64"/>
      <c r="D21" s="82"/>
      <c r="E21" s="82"/>
      <c r="F21" s="64"/>
      <c r="G21" s="64"/>
      <c r="H21" s="80"/>
      <c r="I21" s="64"/>
      <c r="J21" s="85"/>
      <c r="K21" s="31">
        <v>2</v>
      </c>
      <c r="L21" s="32" t="s">
        <v>153</v>
      </c>
      <c r="M21" s="87"/>
      <c r="N21" s="89"/>
      <c r="O21" s="52"/>
      <c r="P21" s="92"/>
      <c r="Q21" s="64"/>
      <c r="R21" s="64"/>
      <c r="S21" s="64"/>
      <c r="T21" s="64"/>
      <c r="U21" s="64"/>
      <c r="V21" s="64"/>
      <c r="W21" s="64"/>
      <c r="X21" s="64"/>
      <c r="Y21" s="64"/>
      <c r="Z21" s="64"/>
      <c r="AA21" s="64"/>
      <c r="AB21" s="64"/>
      <c r="AC21" s="64"/>
      <c r="AD21" s="64"/>
      <c r="AE21" s="64"/>
      <c r="AF21" s="64"/>
      <c r="AG21" s="64"/>
      <c r="AH21" s="64"/>
      <c r="AI21" s="64"/>
      <c r="AJ21" s="66"/>
      <c r="AK21" s="52"/>
      <c r="AL21" s="55"/>
      <c r="AM21" s="69"/>
      <c r="AN21" s="33">
        <v>2</v>
      </c>
      <c r="AO21" s="32" t="s">
        <v>160</v>
      </c>
      <c r="AP21" s="17" t="s">
        <v>161</v>
      </c>
      <c r="AQ21" s="17" t="s">
        <v>162</v>
      </c>
      <c r="AR21" s="17" t="s">
        <v>163</v>
      </c>
      <c r="AS21" s="17" t="s">
        <v>164</v>
      </c>
      <c r="AT21" s="17" t="s">
        <v>105</v>
      </c>
      <c r="AU21" s="17" t="s">
        <v>106</v>
      </c>
      <c r="AV21" s="17" t="s">
        <v>107</v>
      </c>
      <c r="AW21" s="17" t="s">
        <v>108</v>
      </c>
      <c r="AX21" s="17" t="s">
        <v>117</v>
      </c>
      <c r="AY21" s="17" t="s">
        <v>110</v>
      </c>
      <c r="AZ21" s="17" t="s">
        <v>111</v>
      </c>
      <c r="BA21" s="17" t="s">
        <v>133</v>
      </c>
      <c r="BB21" s="17">
        <f t="shared" si="18"/>
        <v>95</v>
      </c>
      <c r="BC21" s="17" t="str">
        <f t="shared" si="19"/>
        <v>Moderado</v>
      </c>
      <c r="BD21" s="17"/>
      <c r="BE21" s="17" t="s">
        <v>120</v>
      </c>
      <c r="BF21" s="17" t="str">
        <f t="shared" si="20"/>
        <v>Siempre se ejecuta</v>
      </c>
      <c r="BG21" s="17"/>
      <c r="BH21" s="18" t="str">
        <f t="shared" si="21"/>
        <v>MODERADO</v>
      </c>
      <c r="BI21" s="17">
        <f t="shared" si="22"/>
        <v>50</v>
      </c>
      <c r="BJ21" s="17" t="str">
        <f t="shared" si="23"/>
        <v>SI</v>
      </c>
      <c r="BK21" s="71"/>
      <c r="BL21" s="71"/>
      <c r="BM21" s="74"/>
      <c r="BN21" s="52"/>
      <c r="BO21" s="52"/>
      <c r="BP21" s="55"/>
      <c r="BQ21" s="58"/>
      <c r="BR21" s="61"/>
    </row>
    <row r="22" spans="1:70" ht="89.25" x14ac:dyDescent="0.25">
      <c r="A22" s="27"/>
      <c r="B22" s="100"/>
      <c r="C22" s="64"/>
      <c r="D22" s="82"/>
      <c r="E22" s="82"/>
      <c r="F22" s="64"/>
      <c r="G22" s="64"/>
      <c r="H22" s="80"/>
      <c r="I22" s="64"/>
      <c r="J22" s="85"/>
      <c r="K22" s="34">
        <v>3</v>
      </c>
      <c r="L22" s="35" t="s">
        <v>154</v>
      </c>
      <c r="M22" s="87"/>
      <c r="N22" s="89"/>
      <c r="O22" s="52"/>
      <c r="P22" s="92"/>
      <c r="Q22" s="64"/>
      <c r="R22" s="64"/>
      <c r="S22" s="64"/>
      <c r="T22" s="64"/>
      <c r="U22" s="64"/>
      <c r="V22" s="64"/>
      <c r="W22" s="64"/>
      <c r="X22" s="64"/>
      <c r="Y22" s="64"/>
      <c r="Z22" s="64"/>
      <c r="AA22" s="64"/>
      <c r="AB22" s="64"/>
      <c r="AC22" s="64"/>
      <c r="AD22" s="64"/>
      <c r="AE22" s="64"/>
      <c r="AF22" s="64"/>
      <c r="AG22" s="64"/>
      <c r="AH22" s="64"/>
      <c r="AI22" s="64"/>
      <c r="AJ22" s="66"/>
      <c r="AK22" s="52"/>
      <c r="AL22" s="55"/>
      <c r="AM22" s="69"/>
      <c r="AN22" s="36">
        <v>3</v>
      </c>
      <c r="AO22" s="35" t="s">
        <v>165</v>
      </c>
      <c r="AP22" s="13" t="s">
        <v>161</v>
      </c>
      <c r="AQ22" s="13" t="s">
        <v>162</v>
      </c>
      <c r="AR22" s="13" t="s">
        <v>163</v>
      </c>
      <c r="AS22" s="13" t="s">
        <v>164</v>
      </c>
      <c r="AT22" s="13" t="s">
        <v>105</v>
      </c>
      <c r="AU22" s="13" t="s">
        <v>106</v>
      </c>
      <c r="AV22" s="13" t="s">
        <v>107</v>
      </c>
      <c r="AW22" s="13" t="s">
        <v>108</v>
      </c>
      <c r="AX22" s="13" t="s">
        <v>117</v>
      </c>
      <c r="AY22" s="13" t="s">
        <v>110</v>
      </c>
      <c r="AZ22" s="13" t="s">
        <v>111</v>
      </c>
      <c r="BA22" s="13" t="s">
        <v>133</v>
      </c>
      <c r="BB22" s="13">
        <f t="shared" si="18"/>
        <v>95</v>
      </c>
      <c r="BC22" s="13" t="str">
        <f t="shared" si="19"/>
        <v>Moderado</v>
      </c>
      <c r="BD22" s="13"/>
      <c r="BE22" s="13" t="s">
        <v>120</v>
      </c>
      <c r="BF22" s="13" t="str">
        <f t="shared" si="20"/>
        <v>Siempre se ejecuta</v>
      </c>
      <c r="BG22" s="13"/>
      <c r="BH22" s="14" t="str">
        <f t="shared" si="21"/>
        <v>MODERADO</v>
      </c>
      <c r="BI22" s="13">
        <f t="shared" si="22"/>
        <v>50</v>
      </c>
      <c r="BJ22" s="13" t="str">
        <f t="shared" si="23"/>
        <v>SI</v>
      </c>
      <c r="BK22" s="71"/>
      <c r="BL22" s="71"/>
      <c r="BM22" s="74"/>
      <c r="BN22" s="52"/>
      <c r="BO22" s="52"/>
      <c r="BP22" s="55"/>
      <c r="BQ22" s="58"/>
      <c r="BR22" s="61"/>
    </row>
    <row r="23" spans="1:70" ht="23.25" customHeight="1" x14ac:dyDescent="0.25">
      <c r="A23" s="27"/>
      <c r="B23" s="100"/>
      <c r="C23" s="64"/>
      <c r="D23" s="82"/>
      <c r="E23" s="82"/>
      <c r="F23" s="64"/>
      <c r="G23" s="64"/>
      <c r="H23" s="80"/>
      <c r="I23" s="64"/>
      <c r="J23" s="85"/>
      <c r="K23" s="31">
        <v>4</v>
      </c>
      <c r="L23" s="32" t="s">
        <v>47</v>
      </c>
      <c r="M23" s="87"/>
      <c r="N23" s="89"/>
      <c r="O23" s="52"/>
      <c r="P23" s="92"/>
      <c r="Q23" s="64"/>
      <c r="R23" s="64"/>
      <c r="S23" s="64"/>
      <c r="T23" s="64"/>
      <c r="U23" s="64"/>
      <c r="V23" s="64"/>
      <c r="W23" s="64"/>
      <c r="X23" s="64"/>
      <c r="Y23" s="64"/>
      <c r="Z23" s="64"/>
      <c r="AA23" s="64"/>
      <c r="AB23" s="64"/>
      <c r="AC23" s="64"/>
      <c r="AD23" s="64"/>
      <c r="AE23" s="64"/>
      <c r="AF23" s="64"/>
      <c r="AG23" s="64"/>
      <c r="AH23" s="64"/>
      <c r="AI23" s="64"/>
      <c r="AJ23" s="66"/>
      <c r="AK23" s="52"/>
      <c r="AL23" s="55"/>
      <c r="AM23" s="69"/>
      <c r="AN23" s="33">
        <v>4</v>
      </c>
      <c r="AO23" s="32" t="s">
        <v>47</v>
      </c>
      <c r="AP23" s="17"/>
      <c r="AQ23" s="17"/>
      <c r="AR23" s="17"/>
      <c r="AS23" s="17"/>
      <c r="AT23" s="17"/>
      <c r="AU23" s="17"/>
      <c r="AV23" s="17"/>
      <c r="AW23" s="17"/>
      <c r="AX23" s="17"/>
      <c r="AY23" s="17"/>
      <c r="AZ23" s="17"/>
      <c r="BA23" s="17"/>
      <c r="BB23" s="17">
        <f t="shared" si="18"/>
        <v>0</v>
      </c>
      <c r="BC23" s="17" t="str">
        <f t="shared" si="19"/>
        <v>Débil</v>
      </c>
      <c r="BD23" s="17"/>
      <c r="BE23" s="17"/>
      <c r="BF23" s="17" t="str">
        <f t="shared" si="20"/>
        <v/>
      </c>
      <c r="BG23" s="17"/>
      <c r="BH23" s="18" t="str">
        <f t="shared" si="21"/>
        <v/>
      </c>
      <c r="BI23" s="17" t="str">
        <f t="shared" si="22"/>
        <v/>
      </c>
      <c r="BJ23" s="17" t="str">
        <f t="shared" si="23"/>
        <v>SI</v>
      </c>
      <c r="BK23" s="71"/>
      <c r="BL23" s="71"/>
      <c r="BM23" s="74"/>
      <c r="BN23" s="52"/>
      <c r="BO23" s="52"/>
      <c r="BP23" s="55"/>
      <c r="BQ23" s="58"/>
      <c r="BR23" s="61"/>
    </row>
    <row r="24" spans="1:70" ht="23.25" customHeight="1" x14ac:dyDescent="0.25">
      <c r="A24" s="27"/>
      <c r="B24" s="100"/>
      <c r="C24" s="64"/>
      <c r="D24" s="82"/>
      <c r="E24" s="82"/>
      <c r="F24" s="64"/>
      <c r="G24" s="64"/>
      <c r="H24" s="80"/>
      <c r="I24" s="64"/>
      <c r="J24" s="85"/>
      <c r="K24" s="34">
        <v>5</v>
      </c>
      <c r="L24" s="35" t="s">
        <v>47</v>
      </c>
      <c r="M24" s="87"/>
      <c r="N24" s="89"/>
      <c r="O24" s="52"/>
      <c r="P24" s="92"/>
      <c r="Q24" s="64"/>
      <c r="R24" s="64"/>
      <c r="S24" s="64"/>
      <c r="T24" s="64"/>
      <c r="U24" s="64"/>
      <c r="V24" s="64"/>
      <c r="W24" s="64"/>
      <c r="X24" s="64"/>
      <c r="Y24" s="64"/>
      <c r="Z24" s="64"/>
      <c r="AA24" s="64"/>
      <c r="AB24" s="64"/>
      <c r="AC24" s="64"/>
      <c r="AD24" s="64"/>
      <c r="AE24" s="64"/>
      <c r="AF24" s="64"/>
      <c r="AG24" s="64"/>
      <c r="AH24" s="64"/>
      <c r="AI24" s="64"/>
      <c r="AJ24" s="66"/>
      <c r="AK24" s="52"/>
      <c r="AL24" s="55"/>
      <c r="AM24" s="69"/>
      <c r="AN24" s="36">
        <v>5</v>
      </c>
      <c r="AO24" s="35" t="s">
        <v>47</v>
      </c>
      <c r="AP24" s="13"/>
      <c r="AQ24" s="13"/>
      <c r="AR24" s="13"/>
      <c r="AS24" s="13"/>
      <c r="AT24" s="13"/>
      <c r="AU24" s="13"/>
      <c r="AV24" s="13"/>
      <c r="AW24" s="13"/>
      <c r="AX24" s="13"/>
      <c r="AY24" s="13"/>
      <c r="AZ24" s="13"/>
      <c r="BA24" s="13"/>
      <c r="BB24" s="13">
        <f t="shared" si="18"/>
        <v>0</v>
      </c>
      <c r="BC24" s="13" t="str">
        <f t="shared" si="19"/>
        <v>Débil</v>
      </c>
      <c r="BD24" s="13"/>
      <c r="BE24" s="13"/>
      <c r="BF24" s="13" t="str">
        <f t="shared" si="20"/>
        <v/>
      </c>
      <c r="BG24" s="13"/>
      <c r="BH24" s="14" t="str">
        <f t="shared" si="21"/>
        <v/>
      </c>
      <c r="BI24" s="13" t="str">
        <f t="shared" si="22"/>
        <v/>
      </c>
      <c r="BJ24" s="13" t="str">
        <f t="shared" si="23"/>
        <v>SI</v>
      </c>
      <c r="BK24" s="71"/>
      <c r="BL24" s="71"/>
      <c r="BM24" s="74"/>
      <c r="BN24" s="52"/>
      <c r="BO24" s="52"/>
      <c r="BP24" s="55"/>
      <c r="BQ24" s="58"/>
      <c r="BR24" s="61"/>
    </row>
    <row r="25" spans="1:70" ht="23.25" customHeight="1" x14ac:dyDescent="0.25">
      <c r="A25" s="27"/>
      <c r="B25" s="100"/>
      <c r="C25" s="64"/>
      <c r="D25" s="82"/>
      <c r="E25" s="82"/>
      <c r="F25" s="64"/>
      <c r="G25" s="64"/>
      <c r="H25" s="80"/>
      <c r="I25" s="64"/>
      <c r="J25" s="85"/>
      <c r="K25" s="31">
        <v>6</v>
      </c>
      <c r="L25" s="32" t="s">
        <v>47</v>
      </c>
      <c r="M25" s="87"/>
      <c r="N25" s="89"/>
      <c r="O25" s="52"/>
      <c r="P25" s="92"/>
      <c r="Q25" s="64"/>
      <c r="R25" s="64"/>
      <c r="S25" s="64"/>
      <c r="T25" s="64"/>
      <c r="U25" s="64"/>
      <c r="V25" s="64"/>
      <c r="W25" s="64"/>
      <c r="X25" s="64"/>
      <c r="Y25" s="64"/>
      <c r="Z25" s="64"/>
      <c r="AA25" s="64"/>
      <c r="AB25" s="64"/>
      <c r="AC25" s="64"/>
      <c r="AD25" s="64"/>
      <c r="AE25" s="64"/>
      <c r="AF25" s="64"/>
      <c r="AG25" s="64"/>
      <c r="AH25" s="64"/>
      <c r="AI25" s="64"/>
      <c r="AJ25" s="66"/>
      <c r="AK25" s="52"/>
      <c r="AL25" s="55"/>
      <c r="AM25" s="69"/>
      <c r="AN25" s="33">
        <v>6</v>
      </c>
      <c r="AO25" s="32" t="s">
        <v>47</v>
      </c>
      <c r="AP25" s="17"/>
      <c r="AQ25" s="17"/>
      <c r="AR25" s="17"/>
      <c r="AS25" s="17"/>
      <c r="AT25" s="17"/>
      <c r="AU25" s="17"/>
      <c r="AV25" s="17"/>
      <c r="AW25" s="17"/>
      <c r="AX25" s="17"/>
      <c r="AY25" s="17"/>
      <c r="AZ25" s="17"/>
      <c r="BA25" s="17"/>
      <c r="BB25" s="17">
        <f t="shared" si="18"/>
        <v>0</v>
      </c>
      <c r="BC25" s="17" t="str">
        <f t="shared" si="19"/>
        <v>Débil</v>
      </c>
      <c r="BD25" s="17"/>
      <c r="BE25" s="17"/>
      <c r="BF25" s="17" t="str">
        <f t="shared" si="20"/>
        <v/>
      </c>
      <c r="BG25" s="17"/>
      <c r="BH25" s="18" t="str">
        <f t="shared" si="21"/>
        <v/>
      </c>
      <c r="BI25" s="17" t="str">
        <f t="shared" si="22"/>
        <v/>
      </c>
      <c r="BJ25" s="17" t="str">
        <f t="shared" si="23"/>
        <v>SI</v>
      </c>
      <c r="BK25" s="71"/>
      <c r="BL25" s="71"/>
      <c r="BM25" s="74"/>
      <c r="BN25" s="52"/>
      <c r="BO25" s="52"/>
      <c r="BP25" s="55"/>
      <c r="BQ25" s="58"/>
      <c r="BR25" s="61"/>
    </row>
    <row r="26" spans="1:70" ht="23.25" customHeight="1" x14ac:dyDescent="0.25">
      <c r="A26" s="27"/>
      <c r="B26" s="100"/>
      <c r="C26" s="64"/>
      <c r="D26" s="82"/>
      <c r="E26" s="82"/>
      <c r="F26" s="64"/>
      <c r="G26" s="64"/>
      <c r="H26" s="80"/>
      <c r="I26" s="64"/>
      <c r="J26" s="85"/>
      <c r="K26" s="34">
        <v>7</v>
      </c>
      <c r="L26" s="35" t="s">
        <v>47</v>
      </c>
      <c r="M26" s="87"/>
      <c r="N26" s="89"/>
      <c r="O26" s="52"/>
      <c r="P26" s="92"/>
      <c r="Q26" s="64"/>
      <c r="R26" s="64"/>
      <c r="S26" s="64"/>
      <c r="T26" s="64"/>
      <c r="U26" s="64"/>
      <c r="V26" s="64"/>
      <c r="W26" s="64"/>
      <c r="X26" s="64"/>
      <c r="Y26" s="64"/>
      <c r="Z26" s="64"/>
      <c r="AA26" s="64"/>
      <c r="AB26" s="64"/>
      <c r="AC26" s="64"/>
      <c r="AD26" s="64"/>
      <c r="AE26" s="64"/>
      <c r="AF26" s="64"/>
      <c r="AG26" s="64"/>
      <c r="AH26" s="64"/>
      <c r="AI26" s="64"/>
      <c r="AJ26" s="66"/>
      <c r="AK26" s="52"/>
      <c r="AL26" s="55"/>
      <c r="AM26" s="69"/>
      <c r="AN26" s="36">
        <v>7</v>
      </c>
      <c r="AO26" s="35" t="s">
        <v>47</v>
      </c>
      <c r="AP26" s="13"/>
      <c r="AQ26" s="13"/>
      <c r="AR26" s="13"/>
      <c r="AS26" s="13"/>
      <c r="AT26" s="13"/>
      <c r="AU26" s="13"/>
      <c r="AV26" s="13"/>
      <c r="AW26" s="13"/>
      <c r="AX26" s="13"/>
      <c r="AY26" s="13"/>
      <c r="AZ26" s="13"/>
      <c r="BA26" s="13"/>
      <c r="BB26" s="13">
        <f t="shared" si="18"/>
        <v>0</v>
      </c>
      <c r="BC26" s="13" t="str">
        <f t="shared" si="19"/>
        <v>Débil</v>
      </c>
      <c r="BD26" s="13"/>
      <c r="BE26" s="13"/>
      <c r="BF26" s="13" t="str">
        <f t="shared" si="20"/>
        <v/>
      </c>
      <c r="BG26" s="13"/>
      <c r="BH26" s="14" t="str">
        <f t="shared" si="21"/>
        <v/>
      </c>
      <c r="BI26" s="13" t="str">
        <f t="shared" si="22"/>
        <v/>
      </c>
      <c r="BJ26" s="13" t="str">
        <f t="shared" si="23"/>
        <v>SI</v>
      </c>
      <c r="BK26" s="71"/>
      <c r="BL26" s="71"/>
      <c r="BM26" s="74"/>
      <c r="BN26" s="52"/>
      <c r="BO26" s="52"/>
      <c r="BP26" s="55"/>
      <c r="BQ26" s="58"/>
      <c r="BR26" s="61"/>
    </row>
    <row r="27" spans="1:70" ht="23.25" customHeight="1" x14ac:dyDescent="0.25">
      <c r="A27" s="27"/>
      <c r="B27" s="100"/>
      <c r="C27" s="64"/>
      <c r="D27" s="82"/>
      <c r="E27" s="82"/>
      <c r="F27" s="64"/>
      <c r="G27" s="64"/>
      <c r="H27" s="80"/>
      <c r="I27" s="64"/>
      <c r="J27" s="85"/>
      <c r="K27" s="31">
        <v>8</v>
      </c>
      <c r="L27" s="32" t="s">
        <v>47</v>
      </c>
      <c r="M27" s="87"/>
      <c r="N27" s="89"/>
      <c r="O27" s="52"/>
      <c r="P27" s="92"/>
      <c r="Q27" s="64"/>
      <c r="R27" s="64"/>
      <c r="S27" s="64"/>
      <c r="T27" s="64"/>
      <c r="U27" s="64"/>
      <c r="V27" s="64"/>
      <c r="W27" s="64"/>
      <c r="X27" s="64"/>
      <c r="Y27" s="64"/>
      <c r="Z27" s="64"/>
      <c r="AA27" s="64"/>
      <c r="AB27" s="64"/>
      <c r="AC27" s="64"/>
      <c r="AD27" s="64"/>
      <c r="AE27" s="64"/>
      <c r="AF27" s="64"/>
      <c r="AG27" s="64"/>
      <c r="AH27" s="64"/>
      <c r="AI27" s="64"/>
      <c r="AJ27" s="66"/>
      <c r="AK27" s="52"/>
      <c r="AL27" s="55"/>
      <c r="AM27" s="69"/>
      <c r="AN27" s="33">
        <v>8</v>
      </c>
      <c r="AO27" s="32" t="s">
        <v>47</v>
      </c>
      <c r="AP27" s="17"/>
      <c r="AQ27" s="17"/>
      <c r="AR27" s="17"/>
      <c r="AS27" s="17"/>
      <c r="AT27" s="17"/>
      <c r="AU27" s="17"/>
      <c r="AV27" s="17"/>
      <c r="AW27" s="17"/>
      <c r="AX27" s="17"/>
      <c r="AY27" s="17"/>
      <c r="AZ27" s="17"/>
      <c r="BA27" s="17"/>
      <c r="BB27" s="17">
        <f t="shared" si="18"/>
        <v>0</v>
      </c>
      <c r="BC27" s="17" t="str">
        <f t="shared" si="19"/>
        <v>Débil</v>
      </c>
      <c r="BD27" s="17"/>
      <c r="BE27" s="17"/>
      <c r="BF27" s="17" t="str">
        <f t="shared" si="20"/>
        <v/>
      </c>
      <c r="BG27" s="17"/>
      <c r="BH27" s="18" t="str">
        <f t="shared" si="21"/>
        <v/>
      </c>
      <c r="BI27" s="17" t="str">
        <f t="shared" si="22"/>
        <v/>
      </c>
      <c r="BJ27" s="17" t="str">
        <f t="shared" si="23"/>
        <v>SI</v>
      </c>
      <c r="BK27" s="71"/>
      <c r="BL27" s="71"/>
      <c r="BM27" s="74"/>
      <c r="BN27" s="52"/>
      <c r="BO27" s="52"/>
      <c r="BP27" s="55"/>
      <c r="BQ27" s="58"/>
      <c r="BR27" s="61"/>
    </row>
    <row r="28" spans="1:70" ht="23.25" customHeight="1" x14ac:dyDescent="0.25">
      <c r="A28" s="27"/>
      <c r="B28" s="100"/>
      <c r="C28" s="64"/>
      <c r="D28" s="82"/>
      <c r="E28" s="82"/>
      <c r="F28" s="64"/>
      <c r="G28" s="64"/>
      <c r="H28" s="80"/>
      <c r="I28" s="64"/>
      <c r="J28" s="85"/>
      <c r="K28" s="34">
        <v>9</v>
      </c>
      <c r="L28" s="35" t="s">
        <v>47</v>
      </c>
      <c r="M28" s="87"/>
      <c r="N28" s="89"/>
      <c r="O28" s="52"/>
      <c r="P28" s="92"/>
      <c r="Q28" s="64"/>
      <c r="R28" s="64"/>
      <c r="S28" s="64"/>
      <c r="T28" s="64"/>
      <c r="U28" s="64"/>
      <c r="V28" s="64"/>
      <c r="W28" s="64"/>
      <c r="X28" s="64"/>
      <c r="Y28" s="64"/>
      <c r="Z28" s="64"/>
      <c r="AA28" s="64"/>
      <c r="AB28" s="64"/>
      <c r="AC28" s="64"/>
      <c r="AD28" s="64"/>
      <c r="AE28" s="64"/>
      <c r="AF28" s="64"/>
      <c r="AG28" s="64"/>
      <c r="AH28" s="64"/>
      <c r="AI28" s="64"/>
      <c r="AJ28" s="66"/>
      <c r="AK28" s="52"/>
      <c r="AL28" s="55"/>
      <c r="AM28" s="69"/>
      <c r="AN28" s="36">
        <v>9</v>
      </c>
      <c r="AO28" s="35" t="s">
        <v>56</v>
      </c>
      <c r="AP28" s="13"/>
      <c r="AQ28" s="13"/>
      <c r="AR28" s="13"/>
      <c r="AS28" s="13"/>
      <c r="AT28" s="13"/>
      <c r="AU28" s="13"/>
      <c r="AV28" s="13"/>
      <c r="AW28" s="13"/>
      <c r="AX28" s="13"/>
      <c r="AY28" s="13"/>
      <c r="AZ28" s="13"/>
      <c r="BA28" s="13"/>
      <c r="BB28" s="13">
        <f t="shared" si="18"/>
        <v>0</v>
      </c>
      <c r="BC28" s="13" t="str">
        <f t="shared" si="19"/>
        <v>Débil</v>
      </c>
      <c r="BD28" s="13"/>
      <c r="BE28" s="13"/>
      <c r="BF28" s="13" t="str">
        <f t="shared" si="20"/>
        <v/>
      </c>
      <c r="BG28" s="13"/>
      <c r="BH28" s="14" t="str">
        <f t="shared" si="21"/>
        <v/>
      </c>
      <c r="BI28" s="13" t="str">
        <f t="shared" si="22"/>
        <v/>
      </c>
      <c r="BJ28" s="13" t="str">
        <f t="shared" si="23"/>
        <v>SI</v>
      </c>
      <c r="BK28" s="71"/>
      <c r="BL28" s="71"/>
      <c r="BM28" s="74"/>
      <c r="BN28" s="52"/>
      <c r="BO28" s="52"/>
      <c r="BP28" s="55"/>
      <c r="BQ28" s="58"/>
      <c r="BR28" s="61"/>
    </row>
    <row r="29" spans="1:70" ht="23.25" customHeight="1" thickBot="1" x14ac:dyDescent="0.3">
      <c r="A29" s="27"/>
      <c r="B29" s="101"/>
      <c r="C29" s="65"/>
      <c r="D29" s="83"/>
      <c r="E29" s="83"/>
      <c r="F29" s="65"/>
      <c r="G29" s="65"/>
      <c r="H29" s="81"/>
      <c r="I29" s="65"/>
      <c r="J29" s="86"/>
      <c r="K29" s="37">
        <v>10</v>
      </c>
      <c r="L29" s="38" t="s">
        <v>47</v>
      </c>
      <c r="M29" s="88"/>
      <c r="N29" s="90"/>
      <c r="O29" s="53"/>
      <c r="P29" s="93"/>
      <c r="Q29" s="65"/>
      <c r="R29" s="65"/>
      <c r="S29" s="65"/>
      <c r="T29" s="65"/>
      <c r="U29" s="65"/>
      <c r="V29" s="65"/>
      <c r="W29" s="65"/>
      <c r="X29" s="65"/>
      <c r="Y29" s="65"/>
      <c r="Z29" s="65"/>
      <c r="AA29" s="65"/>
      <c r="AB29" s="65"/>
      <c r="AC29" s="65"/>
      <c r="AD29" s="65"/>
      <c r="AE29" s="65"/>
      <c r="AF29" s="65"/>
      <c r="AG29" s="65"/>
      <c r="AH29" s="65"/>
      <c r="AI29" s="65"/>
      <c r="AJ29" s="67"/>
      <c r="AK29" s="53"/>
      <c r="AL29" s="56"/>
      <c r="AM29" s="70"/>
      <c r="AN29" s="39">
        <v>10</v>
      </c>
      <c r="AO29" s="38" t="s">
        <v>56</v>
      </c>
      <c r="AP29" s="19"/>
      <c r="AQ29" s="19"/>
      <c r="AR29" s="19"/>
      <c r="AS29" s="19"/>
      <c r="AT29" s="19"/>
      <c r="AU29" s="19"/>
      <c r="AV29" s="19"/>
      <c r="AW29" s="19"/>
      <c r="AX29" s="19"/>
      <c r="AY29" s="19"/>
      <c r="AZ29" s="19"/>
      <c r="BA29" s="19"/>
      <c r="BB29" s="19">
        <f t="shared" si="18"/>
        <v>0</v>
      </c>
      <c r="BC29" s="19" t="str">
        <f t="shared" si="19"/>
        <v>Débil</v>
      </c>
      <c r="BD29" s="19"/>
      <c r="BE29" s="19"/>
      <c r="BF29" s="19" t="str">
        <f t="shared" si="20"/>
        <v/>
      </c>
      <c r="BG29" s="19"/>
      <c r="BH29" s="20" t="str">
        <f t="shared" si="21"/>
        <v/>
      </c>
      <c r="BI29" s="19" t="str">
        <f t="shared" si="22"/>
        <v/>
      </c>
      <c r="BJ29" s="19" t="str">
        <f t="shared" si="23"/>
        <v>SI</v>
      </c>
      <c r="BK29" s="72"/>
      <c r="BL29" s="72"/>
      <c r="BM29" s="75"/>
      <c r="BN29" s="53"/>
      <c r="BO29" s="53"/>
      <c r="BP29" s="56"/>
      <c r="BQ29" s="59"/>
      <c r="BR29" s="62"/>
    </row>
    <row r="30" spans="1:70" ht="25.5" hidden="1" x14ac:dyDescent="0.25">
      <c r="A30" s="27"/>
      <c r="B30" s="99" t="s">
        <v>11</v>
      </c>
      <c r="C30" s="63"/>
      <c r="D30" s="82"/>
      <c r="E30" s="82"/>
      <c r="F30" s="63"/>
      <c r="G30" s="63"/>
      <c r="H30" s="79"/>
      <c r="I30" s="63"/>
      <c r="J30" s="84" t="str">
        <f t="shared" ref="J30" si="28">IF(AND((F30="SI"),(G30="SI"),(H30="SI"),(I30="SI")),"Si es Riesgo de Corrupción","No es Riesgo de Corrupción")</f>
        <v>No es Riesgo de Corrupción</v>
      </c>
      <c r="K30" s="28">
        <v>1</v>
      </c>
      <c r="L30" s="29"/>
      <c r="M30" s="87" t="s">
        <v>275</v>
      </c>
      <c r="N30" s="89">
        <v>3</v>
      </c>
      <c r="O30" s="52" t="str">
        <f t="shared" ref="O30" si="29">IF(N30=1,"Rara vez",IF(N30=2,"Improbable",IF(N30=3,"Posible",IF(N30=4,"Probable",IF(N30=5,"Casi seguro","← 
Definir el nivel de probabilidad")))))</f>
        <v>Posible</v>
      </c>
      <c r="P30" s="91" t="str">
        <f t="shared" si="0"/>
        <v>Descripción:
El evento podrá ocurrir en algún momento
Frecuencia:
Al menos 1 vez en los últimos 2 años</v>
      </c>
      <c r="Q30" s="63"/>
      <c r="R30" s="63"/>
      <c r="S30" s="63"/>
      <c r="T30" s="63"/>
      <c r="U30" s="63"/>
      <c r="V30" s="63"/>
      <c r="W30" s="63"/>
      <c r="X30" s="63"/>
      <c r="Y30" s="63"/>
      <c r="Z30" s="63"/>
      <c r="AA30" s="63"/>
      <c r="AB30" s="63"/>
      <c r="AC30" s="63"/>
      <c r="AD30" s="63"/>
      <c r="AE30" s="63"/>
      <c r="AF30" s="63"/>
      <c r="AG30" s="63"/>
      <c r="AH30" s="63"/>
      <c r="AI30" s="63"/>
      <c r="AJ30" s="66">
        <f t="shared" ref="AJ30" si="30">IF(AF30="SI","Impacto Catastrófico por lesoines o perdida de vidas humanas",(COUNTIF(Q30:AE39,"SI")+COUNTIF(AG30:AI39,"SI")))</f>
        <v>0</v>
      </c>
      <c r="AK30" s="52" t="str">
        <f t="shared" si="1"/>
        <v/>
      </c>
      <c r="AL30" s="54" t="str">
        <f t="shared" ref="AL30" si="31">IF(AND(O30="Rara Vez",AK30="Moderado"),"Moderado",IF(AND(O30="Rara Vez",AK30="Mayor"),"Alto",IF(AND(O30="Improbable",AK30="Moderado"),"Moderado",IF(AND(O30="Improbable",AK30="Mayor"),"Alto",IF(AND(O30="Posible",AK30="Moderado"),"Alto",IF(AND(O30="Probable",AK30="Moderado"),"Alto","Extremo"))))))</f>
        <v>Extremo</v>
      </c>
      <c r="AM30" s="68" t="s">
        <v>81</v>
      </c>
      <c r="AN30" s="30">
        <v>1</v>
      </c>
      <c r="AO30" s="29"/>
      <c r="AP30" s="11"/>
      <c r="AQ30" s="11"/>
      <c r="AR30" s="11"/>
      <c r="AS30" s="11"/>
      <c r="AT30" s="11"/>
      <c r="AU30" s="11"/>
      <c r="AV30" s="11"/>
      <c r="AW30" s="11"/>
      <c r="AX30" s="11"/>
      <c r="AY30" s="11"/>
      <c r="AZ30" s="11"/>
      <c r="BA30" s="11"/>
      <c r="BB30" s="11">
        <f t="shared" si="18"/>
        <v>0</v>
      </c>
      <c r="BC30" s="11" t="str">
        <f t="shared" si="19"/>
        <v>Débil</v>
      </c>
      <c r="BD30" s="11"/>
      <c r="BE30" s="11" t="s">
        <v>149</v>
      </c>
      <c r="BF30" s="11" t="str">
        <f t="shared" si="20"/>
        <v>Algunas veces se ejecuta</v>
      </c>
      <c r="BG30" s="11"/>
      <c r="BH30" s="12" t="str">
        <f t="shared" si="21"/>
        <v>DÉBIL</v>
      </c>
      <c r="BI30" s="11">
        <f t="shared" si="22"/>
        <v>0</v>
      </c>
      <c r="BJ30" s="11" t="str">
        <f t="shared" si="23"/>
        <v>SI</v>
      </c>
      <c r="BK30" s="71" t="str">
        <f t="shared" ref="BK30" si="32">IF(AVERAGE(BI30:BI39)=100,"FUERTE",IF(AND(AVERAGE(BI30:BI39)&lt;=99,AVERAGE(BI30:BI39)&gt;=50),"MODERADA",IF(AVERAGE(BI30:BI39)&lt;50,"DÉBIL",0)))</f>
        <v>DÉBIL</v>
      </c>
      <c r="BL30" s="71" t="str">
        <f t="shared" si="9"/>
        <v>NO DISMINUYE</v>
      </c>
      <c r="BM30" s="73">
        <f t="shared" si="10"/>
        <v>3</v>
      </c>
      <c r="BN30" s="52" t="str">
        <f t="shared" ref="BN30" si="33">IF(BM30=1,"Rara vez",IF(BM30=2,"Improbable",IF(BM30=3,"Posible",IF(BM30=4,"Probable",IF(BM30=5,"Casi Seguro",0)))))</f>
        <v>Posible</v>
      </c>
      <c r="BO30" s="52" t="str">
        <f t="shared" ref="BO30" si="34">AK30</f>
        <v/>
      </c>
      <c r="BP30" s="54" t="str">
        <f t="shared" ref="BP30" si="35">IF(AND(BN30="Rara Vez",BO30="Moderado"),"Moderado",IF(AND(BN30="Rara Vez",BO30="Mayor"),"Alto",IF(AND(BN30="Improbable",BO30="Moderado"),"Moderado",IF(AND(BN30="Improbable",BO30="Mayor"),"Alto",IF(AND(BN30="Posible",BO30="Moderado"),"Alto",IF(AND(BN30="Probable",BO30="Moderado"),"Alto","Extremo"))))))</f>
        <v>Extremo</v>
      </c>
      <c r="BQ30" s="57"/>
      <c r="BR30" s="60"/>
    </row>
    <row r="31" spans="1:70" ht="25.5" hidden="1" x14ac:dyDescent="0.25">
      <c r="A31" s="27"/>
      <c r="B31" s="100"/>
      <c r="C31" s="64"/>
      <c r="D31" s="82"/>
      <c r="E31" s="82"/>
      <c r="F31" s="64"/>
      <c r="G31" s="64"/>
      <c r="H31" s="80"/>
      <c r="I31" s="64"/>
      <c r="J31" s="85"/>
      <c r="K31" s="31">
        <v>2</v>
      </c>
      <c r="L31" s="32"/>
      <c r="M31" s="87"/>
      <c r="N31" s="89"/>
      <c r="O31" s="52"/>
      <c r="P31" s="92"/>
      <c r="Q31" s="64"/>
      <c r="R31" s="64"/>
      <c r="S31" s="64"/>
      <c r="T31" s="64"/>
      <c r="U31" s="64"/>
      <c r="V31" s="64"/>
      <c r="W31" s="64"/>
      <c r="X31" s="64"/>
      <c r="Y31" s="64"/>
      <c r="Z31" s="64"/>
      <c r="AA31" s="64"/>
      <c r="AB31" s="64"/>
      <c r="AC31" s="64"/>
      <c r="AD31" s="64"/>
      <c r="AE31" s="64"/>
      <c r="AF31" s="64"/>
      <c r="AG31" s="64"/>
      <c r="AH31" s="64"/>
      <c r="AI31" s="64"/>
      <c r="AJ31" s="66"/>
      <c r="AK31" s="52"/>
      <c r="AL31" s="55"/>
      <c r="AM31" s="69"/>
      <c r="AN31" s="33">
        <v>2</v>
      </c>
      <c r="AO31" s="32"/>
      <c r="AP31" s="17"/>
      <c r="AQ31" s="17"/>
      <c r="AR31" s="17"/>
      <c r="AS31" s="17"/>
      <c r="AT31" s="17"/>
      <c r="AU31" s="17"/>
      <c r="AV31" s="17"/>
      <c r="AW31" s="17"/>
      <c r="AX31" s="17"/>
      <c r="AY31" s="17"/>
      <c r="AZ31" s="17"/>
      <c r="BA31" s="17"/>
      <c r="BB31" s="17">
        <f t="shared" si="18"/>
        <v>0</v>
      </c>
      <c r="BC31" s="17" t="str">
        <f t="shared" si="19"/>
        <v>Débil</v>
      </c>
      <c r="BD31" s="17"/>
      <c r="BE31" s="17" t="s">
        <v>120</v>
      </c>
      <c r="BF31" s="17" t="str">
        <f t="shared" si="20"/>
        <v>Siempre se ejecuta</v>
      </c>
      <c r="BG31" s="17"/>
      <c r="BH31" s="18" t="str">
        <f t="shared" si="21"/>
        <v>DÉBIL</v>
      </c>
      <c r="BI31" s="17">
        <f t="shared" si="22"/>
        <v>0</v>
      </c>
      <c r="BJ31" s="17" t="str">
        <f t="shared" si="23"/>
        <v>SI</v>
      </c>
      <c r="BK31" s="71"/>
      <c r="BL31" s="71"/>
      <c r="BM31" s="74"/>
      <c r="BN31" s="52"/>
      <c r="BO31" s="52"/>
      <c r="BP31" s="55"/>
      <c r="BQ31" s="58"/>
      <c r="BR31" s="61"/>
    </row>
    <row r="32" spans="1:70" ht="25.5" hidden="1" x14ac:dyDescent="0.25">
      <c r="A32" s="27"/>
      <c r="B32" s="100"/>
      <c r="C32" s="64"/>
      <c r="D32" s="82"/>
      <c r="E32" s="82"/>
      <c r="F32" s="64"/>
      <c r="G32" s="64"/>
      <c r="H32" s="80"/>
      <c r="I32" s="64"/>
      <c r="J32" s="85"/>
      <c r="K32" s="34">
        <v>3</v>
      </c>
      <c r="L32" s="35"/>
      <c r="M32" s="87"/>
      <c r="N32" s="89"/>
      <c r="O32" s="52"/>
      <c r="P32" s="92"/>
      <c r="Q32" s="64"/>
      <c r="R32" s="64"/>
      <c r="S32" s="64"/>
      <c r="T32" s="64"/>
      <c r="U32" s="64"/>
      <c r="V32" s="64"/>
      <c r="W32" s="64"/>
      <c r="X32" s="64"/>
      <c r="Y32" s="64"/>
      <c r="Z32" s="64"/>
      <c r="AA32" s="64"/>
      <c r="AB32" s="64"/>
      <c r="AC32" s="64"/>
      <c r="AD32" s="64"/>
      <c r="AE32" s="64"/>
      <c r="AF32" s="64"/>
      <c r="AG32" s="64"/>
      <c r="AH32" s="64"/>
      <c r="AI32" s="64"/>
      <c r="AJ32" s="66"/>
      <c r="AK32" s="52"/>
      <c r="AL32" s="55"/>
      <c r="AM32" s="69"/>
      <c r="AN32" s="36">
        <v>3</v>
      </c>
      <c r="AO32" s="35"/>
      <c r="AP32" s="13"/>
      <c r="AQ32" s="13"/>
      <c r="AR32" s="13"/>
      <c r="AS32" s="13"/>
      <c r="AT32" s="13"/>
      <c r="AU32" s="13"/>
      <c r="AV32" s="13"/>
      <c r="AW32" s="13"/>
      <c r="AX32" s="13"/>
      <c r="AY32" s="13"/>
      <c r="AZ32" s="13"/>
      <c r="BA32" s="13"/>
      <c r="BB32" s="13">
        <f t="shared" si="18"/>
        <v>0</v>
      </c>
      <c r="BC32" s="13" t="str">
        <f t="shared" si="19"/>
        <v>Débil</v>
      </c>
      <c r="BD32" s="13"/>
      <c r="BE32" s="13" t="s">
        <v>120</v>
      </c>
      <c r="BF32" s="13" t="str">
        <f t="shared" si="20"/>
        <v>Siempre se ejecuta</v>
      </c>
      <c r="BG32" s="13"/>
      <c r="BH32" s="14" t="str">
        <f t="shared" si="21"/>
        <v>DÉBIL</v>
      </c>
      <c r="BI32" s="13">
        <f t="shared" si="22"/>
        <v>0</v>
      </c>
      <c r="BJ32" s="13" t="str">
        <f t="shared" si="23"/>
        <v>SI</v>
      </c>
      <c r="BK32" s="71"/>
      <c r="BL32" s="71"/>
      <c r="BM32" s="74"/>
      <c r="BN32" s="52"/>
      <c r="BO32" s="52"/>
      <c r="BP32" s="55"/>
      <c r="BQ32" s="58"/>
      <c r="BR32" s="61"/>
    </row>
    <row r="33" spans="1:70" ht="25.5" hidden="1" x14ac:dyDescent="0.25">
      <c r="A33" s="27"/>
      <c r="B33" s="100"/>
      <c r="C33" s="64"/>
      <c r="D33" s="82"/>
      <c r="E33" s="82"/>
      <c r="F33" s="64"/>
      <c r="G33" s="64"/>
      <c r="H33" s="80"/>
      <c r="I33" s="64"/>
      <c r="J33" s="85"/>
      <c r="K33" s="31">
        <v>4</v>
      </c>
      <c r="L33" s="32"/>
      <c r="M33" s="87"/>
      <c r="N33" s="89"/>
      <c r="O33" s="52"/>
      <c r="P33" s="92"/>
      <c r="Q33" s="64"/>
      <c r="R33" s="64"/>
      <c r="S33" s="64"/>
      <c r="T33" s="64"/>
      <c r="U33" s="64"/>
      <c r="V33" s="64"/>
      <c r="W33" s="64"/>
      <c r="X33" s="64"/>
      <c r="Y33" s="64"/>
      <c r="Z33" s="64"/>
      <c r="AA33" s="64"/>
      <c r="AB33" s="64"/>
      <c r="AC33" s="64"/>
      <c r="AD33" s="64"/>
      <c r="AE33" s="64"/>
      <c r="AF33" s="64"/>
      <c r="AG33" s="64"/>
      <c r="AH33" s="64"/>
      <c r="AI33" s="64"/>
      <c r="AJ33" s="66"/>
      <c r="AK33" s="52"/>
      <c r="AL33" s="55"/>
      <c r="AM33" s="69"/>
      <c r="AN33" s="33">
        <v>4</v>
      </c>
      <c r="AO33" s="32"/>
      <c r="AP33" s="17"/>
      <c r="AQ33" s="17"/>
      <c r="AR33" s="17"/>
      <c r="AS33" s="17"/>
      <c r="AT33" s="17"/>
      <c r="AU33" s="17"/>
      <c r="AV33" s="17"/>
      <c r="AW33" s="17"/>
      <c r="AX33" s="17"/>
      <c r="AY33" s="17"/>
      <c r="AZ33" s="17"/>
      <c r="BA33" s="17"/>
      <c r="BB33" s="17">
        <f t="shared" si="18"/>
        <v>0</v>
      </c>
      <c r="BC33" s="17" t="str">
        <f t="shared" si="19"/>
        <v>Débil</v>
      </c>
      <c r="BD33" s="17"/>
      <c r="BE33" s="17" t="s">
        <v>120</v>
      </c>
      <c r="BF33" s="17" t="str">
        <f t="shared" si="20"/>
        <v>Siempre se ejecuta</v>
      </c>
      <c r="BG33" s="17"/>
      <c r="BH33" s="18" t="str">
        <f t="shared" si="21"/>
        <v>DÉBIL</v>
      </c>
      <c r="BI33" s="17">
        <f t="shared" si="22"/>
        <v>0</v>
      </c>
      <c r="BJ33" s="17" t="str">
        <f t="shared" si="23"/>
        <v>SI</v>
      </c>
      <c r="BK33" s="71"/>
      <c r="BL33" s="71"/>
      <c r="BM33" s="74"/>
      <c r="BN33" s="52"/>
      <c r="BO33" s="52"/>
      <c r="BP33" s="55"/>
      <c r="BQ33" s="58"/>
      <c r="BR33" s="61"/>
    </row>
    <row r="34" spans="1:70" ht="23.25" hidden="1" customHeight="1" x14ac:dyDescent="0.25">
      <c r="A34" s="27"/>
      <c r="B34" s="100"/>
      <c r="C34" s="64"/>
      <c r="D34" s="82"/>
      <c r="E34" s="82"/>
      <c r="F34" s="64"/>
      <c r="G34" s="64"/>
      <c r="H34" s="80"/>
      <c r="I34" s="64"/>
      <c r="J34" s="85"/>
      <c r="K34" s="34">
        <v>5</v>
      </c>
      <c r="L34" s="35" t="s">
        <v>47</v>
      </c>
      <c r="M34" s="87"/>
      <c r="N34" s="89"/>
      <c r="O34" s="52"/>
      <c r="P34" s="92"/>
      <c r="Q34" s="64"/>
      <c r="R34" s="64"/>
      <c r="S34" s="64"/>
      <c r="T34" s="64"/>
      <c r="U34" s="64"/>
      <c r="V34" s="64"/>
      <c r="W34" s="64"/>
      <c r="X34" s="64"/>
      <c r="Y34" s="64"/>
      <c r="Z34" s="64"/>
      <c r="AA34" s="64"/>
      <c r="AB34" s="64"/>
      <c r="AC34" s="64"/>
      <c r="AD34" s="64"/>
      <c r="AE34" s="64"/>
      <c r="AF34" s="64"/>
      <c r="AG34" s="64"/>
      <c r="AH34" s="64"/>
      <c r="AI34" s="64"/>
      <c r="AJ34" s="66"/>
      <c r="AK34" s="52"/>
      <c r="AL34" s="55"/>
      <c r="AM34" s="69"/>
      <c r="AN34" s="36">
        <v>5</v>
      </c>
      <c r="AO34" s="35" t="s">
        <v>47</v>
      </c>
      <c r="AP34" s="13"/>
      <c r="AQ34" s="13"/>
      <c r="AR34" s="13"/>
      <c r="AS34" s="13"/>
      <c r="AT34" s="13"/>
      <c r="AU34" s="13"/>
      <c r="AV34" s="13"/>
      <c r="AW34" s="13"/>
      <c r="AX34" s="13"/>
      <c r="AY34" s="13"/>
      <c r="AZ34" s="13"/>
      <c r="BA34" s="13"/>
      <c r="BB34" s="13">
        <f t="shared" si="18"/>
        <v>0</v>
      </c>
      <c r="BC34" s="13" t="str">
        <f t="shared" si="19"/>
        <v>Débil</v>
      </c>
      <c r="BD34" s="13"/>
      <c r="BE34" s="13"/>
      <c r="BF34" s="13" t="str">
        <f t="shared" si="20"/>
        <v/>
      </c>
      <c r="BG34" s="13"/>
      <c r="BH34" s="14" t="str">
        <f t="shared" si="21"/>
        <v/>
      </c>
      <c r="BI34" s="13" t="str">
        <f t="shared" si="22"/>
        <v/>
      </c>
      <c r="BJ34" s="13" t="str">
        <f t="shared" si="23"/>
        <v>SI</v>
      </c>
      <c r="BK34" s="71"/>
      <c r="BL34" s="71"/>
      <c r="BM34" s="74"/>
      <c r="BN34" s="52"/>
      <c r="BO34" s="52"/>
      <c r="BP34" s="55"/>
      <c r="BQ34" s="58"/>
      <c r="BR34" s="61"/>
    </row>
    <row r="35" spans="1:70" ht="23.25" hidden="1" customHeight="1" x14ac:dyDescent="0.25">
      <c r="A35" s="27"/>
      <c r="B35" s="100"/>
      <c r="C35" s="64"/>
      <c r="D35" s="82"/>
      <c r="E35" s="82"/>
      <c r="F35" s="64"/>
      <c r="G35" s="64"/>
      <c r="H35" s="80"/>
      <c r="I35" s="64"/>
      <c r="J35" s="85"/>
      <c r="K35" s="31">
        <v>6</v>
      </c>
      <c r="L35" s="32" t="s">
        <v>47</v>
      </c>
      <c r="M35" s="87"/>
      <c r="N35" s="89"/>
      <c r="O35" s="52"/>
      <c r="P35" s="92"/>
      <c r="Q35" s="64"/>
      <c r="R35" s="64"/>
      <c r="S35" s="64"/>
      <c r="T35" s="64"/>
      <c r="U35" s="64"/>
      <c r="V35" s="64"/>
      <c r="W35" s="64"/>
      <c r="X35" s="64"/>
      <c r="Y35" s="64"/>
      <c r="Z35" s="64"/>
      <c r="AA35" s="64"/>
      <c r="AB35" s="64"/>
      <c r="AC35" s="64"/>
      <c r="AD35" s="64"/>
      <c r="AE35" s="64"/>
      <c r="AF35" s="64"/>
      <c r="AG35" s="64"/>
      <c r="AH35" s="64"/>
      <c r="AI35" s="64"/>
      <c r="AJ35" s="66"/>
      <c r="AK35" s="52"/>
      <c r="AL35" s="55"/>
      <c r="AM35" s="69"/>
      <c r="AN35" s="33">
        <v>6</v>
      </c>
      <c r="AO35" s="32" t="s">
        <v>47</v>
      </c>
      <c r="AP35" s="17"/>
      <c r="AQ35" s="17"/>
      <c r="AR35" s="17"/>
      <c r="AS35" s="17"/>
      <c r="AT35" s="17"/>
      <c r="AU35" s="17"/>
      <c r="AV35" s="17"/>
      <c r="AW35" s="17"/>
      <c r="AX35" s="17"/>
      <c r="AY35" s="17"/>
      <c r="AZ35" s="17"/>
      <c r="BA35" s="17"/>
      <c r="BB35" s="17">
        <f t="shared" si="18"/>
        <v>0</v>
      </c>
      <c r="BC35" s="17" t="str">
        <f t="shared" si="19"/>
        <v>Débil</v>
      </c>
      <c r="BD35" s="17"/>
      <c r="BE35" s="17"/>
      <c r="BF35" s="17" t="str">
        <f t="shared" si="20"/>
        <v/>
      </c>
      <c r="BG35" s="17"/>
      <c r="BH35" s="18" t="str">
        <f t="shared" si="21"/>
        <v/>
      </c>
      <c r="BI35" s="17" t="str">
        <f t="shared" si="22"/>
        <v/>
      </c>
      <c r="BJ35" s="17" t="str">
        <f t="shared" si="23"/>
        <v>SI</v>
      </c>
      <c r="BK35" s="71"/>
      <c r="BL35" s="71"/>
      <c r="BM35" s="74"/>
      <c r="BN35" s="52"/>
      <c r="BO35" s="52"/>
      <c r="BP35" s="55"/>
      <c r="BQ35" s="58"/>
      <c r="BR35" s="61"/>
    </row>
    <row r="36" spans="1:70" ht="23.25" hidden="1" customHeight="1" x14ac:dyDescent="0.25">
      <c r="A36" s="27"/>
      <c r="B36" s="100"/>
      <c r="C36" s="64"/>
      <c r="D36" s="82"/>
      <c r="E36" s="82"/>
      <c r="F36" s="64"/>
      <c r="G36" s="64"/>
      <c r="H36" s="80"/>
      <c r="I36" s="64"/>
      <c r="J36" s="85"/>
      <c r="K36" s="34">
        <v>7</v>
      </c>
      <c r="L36" s="35" t="s">
        <v>47</v>
      </c>
      <c r="M36" s="87"/>
      <c r="N36" s="89"/>
      <c r="O36" s="52"/>
      <c r="P36" s="92"/>
      <c r="Q36" s="64"/>
      <c r="R36" s="64"/>
      <c r="S36" s="64"/>
      <c r="T36" s="64"/>
      <c r="U36" s="64"/>
      <c r="V36" s="64"/>
      <c r="W36" s="64"/>
      <c r="X36" s="64"/>
      <c r="Y36" s="64"/>
      <c r="Z36" s="64"/>
      <c r="AA36" s="64"/>
      <c r="AB36" s="64"/>
      <c r="AC36" s="64"/>
      <c r="AD36" s="64"/>
      <c r="AE36" s="64"/>
      <c r="AF36" s="64"/>
      <c r="AG36" s="64"/>
      <c r="AH36" s="64"/>
      <c r="AI36" s="64"/>
      <c r="AJ36" s="66"/>
      <c r="AK36" s="52"/>
      <c r="AL36" s="55"/>
      <c r="AM36" s="69"/>
      <c r="AN36" s="36">
        <v>7</v>
      </c>
      <c r="AO36" s="35" t="s">
        <v>47</v>
      </c>
      <c r="AP36" s="13"/>
      <c r="AQ36" s="13"/>
      <c r="AR36" s="13"/>
      <c r="AS36" s="13"/>
      <c r="AT36" s="13"/>
      <c r="AU36" s="13"/>
      <c r="AV36" s="13"/>
      <c r="AW36" s="13"/>
      <c r="AX36" s="13"/>
      <c r="AY36" s="13"/>
      <c r="AZ36" s="13"/>
      <c r="BA36" s="13"/>
      <c r="BB36" s="13">
        <f t="shared" si="18"/>
        <v>0</v>
      </c>
      <c r="BC36" s="13" t="str">
        <f t="shared" si="19"/>
        <v>Débil</v>
      </c>
      <c r="BD36" s="13"/>
      <c r="BE36" s="13"/>
      <c r="BF36" s="13" t="str">
        <f t="shared" si="20"/>
        <v/>
      </c>
      <c r="BG36" s="13"/>
      <c r="BH36" s="14" t="str">
        <f t="shared" si="21"/>
        <v/>
      </c>
      <c r="BI36" s="13" t="str">
        <f t="shared" si="22"/>
        <v/>
      </c>
      <c r="BJ36" s="13" t="str">
        <f t="shared" si="23"/>
        <v>SI</v>
      </c>
      <c r="BK36" s="71"/>
      <c r="BL36" s="71"/>
      <c r="BM36" s="74"/>
      <c r="BN36" s="52"/>
      <c r="BO36" s="52"/>
      <c r="BP36" s="55"/>
      <c r="BQ36" s="58"/>
      <c r="BR36" s="61"/>
    </row>
    <row r="37" spans="1:70" ht="23.25" hidden="1" customHeight="1" x14ac:dyDescent="0.25">
      <c r="A37" s="27"/>
      <c r="B37" s="100"/>
      <c r="C37" s="64"/>
      <c r="D37" s="82"/>
      <c r="E37" s="82"/>
      <c r="F37" s="64"/>
      <c r="G37" s="64"/>
      <c r="H37" s="80"/>
      <c r="I37" s="64"/>
      <c r="J37" s="85"/>
      <c r="K37" s="31">
        <v>8</v>
      </c>
      <c r="L37" s="32" t="s">
        <v>47</v>
      </c>
      <c r="M37" s="87"/>
      <c r="N37" s="89"/>
      <c r="O37" s="52"/>
      <c r="P37" s="92"/>
      <c r="Q37" s="64"/>
      <c r="R37" s="64"/>
      <c r="S37" s="64"/>
      <c r="T37" s="64"/>
      <c r="U37" s="64"/>
      <c r="V37" s="64"/>
      <c r="W37" s="64"/>
      <c r="X37" s="64"/>
      <c r="Y37" s="64"/>
      <c r="Z37" s="64"/>
      <c r="AA37" s="64"/>
      <c r="AB37" s="64"/>
      <c r="AC37" s="64"/>
      <c r="AD37" s="64"/>
      <c r="AE37" s="64"/>
      <c r="AF37" s="64"/>
      <c r="AG37" s="64"/>
      <c r="AH37" s="64"/>
      <c r="AI37" s="64"/>
      <c r="AJ37" s="66"/>
      <c r="AK37" s="52"/>
      <c r="AL37" s="55"/>
      <c r="AM37" s="69"/>
      <c r="AN37" s="33">
        <v>8</v>
      </c>
      <c r="AO37" s="32" t="s">
        <v>47</v>
      </c>
      <c r="AP37" s="17"/>
      <c r="AQ37" s="17"/>
      <c r="AR37" s="17"/>
      <c r="AS37" s="17"/>
      <c r="AT37" s="17"/>
      <c r="AU37" s="17"/>
      <c r="AV37" s="17"/>
      <c r="AW37" s="17"/>
      <c r="AX37" s="17"/>
      <c r="AY37" s="17"/>
      <c r="AZ37" s="17"/>
      <c r="BA37" s="17"/>
      <c r="BB37" s="17">
        <f t="shared" si="18"/>
        <v>0</v>
      </c>
      <c r="BC37" s="17" t="str">
        <f t="shared" si="19"/>
        <v>Débil</v>
      </c>
      <c r="BD37" s="17"/>
      <c r="BE37" s="17"/>
      <c r="BF37" s="17" t="str">
        <f t="shared" si="20"/>
        <v/>
      </c>
      <c r="BG37" s="17"/>
      <c r="BH37" s="18" t="str">
        <f t="shared" si="21"/>
        <v/>
      </c>
      <c r="BI37" s="17" t="str">
        <f t="shared" si="22"/>
        <v/>
      </c>
      <c r="BJ37" s="17" t="str">
        <f t="shared" si="23"/>
        <v>SI</v>
      </c>
      <c r="BK37" s="71"/>
      <c r="BL37" s="71"/>
      <c r="BM37" s="74"/>
      <c r="BN37" s="52"/>
      <c r="BO37" s="52"/>
      <c r="BP37" s="55"/>
      <c r="BQ37" s="58"/>
      <c r="BR37" s="61"/>
    </row>
    <row r="38" spans="1:70" ht="23.25" hidden="1" customHeight="1" x14ac:dyDescent="0.25">
      <c r="A38" s="27"/>
      <c r="B38" s="100"/>
      <c r="C38" s="64"/>
      <c r="D38" s="82"/>
      <c r="E38" s="82"/>
      <c r="F38" s="64"/>
      <c r="G38" s="64"/>
      <c r="H38" s="80"/>
      <c r="I38" s="64"/>
      <c r="J38" s="85"/>
      <c r="K38" s="34">
        <v>9</v>
      </c>
      <c r="L38" s="35" t="s">
        <v>47</v>
      </c>
      <c r="M38" s="87"/>
      <c r="N38" s="89"/>
      <c r="O38" s="52"/>
      <c r="P38" s="92"/>
      <c r="Q38" s="64"/>
      <c r="R38" s="64"/>
      <c r="S38" s="64"/>
      <c r="T38" s="64"/>
      <c r="U38" s="64"/>
      <c r="V38" s="64"/>
      <c r="W38" s="64"/>
      <c r="X38" s="64"/>
      <c r="Y38" s="64"/>
      <c r="Z38" s="64"/>
      <c r="AA38" s="64"/>
      <c r="AB38" s="64"/>
      <c r="AC38" s="64"/>
      <c r="AD38" s="64"/>
      <c r="AE38" s="64"/>
      <c r="AF38" s="64"/>
      <c r="AG38" s="64"/>
      <c r="AH38" s="64"/>
      <c r="AI38" s="64"/>
      <c r="AJ38" s="66"/>
      <c r="AK38" s="52"/>
      <c r="AL38" s="55"/>
      <c r="AM38" s="69"/>
      <c r="AN38" s="36">
        <v>9</v>
      </c>
      <c r="AO38" s="35" t="s">
        <v>56</v>
      </c>
      <c r="AP38" s="13"/>
      <c r="AQ38" s="13"/>
      <c r="AR38" s="13"/>
      <c r="AS38" s="13"/>
      <c r="AT38" s="13"/>
      <c r="AU38" s="13"/>
      <c r="AV38" s="13"/>
      <c r="AW38" s="13"/>
      <c r="AX38" s="13"/>
      <c r="AY38" s="13"/>
      <c r="AZ38" s="13"/>
      <c r="BA38" s="13"/>
      <c r="BB38" s="13">
        <f t="shared" si="18"/>
        <v>0</v>
      </c>
      <c r="BC38" s="13" t="str">
        <f t="shared" si="19"/>
        <v>Débil</v>
      </c>
      <c r="BD38" s="13"/>
      <c r="BE38" s="13"/>
      <c r="BF38" s="13" t="str">
        <f t="shared" si="20"/>
        <v/>
      </c>
      <c r="BG38" s="13"/>
      <c r="BH38" s="14" t="str">
        <f t="shared" si="21"/>
        <v/>
      </c>
      <c r="BI38" s="13" t="str">
        <f t="shared" si="22"/>
        <v/>
      </c>
      <c r="BJ38" s="13" t="str">
        <f t="shared" si="23"/>
        <v>SI</v>
      </c>
      <c r="BK38" s="71"/>
      <c r="BL38" s="71"/>
      <c r="BM38" s="74"/>
      <c r="BN38" s="52"/>
      <c r="BO38" s="52"/>
      <c r="BP38" s="55"/>
      <c r="BQ38" s="58"/>
      <c r="BR38" s="61"/>
    </row>
    <row r="39" spans="1:70" ht="23.25" hidden="1" customHeight="1" thickBot="1" x14ac:dyDescent="0.3">
      <c r="A39" s="27"/>
      <c r="B39" s="101"/>
      <c r="C39" s="65"/>
      <c r="D39" s="83"/>
      <c r="E39" s="83"/>
      <c r="F39" s="65"/>
      <c r="G39" s="65"/>
      <c r="H39" s="81"/>
      <c r="I39" s="65"/>
      <c r="J39" s="86"/>
      <c r="K39" s="37">
        <v>10</v>
      </c>
      <c r="L39" s="38" t="s">
        <v>47</v>
      </c>
      <c r="M39" s="88"/>
      <c r="N39" s="90"/>
      <c r="O39" s="53"/>
      <c r="P39" s="93"/>
      <c r="Q39" s="65"/>
      <c r="R39" s="65"/>
      <c r="S39" s="65"/>
      <c r="T39" s="65"/>
      <c r="U39" s="65"/>
      <c r="V39" s="65"/>
      <c r="W39" s="65"/>
      <c r="X39" s="65"/>
      <c r="Y39" s="65"/>
      <c r="Z39" s="65"/>
      <c r="AA39" s="65"/>
      <c r="AB39" s="65"/>
      <c r="AC39" s="65"/>
      <c r="AD39" s="65"/>
      <c r="AE39" s="65"/>
      <c r="AF39" s="65"/>
      <c r="AG39" s="65"/>
      <c r="AH39" s="65"/>
      <c r="AI39" s="65"/>
      <c r="AJ39" s="67"/>
      <c r="AK39" s="53"/>
      <c r="AL39" s="56"/>
      <c r="AM39" s="70"/>
      <c r="AN39" s="39">
        <v>10</v>
      </c>
      <c r="AO39" s="38" t="s">
        <v>56</v>
      </c>
      <c r="AP39" s="19"/>
      <c r="AQ39" s="19"/>
      <c r="AR39" s="19"/>
      <c r="AS39" s="19"/>
      <c r="AT39" s="19"/>
      <c r="AU39" s="19"/>
      <c r="AV39" s="19"/>
      <c r="AW39" s="19"/>
      <c r="AX39" s="19"/>
      <c r="AY39" s="19"/>
      <c r="AZ39" s="19"/>
      <c r="BA39" s="19"/>
      <c r="BB39" s="19">
        <f t="shared" si="18"/>
        <v>0</v>
      </c>
      <c r="BC39" s="19" t="str">
        <f t="shared" si="19"/>
        <v>Débil</v>
      </c>
      <c r="BD39" s="19"/>
      <c r="BE39" s="19"/>
      <c r="BF39" s="19" t="str">
        <f t="shared" si="20"/>
        <v/>
      </c>
      <c r="BG39" s="19"/>
      <c r="BH39" s="20" t="str">
        <f t="shared" si="21"/>
        <v/>
      </c>
      <c r="BI39" s="19" t="str">
        <f t="shared" si="22"/>
        <v/>
      </c>
      <c r="BJ39" s="19" t="str">
        <f t="shared" si="23"/>
        <v>SI</v>
      </c>
      <c r="BK39" s="72"/>
      <c r="BL39" s="72"/>
      <c r="BM39" s="75"/>
      <c r="BN39" s="53"/>
      <c r="BO39" s="53"/>
      <c r="BP39" s="56"/>
      <c r="BQ39" s="59"/>
      <c r="BR39" s="62"/>
    </row>
    <row r="40" spans="1:70" ht="280.5" x14ac:dyDescent="0.25">
      <c r="A40" s="27"/>
      <c r="B40" s="99" t="s">
        <v>10</v>
      </c>
      <c r="C40" s="63" t="s">
        <v>268</v>
      </c>
      <c r="D40" s="82" t="s">
        <v>269</v>
      </c>
      <c r="E40" s="82" t="s">
        <v>270</v>
      </c>
      <c r="F40" s="63" t="s">
        <v>91</v>
      </c>
      <c r="G40" s="63" t="s">
        <v>91</v>
      </c>
      <c r="H40" s="79" t="s">
        <v>91</v>
      </c>
      <c r="I40" s="63" t="s">
        <v>91</v>
      </c>
      <c r="J40" s="84" t="str">
        <f t="shared" ref="J40" si="36">IF(AND((F40="SI"),(G40="SI"),(H40="SI"),(I40="SI")),"Si es Riesgo de Corrupción","No es Riesgo de Corrupción")</f>
        <v>Si es Riesgo de Corrupción</v>
      </c>
      <c r="K40" s="28">
        <v>1</v>
      </c>
      <c r="L40" s="29" t="s">
        <v>271</v>
      </c>
      <c r="M40" s="87" t="s">
        <v>289</v>
      </c>
      <c r="N40" s="89">
        <v>3</v>
      </c>
      <c r="O40" s="52" t="str">
        <f t="shared" ref="O40" si="37">IF(N40=1,"Rara vez",IF(N40=2,"Improbable",IF(N40=3,"Posible",IF(N40=4,"Probable",IF(N40=5,"Casi seguro","← 
Definir el nivel de probabilidad")))))</f>
        <v>Posible</v>
      </c>
      <c r="P40" s="91" t="str">
        <f t="shared" si="0"/>
        <v>Descripción:
El evento podrá ocurrir en algún momento
Frecuencia:
Al menos 1 vez en los últimos 2 años</v>
      </c>
      <c r="Q40" s="63" t="s">
        <v>91</v>
      </c>
      <c r="R40" s="63" t="s">
        <v>91</v>
      </c>
      <c r="S40" s="63" t="s">
        <v>91</v>
      </c>
      <c r="T40" s="63" t="s">
        <v>91</v>
      </c>
      <c r="U40" s="63" t="s">
        <v>91</v>
      </c>
      <c r="V40" s="63" t="s">
        <v>91</v>
      </c>
      <c r="W40" s="63" t="s">
        <v>91</v>
      </c>
      <c r="X40" s="63" t="s">
        <v>91</v>
      </c>
      <c r="Y40" s="63" t="s">
        <v>91</v>
      </c>
      <c r="Z40" s="63" t="s">
        <v>91</v>
      </c>
      <c r="AA40" s="63" t="s">
        <v>91</v>
      </c>
      <c r="AB40" s="63" t="s">
        <v>91</v>
      </c>
      <c r="AC40" s="63" t="s">
        <v>91</v>
      </c>
      <c r="AD40" s="63" t="s">
        <v>91</v>
      </c>
      <c r="AE40" s="63" t="s">
        <v>91</v>
      </c>
      <c r="AF40" s="63" t="s">
        <v>91</v>
      </c>
      <c r="AG40" s="63" t="s">
        <v>91</v>
      </c>
      <c r="AH40" s="63" t="s">
        <v>91</v>
      </c>
      <c r="AI40" s="63" t="s">
        <v>99</v>
      </c>
      <c r="AJ40" s="66" t="str">
        <f t="shared" ref="AJ40" si="38">IF(AF40="SI","Impacto Catastrófico por lesoines o perdida de vidas humanas",(COUNTIF(Q40:AE49,"SI")+COUNTIF(AG40:AI49,"SI")))</f>
        <v>Impacto Catastrófico por lesoines o perdida de vidas humanas</v>
      </c>
      <c r="AK40" s="52" t="str">
        <f t="shared" si="1"/>
        <v>Catastrófico</v>
      </c>
      <c r="AL40" s="54" t="str">
        <f t="shared" ref="AL40" si="39">IF(AND(O40="Rara Vez",AK40="Moderado"),"Moderado",IF(AND(O40="Rara Vez",AK40="Mayor"),"Alto",IF(AND(O40="Improbable",AK40="Moderado"),"Moderado",IF(AND(O40="Improbable",AK40="Mayor"),"Alto",IF(AND(O40="Posible",AK40="Moderado"),"Alto",IF(AND(O40="Probable",AK40="Moderado"),"Alto","Extremo"))))))</f>
        <v>Extremo</v>
      </c>
      <c r="AM40" s="68" t="s">
        <v>81</v>
      </c>
      <c r="AN40" s="30">
        <v>1</v>
      </c>
      <c r="AO40" s="29" t="s">
        <v>276</v>
      </c>
      <c r="AP40" s="11" t="s">
        <v>277</v>
      </c>
      <c r="AQ40" s="11" t="s">
        <v>102</v>
      </c>
      <c r="AR40" s="11" t="s">
        <v>278</v>
      </c>
      <c r="AS40" s="11" t="s">
        <v>279</v>
      </c>
      <c r="AT40" s="11" t="s">
        <v>132</v>
      </c>
      <c r="AU40" s="11" t="s">
        <v>106</v>
      </c>
      <c r="AV40" s="11" t="s">
        <v>107</v>
      </c>
      <c r="AW40" s="11" t="s">
        <v>182</v>
      </c>
      <c r="AX40" s="11" t="s">
        <v>109</v>
      </c>
      <c r="AY40" s="11" t="s">
        <v>184</v>
      </c>
      <c r="AZ40" s="11" t="s">
        <v>185</v>
      </c>
      <c r="BA40" s="11" t="s">
        <v>118</v>
      </c>
      <c r="BB40" s="11">
        <f t="shared" si="18"/>
        <v>50</v>
      </c>
      <c r="BC40" s="11" t="str">
        <f t="shared" si="19"/>
        <v>Débil</v>
      </c>
      <c r="BD40" s="11"/>
      <c r="BE40" s="11" t="s">
        <v>149</v>
      </c>
      <c r="BF40" s="11" t="str">
        <f t="shared" si="20"/>
        <v>Algunas veces se ejecuta</v>
      </c>
      <c r="BG40" s="11"/>
      <c r="BH40" s="12" t="str">
        <f t="shared" si="21"/>
        <v>DÉBIL</v>
      </c>
      <c r="BI40" s="11">
        <f t="shared" si="22"/>
        <v>0</v>
      </c>
      <c r="BJ40" s="11" t="str">
        <f t="shared" si="23"/>
        <v>SI</v>
      </c>
      <c r="BK40" s="71" t="str">
        <f t="shared" ref="BK40" si="40">IF(AVERAGE(BI40:BI49)=100,"FUERTE",IF(AND(AVERAGE(BI40:BI49)&lt;=99,AVERAGE(BI40:BI49)&gt;=50),"MODERADA",IF(AVERAGE(BI40:BI49)&lt;50,"DÉBIL",0)))</f>
        <v>MODERADA</v>
      </c>
      <c r="BL40" s="71" t="str">
        <f t="shared" si="9"/>
        <v>DIRECTAMENTE</v>
      </c>
      <c r="BM40" s="73">
        <f t="shared" si="10"/>
        <v>2</v>
      </c>
      <c r="BN40" s="52" t="str">
        <f t="shared" ref="BN40" si="41">IF(BM40=1,"Rara vez",IF(BM40=2,"Improbable",IF(BM40=3,"Posible",IF(BM40=4,"Probable",IF(BM40=5,"Casi Seguro",0)))))</f>
        <v>Improbable</v>
      </c>
      <c r="BO40" s="52" t="str">
        <f t="shared" ref="BO40" si="42">AK40</f>
        <v>Catastrófico</v>
      </c>
      <c r="BP40" s="54" t="str">
        <f t="shared" ref="BP40" si="43">IF(AND(BN40="Rara Vez",BO40="Moderado"),"Moderado",IF(AND(BN40="Rara Vez",BO40="Mayor"),"Alto",IF(AND(BN40="Improbable",BO40="Moderado"),"Moderado",IF(AND(BN40="Improbable",BO40="Mayor"),"Alto",IF(AND(BN40="Posible",BO40="Moderado"),"Alto",IF(AND(BN40="Probable",BO40="Moderado"),"Alto","Extremo"))))))</f>
        <v>Extremo</v>
      </c>
      <c r="BQ40" s="57" t="s">
        <v>287</v>
      </c>
      <c r="BR40" s="60" t="s">
        <v>288</v>
      </c>
    </row>
    <row r="41" spans="1:70" ht="229.5" x14ac:dyDescent="0.25">
      <c r="A41" s="27"/>
      <c r="B41" s="100"/>
      <c r="C41" s="64"/>
      <c r="D41" s="82"/>
      <c r="E41" s="82"/>
      <c r="F41" s="64"/>
      <c r="G41" s="64"/>
      <c r="H41" s="80"/>
      <c r="I41" s="64"/>
      <c r="J41" s="85"/>
      <c r="K41" s="31">
        <v>2</v>
      </c>
      <c r="L41" s="32" t="s">
        <v>272</v>
      </c>
      <c r="M41" s="87"/>
      <c r="N41" s="89"/>
      <c r="O41" s="52"/>
      <c r="P41" s="92"/>
      <c r="Q41" s="64"/>
      <c r="R41" s="64"/>
      <c r="S41" s="64"/>
      <c r="T41" s="64"/>
      <c r="U41" s="64"/>
      <c r="V41" s="64"/>
      <c r="W41" s="64"/>
      <c r="X41" s="64"/>
      <c r="Y41" s="64"/>
      <c r="Z41" s="64"/>
      <c r="AA41" s="64"/>
      <c r="AB41" s="64"/>
      <c r="AC41" s="64"/>
      <c r="AD41" s="64"/>
      <c r="AE41" s="64"/>
      <c r="AF41" s="64"/>
      <c r="AG41" s="64"/>
      <c r="AH41" s="64"/>
      <c r="AI41" s="64"/>
      <c r="AJ41" s="66"/>
      <c r="AK41" s="52"/>
      <c r="AL41" s="55"/>
      <c r="AM41" s="69"/>
      <c r="AN41" s="33">
        <v>2</v>
      </c>
      <c r="AO41" s="32" t="s">
        <v>280</v>
      </c>
      <c r="AP41" s="17" t="s">
        <v>281</v>
      </c>
      <c r="AQ41" s="17" t="s">
        <v>200</v>
      </c>
      <c r="AR41" s="17" t="s">
        <v>224</v>
      </c>
      <c r="AS41" s="17" t="s">
        <v>279</v>
      </c>
      <c r="AT41" s="17" t="s">
        <v>105</v>
      </c>
      <c r="AU41" s="17" t="s">
        <v>106</v>
      </c>
      <c r="AV41" s="17" t="s">
        <v>107</v>
      </c>
      <c r="AW41" s="17" t="s">
        <v>108</v>
      </c>
      <c r="AX41" s="17" t="s">
        <v>109</v>
      </c>
      <c r="AY41" s="17" t="s">
        <v>110</v>
      </c>
      <c r="AZ41" s="17" t="s">
        <v>111</v>
      </c>
      <c r="BA41" s="17" t="s">
        <v>133</v>
      </c>
      <c r="BB41" s="17">
        <f t="shared" si="18"/>
        <v>100</v>
      </c>
      <c r="BC41" s="17" t="str">
        <f t="shared" si="19"/>
        <v>Fuerte</v>
      </c>
      <c r="BD41" s="17"/>
      <c r="BE41" s="17" t="s">
        <v>120</v>
      </c>
      <c r="BF41" s="17" t="str">
        <f t="shared" si="20"/>
        <v>Siempre se ejecuta</v>
      </c>
      <c r="BG41" s="17"/>
      <c r="BH41" s="18" t="str">
        <f t="shared" si="21"/>
        <v>FUERTE</v>
      </c>
      <c r="BI41" s="17">
        <f t="shared" si="22"/>
        <v>100</v>
      </c>
      <c r="BJ41" s="17" t="str">
        <f t="shared" si="23"/>
        <v>NO</v>
      </c>
      <c r="BK41" s="71"/>
      <c r="BL41" s="71"/>
      <c r="BM41" s="74"/>
      <c r="BN41" s="52"/>
      <c r="BO41" s="52"/>
      <c r="BP41" s="55"/>
      <c r="BQ41" s="58"/>
      <c r="BR41" s="61"/>
    </row>
    <row r="42" spans="1:70" ht="153" x14ac:dyDescent="0.25">
      <c r="A42" s="27"/>
      <c r="B42" s="100"/>
      <c r="C42" s="64"/>
      <c r="D42" s="82"/>
      <c r="E42" s="82"/>
      <c r="F42" s="64"/>
      <c r="G42" s="64"/>
      <c r="H42" s="80"/>
      <c r="I42" s="64"/>
      <c r="J42" s="85"/>
      <c r="K42" s="34">
        <v>3</v>
      </c>
      <c r="L42" s="35" t="s">
        <v>274</v>
      </c>
      <c r="M42" s="87"/>
      <c r="N42" s="89"/>
      <c r="O42" s="52"/>
      <c r="P42" s="92"/>
      <c r="Q42" s="64"/>
      <c r="R42" s="64"/>
      <c r="S42" s="64"/>
      <c r="T42" s="64"/>
      <c r="U42" s="64"/>
      <c r="V42" s="64"/>
      <c r="W42" s="64"/>
      <c r="X42" s="64"/>
      <c r="Y42" s="64"/>
      <c r="Z42" s="64"/>
      <c r="AA42" s="64"/>
      <c r="AB42" s="64"/>
      <c r="AC42" s="64"/>
      <c r="AD42" s="64"/>
      <c r="AE42" s="64"/>
      <c r="AF42" s="64"/>
      <c r="AG42" s="64"/>
      <c r="AH42" s="64"/>
      <c r="AI42" s="64"/>
      <c r="AJ42" s="66"/>
      <c r="AK42" s="52"/>
      <c r="AL42" s="55"/>
      <c r="AM42" s="69"/>
      <c r="AN42" s="36">
        <v>3</v>
      </c>
      <c r="AO42" s="35" t="s">
        <v>282</v>
      </c>
      <c r="AP42" s="13" t="s">
        <v>283</v>
      </c>
      <c r="AQ42" s="13" t="s">
        <v>102</v>
      </c>
      <c r="AR42" s="13" t="s">
        <v>284</v>
      </c>
      <c r="AS42" s="13" t="s">
        <v>279</v>
      </c>
      <c r="AT42" s="13" t="s">
        <v>132</v>
      </c>
      <c r="AU42" s="13" t="s">
        <v>106</v>
      </c>
      <c r="AV42" s="13" t="s">
        <v>107</v>
      </c>
      <c r="AW42" s="13" t="s">
        <v>108</v>
      </c>
      <c r="AX42" s="13" t="s">
        <v>109</v>
      </c>
      <c r="AY42" s="13" t="s">
        <v>110</v>
      </c>
      <c r="AZ42" s="13" t="s">
        <v>111</v>
      </c>
      <c r="BA42" s="13" t="s">
        <v>133</v>
      </c>
      <c r="BB42" s="13">
        <f t="shared" si="18"/>
        <v>100</v>
      </c>
      <c r="BC42" s="13" t="str">
        <f t="shared" si="19"/>
        <v>Fuerte</v>
      </c>
      <c r="BD42" s="13"/>
      <c r="BE42" s="13" t="s">
        <v>120</v>
      </c>
      <c r="BF42" s="13" t="str">
        <f t="shared" si="20"/>
        <v>Siempre se ejecuta</v>
      </c>
      <c r="BG42" s="13"/>
      <c r="BH42" s="14" t="str">
        <f t="shared" si="21"/>
        <v>FUERTE</v>
      </c>
      <c r="BI42" s="13">
        <f t="shared" si="22"/>
        <v>100</v>
      </c>
      <c r="BJ42" s="13" t="str">
        <f t="shared" si="23"/>
        <v>NO</v>
      </c>
      <c r="BK42" s="71"/>
      <c r="BL42" s="71"/>
      <c r="BM42" s="74"/>
      <c r="BN42" s="52"/>
      <c r="BO42" s="52"/>
      <c r="BP42" s="55"/>
      <c r="BQ42" s="58"/>
      <c r="BR42" s="61"/>
    </row>
    <row r="43" spans="1:70" ht="140.25" x14ac:dyDescent="0.25">
      <c r="A43" s="27"/>
      <c r="B43" s="100"/>
      <c r="C43" s="64"/>
      <c r="D43" s="82"/>
      <c r="E43" s="82"/>
      <c r="F43" s="64"/>
      <c r="G43" s="64"/>
      <c r="H43" s="80"/>
      <c r="I43" s="64"/>
      <c r="J43" s="85"/>
      <c r="K43" s="31">
        <v>4</v>
      </c>
      <c r="L43" s="32" t="s">
        <v>273</v>
      </c>
      <c r="M43" s="87"/>
      <c r="N43" s="89"/>
      <c r="O43" s="52"/>
      <c r="P43" s="92"/>
      <c r="Q43" s="64"/>
      <c r="R43" s="64"/>
      <c r="S43" s="64"/>
      <c r="T43" s="64"/>
      <c r="U43" s="64"/>
      <c r="V43" s="64"/>
      <c r="W43" s="64"/>
      <c r="X43" s="64"/>
      <c r="Y43" s="64"/>
      <c r="Z43" s="64"/>
      <c r="AA43" s="64"/>
      <c r="AB43" s="64"/>
      <c r="AC43" s="64"/>
      <c r="AD43" s="64"/>
      <c r="AE43" s="64"/>
      <c r="AF43" s="64"/>
      <c r="AG43" s="64"/>
      <c r="AH43" s="64"/>
      <c r="AI43" s="64"/>
      <c r="AJ43" s="66"/>
      <c r="AK43" s="52"/>
      <c r="AL43" s="55"/>
      <c r="AM43" s="69"/>
      <c r="AN43" s="33">
        <v>4</v>
      </c>
      <c r="AO43" s="32" t="s">
        <v>285</v>
      </c>
      <c r="AP43" s="17" t="s">
        <v>283</v>
      </c>
      <c r="AQ43" s="17" t="s">
        <v>200</v>
      </c>
      <c r="AR43" s="17" t="s">
        <v>286</v>
      </c>
      <c r="AS43" s="17" t="s">
        <v>279</v>
      </c>
      <c r="AT43" s="17" t="s">
        <v>132</v>
      </c>
      <c r="AU43" s="17" t="s">
        <v>106</v>
      </c>
      <c r="AV43" s="17" t="s">
        <v>107</v>
      </c>
      <c r="AW43" s="17" t="s">
        <v>108</v>
      </c>
      <c r="AX43" s="17" t="s">
        <v>109</v>
      </c>
      <c r="AY43" s="17" t="s">
        <v>110</v>
      </c>
      <c r="AZ43" s="17" t="s">
        <v>111</v>
      </c>
      <c r="BA43" s="17" t="s">
        <v>133</v>
      </c>
      <c r="BB43" s="17">
        <f t="shared" si="18"/>
        <v>100</v>
      </c>
      <c r="BC43" s="17" t="str">
        <f t="shared" si="19"/>
        <v>Fuerte</v>
      </c>
      <c r="BD43" s="17"/>
      <c r="BE43" s="17" t="s">
        <v>120</v>
      </c>
      <c r="BF43" s="17" t="str">
        <f t="shared" si="20"/>
        <v>Siempre se ejecuta</v>
      </c>
      <c r="BG43" s="17"/>
      <c r="BH43" s="18" t="str">
        <f t="shared" si="21"/>
        <v>FUERTE</v>
      </c>
      <c r="BI43" s="17">
        <f t="shared" si="22"/>
        <v>100</v>
      </c>
      <c r="BJ43" s="17" t="str">
        <f t="shared" si="23"/>
        <v>NO</v>
      </c>
      <c r="BK43" s="71"/>
      <c r="BL43" s="71"/>
      <c r="BM43" s="74"/>
      <c r="BN43" s="52"/>
      <c r="BO43" s="52"/>
      <c r="BP43" s="55"/>
      <c r="BQ43" s="58"/>
      <c r="BR43" s="61"/>
    </row>
    <row r="44" spans="1:70" ht="23.25" customHeight="1" x14ac:dyDescent="0.25">
      <c r="A44" s="27"/>
      <c r="B44" s="100"/>
      <c r="C44" s="64"/>
      <c r="D44" s="82"/>
      <c r="E44" s="82"/>
      <c r="F44" s="64"/>
      <c r="G44" s="64"/>
      <c r="H44" s="80"/>
      <c r="I44" s="64"/>
      <c r="J44" s="85"/>
      <c r="K44" s="34">
        <v>5</v>
      </c>
      <c r="L44" s="35" t="s">
        <v>47</v>
      </c>
      <c r="M44" s="87"/>
      <c r="N44" s="89"/>
      <c r="O44" s="52"/>
      <c r="P44" s="92"/>
      <c r="Q44" s="64"/>
      <c r="R44" s="64"/>
      <c r="S44" s="64"/>
      <c r="T44" s="64"/>
      <c r="U44" s="64"/>
      <c r="V44" s="64"/>
      <c r="W44" s="64"/>
      <c r="X44" s="64"/>
      <c r="Y44" s="64"/>
      <c r="Z44" s="64"/>
      <c r="AA44" s="64"/>
      <c r="AB44" s="64"/>
      <c r="AC44" s="64"/>
      <c r="AD44" s="64"/>
      <c r="AE44" s="64"/>
      <c r="AF44" s="64"/>
      <c r="AG44" s="64"/>
      <c r="AH44" s="64"/>
      <c r="AI44" s="64"/>
      <c r="AJ44" s="66"/>
      <c r="AK44" s="52"/>
      <c r="AL44" s="55"/>
      <c r="AM44" s="69"/>
      <c r="AN44" s="36">
        <v>5</v>
      </c>
      <c r="AO44" s="35" t="s">
        <v>47</v>
      </c>
      <c r="AP44" s="13"/>
      <c r="AQ44" s="13"/>
      <c r="AR44" s="13"/>
      <c r="AS44" s="13"/>
      <c r="AT44" s="13"/>
      <c r="AU44" s="13"/>
      <c r="AV44" s="13"/>
      <c r="AW44" s="13"/>
      <c r="AX44" s="13"/>
      <c r="AY44" s="13"/>
      <c r="AZ44" s="13"/>
      <c r="BA44" s="13"/>
      <c r="BB44" s="13">
        <f t="shared" si="18"/>
        <v>0</v>
      </c>
      <c r="BC44" s="13" t="str">
        <f t="shared" si="19"/>
        <v>Débil</v>
      </c>
      <c r="BD44" s="13"/>
      <c r="BE44" s="13"/>
      <c r="BF44" s="13" t="str">
        <f t="shared" si="20"/>
        <v/>
      </c>
      <c r="BG44" s="13"/>
      <c r="BH44" s="14" t="str">
        <f t="shared" si="21"/>
        <v/>
      </c>
      <c r="BI44" s="13" t="str">
        <f t="shared" si="22"/>
        <v/>
      </c>
      <c r="BJ44" s="13" t="str">
        <f t="shared" si="23"/>
        <v>SI</v>
      </c>
      <c r="BK44" s="71"/>
      <c r="BL44" s="71"/>
      <c r="BM44" s="74"/>
      <c r="BN44" s="52"/>
      <c r="BO44" s="52"/>
      <c r="BP44" s="55"/>
      <c r="BQ44" s="58"/>
      <c r="BR44" s="61"/>
    </row>
    <row r="45" spans="1:70" ht="23.25" customHeight="1" x14ac:dyDescent="0.25">
      <c r="A45" s="27"/>
      <c r="B45" s="100"/>
      <c r="C45" s="64"/>
      <c r="D45" s="82"/>
      <c r="E45" s="82"/>
      <c r="F45" s="64"/>
      <c r="G45" s="64"/>
      <c r="H45" s="80"/>
      <c r="I45" s="64"/>
      <c r="J45" s="85"/>
      <c r="K45" s="31">
        <v>6</v>
      </c>
      <c r="L45" s="32" t="s">
        <v>47</v>
      </c>
      <c r="M45" s="87"/>
      <c r="N45" s="89"/>
      <c r="O45" s="52"/>
      <c r="P45" s="92"/>
      <c r="Q45" s="64"/>
      <c r="R45" s="64"/>
      <c r="S45" s="64"/>
      <c r="T45" s="64"/>
      <c r="U45" s="64"/>
      <c r="V45" s="64"/>
      <c r="W45" s="64"/>
      <c r="X45" s="64"/>
      <c r="Y45" s="64"/>
      <c r="Z45" s="64"/>
      <c r="AA45" s="64"/>
      <c r="AB45" s="64"/>
      <c r="AC45" s="64"/>
      <c r="AD45" s="64"/>
      <c r="AE45" s="64"/>
      <c r="AF45" s="64"/>
      <c r="AG45" s="64"/>
      <c r="AH45" s="64"/>
      <c r="AI45" s="64"/>
      <c r="AJ45" s="66"/>
      <c r="AK45" s="52"/>
      <c r="AL45" s="55"/>
      <c r="AM45" s="69"/>
      <c r="AN45" s="33">
        <v>6</v>
      </c>
      <c r="AO45" s="32" t="s">
        <v>47</v>
      </c>
      <c r="AP45" s="17"/>
      <c r="AQ45" s="17"/>
      <c r="AR45" s="17"/>
      <c r="AS45" s="17"/>
      <c r="AT45" s="17"/>
      <c r="AU45" s="17"/>
      <c r="AV45" s="17"/>
      <c r="AW45" s="17"/>
      <c r="AX45" s="17"/>
      <c r="AY45" s="17"/>
      <c r="AZ45" s="17"/>
      <c r="BA45" s="17"/>
      <c r="BB45" s="17">
        <f t="shared" si="18"/>
        <v>0</v>
      </c>
      <c r="BC45" s="17" t="str">
        <f t="shared" si="19"/>
        <v>Débil</v>
      </c>
      <c r="BD45" s="17"/>
      <c r="BE45" s="17"/>
      <c r="BF45" s="17" t="str">
        <f t="shared" si="20"/>
        <v/>
      </c>
      <c r="BG45" s="17"/>
      <c r="BH45" s="18" t="str">
        <f t="shared" si="21"/>
        <v/>
      </c>
      <c r="BI45" s="17" t="str">
        <f t="shared" si="22"/>
        <v/>
      </c>
      <c r="BJ45" s="17" t="str">
        <f t="shared" si="23"/>
        <v>SI</v>
      </c>
      <c r="BK45" s="71"/>
      <c r="BL45" s="71"/>
      <c r="BM45" s="74"/>
      <c r="BN45" s="52"/>
      <c r="BO45" s="52"/>
      <c r="BP45" s="55"/>
      <c r="BQ45" s="58"/>
      <c r="BR45" s="61"/>
    </row>
    <row r="46" spans="1:70" ht="23.25" customHeight="1" x14ac:dyDescent="0.25">
      <c r="A46" s="27"/>
      <c r="B46" s="100"/>
      <c r="C46" s="64"/>
      <c r="D46" s="82"/>
      <c r="E46" s="82"/>
      <c r="F46" s="64"/>
      <c r="G46" s="64"/>
      <c r="H46" s="80"/>
      <c r="I46" s="64"/>
      <c r="J46" s="85"/>
      <c r="K46" s="34">
        <v>7</v>
      </c>
      <c r="L46" s="35" t="s">
        <v>47</v>
      </c>
      <c r="M46" s="87"/>
      <c r="N46" s="89"/>
      <c r="O46" s="52"/>
      <c r="P46" s="92"/>
      <c r="Q46" s="64"/>
      <c r="R46" s="64"/>
      <c r="S46" s="64"/>
      <c r="T46" s="64"/>
      <c r="U46" s="64"/>
      <c r="V46" s="64"/>
      <c r="W46" s="64"/>
      <c r="X46" s="64"/>
      <c r="Y46" s="64"/>
      <c r="Z46" s="64"/>
      <c r="AA46" s="64"/>
      <c r="AB46" s="64"/>
      <c r="AC46" s="64"/>
      <c r="AD46" s="64"/>
      <c r="AE46" s="64"/>
      <c r="AF46" s="64"/>
      <c r="AG46" s="64"/>
      <c r="AH46" s="64"/>
      <c r="AI46" s="64"/>
      <c r="AJ46" s="66"/>
      <c r="AK46" s="52"/>
      <c r="AL46" s="55"/>
      <c r="AM46" s="69"/>
      <c r="AN46" s="36">
        <v>7</v>
      </c>
      <c r="AO46" s="35" t="s">
        <v>47</v>
      </c>
      <c r="AP46" s="13"/>
      <c r="AQ46" s="13"/>
      <c r="AR46" s="13"/>
      <c r="AS46" s="13"/>
      <c r="AT46" s="13"/>
      <c r="AU46" s="13"/>
      <c r="AV46" s="13"/>
      <c r="AW46" s="13"/>
      <c r="AX46" s="13"/>
      <c r="AY46" s="13"/>
      <c r="AZ46" s="13"/>
      <c r="BA46" s="13"/>
      <c r="BB46" s="13">
        <f t="shared" si="18"/>
        <v>0</v>
      </c>
      <c r="BC46" s="13" t="str">
        <f t="shared" si="19"/>
        <v>Débil</v>
      </c>
      <c r="BD46" s="13"/>
      <c r="BE46" s="13"/>
      <c r="BF46" s="13" t="str">
        <f t="shared" si="20"/>
        <v/>
      </c>
      <c r="BG46" s="13"/>
      <c r="BH46" s="14" t="str">
        <f t="shared" si="21"/>
        <v/>
      </c>
      <c r="BI46" s="13" t="str">
        <f t="shared" si="22"/>
        <v/>
      </c>
      <c r="BJ46" s="13" t="str">
        <f t="shared" si="23"/>
        <v>SI</v>
      </c>
      <c r="BK46" s="71"/>
      <c r="BL46" s="71"/>
      <c r="BM46" s="74"/>
      <c r="BN46" s="52"/>
      <c r="BO46" s="52"/>
      <c r="BP46" s="55"/>
      <c r="BQ46" s="58"/>
      <c r="BR46" s="61"/>
    </row>
    <row r="47" spans="1:70" ht="23.25" customHeight="1" x14ac:dyDescent="0.25">
      <c r="A47" s="27"/>
      <c r="B47" s="100"/>
      <c r="C47" s="64"/>
      <c r="D47" s="82"/>
      <c r="E47" s="82"/>
      <c r="F47" s="64"/>
      <c r="G47" s="64"/>
      <c r="H47" s="80"/>
      <c r="I47" s="64"/>
      <c r="J47" s="85"/>
      <c r="K47" s="31">
        <v>8</v>
      </c>
      <c r="L47" s="32" t="s">
        <v>47</v>
      </c>
      <c r="M47" s="87"/>
      <c r="N47" s="89"/>
      <c r="O47" s="52"/>
      <c r="P47" s="92"/>
      <c r="Q47" s="64"/>
      <c r="R47" s="64"/>
      <c r="S47" s="64"/>
      <c r="T47" s="64"/>
      <c r="U47" s="64"/>
      <c r="V47" s="64"/>
      <c r="W47" s="64"/>
      <c r="X47" s="64"/>
      <c r="Y47" s="64"/>
      <c r="Z47" s="64"/>
      <c r="AA47" s="64"/>
      <c r="AB47" s="64"/>
      <c r="AC47" s="64"/>
      <c r="AD47" s="64"/>
      <c r="AE47" s="64"/>
      <c r="AF47" s="64"/>
      <c r="AG47" s="64"/>
      <c r="AH47" s="64"/>
      <c r="AI47" s="64"/>
      <c r="AJ47" s="66"/>
      <c r="AK47" s="52"/>
      <c r="AL47" s="55"/>
      <c r="AM47" s="69"/>
      <c r="AN47" s="33">
        <v>8</v>
      </c>
      <c r="AO47" s="32" t="s">
        <v>47</v>
      </c>
      <c r="AP47" s="17"/>
      <c r="AQ47" s="17"/>
      <c r="AR47" s="17"/>
      <c r="AS47" s="17"/>
      <c r="AT47" s="17"/>
      <c r="AU47" s="17"/>
      <c r="AV47" s="17"/>
      <c r="AW47" s="17"/>
      <c r="AX47" s="17"/>
      <c r="AY47" s="17"/>
      <c r="AZ47" s="17"/>
      <c r="BA47" s="17"/>
      <c r="BB47" s="17">
        <f t="shared" si="18"/>
        <v>0</v>
      </c>
      <c r="BC47" s="17" t="str">
        <f t="shared" si="19"/>
        <v>Débil</v>
      </c>
      <c r="BD47" s="17"/>
      <c r="BE47" s="17"/>
      <c r="BF47" s="17" t="str">
        <f t="shared" si="20"/>
        <v/>
      </c>
      <c r="BG47" s="17"/>
      <c r="BH47" s="18" t="str">
        <f t="shared" si="21"/>
        <v/>
      </c>
      <c r="BI47" s="17" t="str">
        <f t="shared" si="22"/>
        <v/>
      </c>
      <c r="BJ47" s="17" t="str">
        <f t="shared" si="23"/>
        <v>SI</v>
      </c>
      <c r="BK47" s="71"/>
      <c r="BL47" s="71"/>
      <c r="BM47" s="74"/>
      <c r="BN47" s="52"/>
      <c r="BO47" s="52"/>
      <c r="BP47" s="55"/>
      <c r="BQ47" s="58"/>
      <c r="BR47" s="61"/>
    </row>
    <row r="48" spans="1:70" ht="23.25" customHeight="1" x14ac:dyDescent="0.25">
      <c r="A48" s="27"/>
      <c r="B48" s="100"/>
      <c r="C48" s="64"/>
      <c r="D48" s="82"/>
      <c r="E48" s="82"/>
      <c r="F48" s="64"/>
      <c r="G48" s="64"/>
      <c r="H48" s="80"/>
      <c r="I48" s="64"/>
      <c r="J48" s="85"/>
      <c r="K48" s="34">
        <v>9</v>
      </c>
      <c r="L48" s="35" t="s">
        <v>47</v>
      </c>
      <c r="M48" s="87"/>
      <c r="N48" s="89"/>
      <c r="O48" s="52"/>
      <c r="P48" s="92"/>
      <c r="Q48" s="64"/>
      <c r="R48" s="64"/>
      <c r="S48" s="64"/>
      <c r="T48" s="64"/>
      <c r="U48" s="64"/>
      <c r="V48" s="64"/>
      <c r="W48" s="64"/>
      <c r="X48" s="64"/>
      <c r="Y48" s="64"/>
      <c r="Z48" s="64"/>
      <c r="AA48" s="64"/>
      <c r="AB48" s="64"/>
      <c r="AC48" s="64"/>
      <c r="AD48" s="64"/>
      <c r="AE48" s="64"/>
      <c r="AF48" s="64"/>
      <c r="AG48" s="64"/>
      <c r="AH48" s="64"/>
      <c r="AI48" s="64"/>
      <c r="AJ48" s="66"/>
      <c r="AK48" s="52"/>
      <c r="AL48" s="55"/>
      <c r="AM48" s="69"/>
      <c r="AN48" s="36">
        <v>9</v>
      </c>
      <c r="AO48" s="35" t="s">
        <v>56</v>
      </c>
      <c r="AP48" s="13"/>
      <c r="AQ48" s="13"/>
      <c r="AR48" s="13"/>
      <c r="AS48" s="13"/>
      <c r="AT48" s="13"/>
      <c r="AU48" s="13"/>
      <c r="AV48" s="13"/>
      <c r="AW48" s="13"/>
      <c r="AX48" s="13"/>
      <c r="AY48" s="13"/>
      <c r="AZ48" s="13"/>
      <c r="BA48" s="13"/>
      <c r="BB48" s="13">
        <f t="shared" si="18"/>
        <v>0</v>
      </c>
      <c r="BC48" s="13" t="str">
        <f t="shared" si="19"/>
        <v>Débil</v>
      </c>
      <c r="BD48" s="13"/>
      <c r="BE48" s="13"/>
      <c r="BF48" s="13" t="str">
        <f t="shared" si="20"/>
        <v/>
      </c>
      <c r="BG48" s="13"/>
      <c r="BH48" s="14" t="str">
        <f t="shared" si="21"/>
        <v/>
      </c>
      <c r="BI48" s="13" t="str">
        <f t="shared" si="22"/>
        <v/>
      </c>
      <c r="BJ48" s="13" t="str">
        <f t="shared" si="23"/>
        <v>SI</v>
      </c>
      <c r="BK48" s="71"/>
      <c r="BL48" s="71"/>
      <c r="BM48" s="74"/>
      <c r="BN48" s="52"/>
      <c r="BO48" s="52"/>
      <c r="BP48" s="55"/>
      <c r="BQ48" s="58"/>
      <c r="BR48" s="61"/>
    </row>
    <row r="49" spans="1:70" ht="23.25" customHeight="1" thickBot="1" x14ac:dyDescent="0.3">
      <c r="A49" s="27"/>
      <c r="B49" s="101"/>
      <c r="C49" s="65"/>
      <c r="D49" s="83"/>
      <c r="E49" s="83"/>
      <c r="F49" s="65"/>
      <c r="G49" s="65"/>
      <c r="H49" s="81"/>
      <c r="I49" s="65"/>
      <c r="J49" s="86"/>
      <c r="K49" s="37">
        <v>10</v>
      </c>
      <c r="L49" s="38" t="s">
        <v>47</v>
      </c>
      <c r="M49" s="88"/>
      <c r="N49" s="90"/>
      <c r="O49" s="53"/>
      <c r="P49" s="93"/>
      <c r="Q49" s="65"/>
      <c r="R49" s="65"/>
      <c r="S49" s="65"/>
      <c r="T49" s="65"/>
      <c r="U49" s="65"/>
      <c r="V49" s="65"/>
      <c r="W49" s="65"/>
      <c r="X49" s="65"/>
      <c r="Y49" s="65"/>
      <c r="Z49" s="65"/>
      <c r="AA49" s="65"/>
      <c r="AB49" s="65"/>
      <c r="AC49" s="65"/>
      <c r="AD49" s="65"/>
      <c r="AE49" s="65"/>
      <c r="AF49" s="65"/>
      <c r="AG49" s="65"/>
      <c r="AH49" s="65"/>
      <c r="AI49" s="65"/>
      <c r="AJ49" s="67"/>
      <c r="AK49" s="53"/>
      <c r="AL49" s="56"/>
      <c r="AM49" s="70"/>
      <c r="AN49" s="39">
        <v>10</v>
      </c>
      <c r="AO49" s="38" t="s">
        <v>56</v>
      </c>
      <c r="AP49" s="19"/>
      <c r="AQ49" s="19"/>
      <c r="AR49" s="19"/>
      <c r="AS49" s="19"/>
      <c r="AT49" s="19"/>
      <c r="AU49" s="19"/>
      <c r="AV49" s="19"/>
      <c r="AW49" s="19"/>
      <c r="AX49" s="19"/>
      <c r="AY49" s="19"/>
      <c r="AZ49" s="19"/>
      <c r="BA49" s="19"/>
      <c r="BB49" s="19">
        <f t="shared" si="18"/>
        <v>0</v>
      </c>
      <c r="BC49" s="19" t="str">
        <f t="shared" si="19"/>
        <v>Débil</v>
      </c>
      <c r="BD49" s="19"/>
      <c r="BE49" s="19"/>
      <c r="BF49" s="19" t="str">
        <f t="shared" si="20"/>
        <v/>
      </c>
      <c r="BG49" s="19"/>
      <c r="BH49" s="20" t="str">
        <f t="shared" si="21"/>
        <v/>
      </c>
      <c r="BI49" s="19" t="str">
        <f t="shared" si="22"/>
        <v/>
      </c>
      <c r="BJ49" s="19" t="str">
        <f t="shared" si="23"/>
        <v>SI</v>
      </c>
      <c r="BK49" s="72"/>
      <c r="BL49" s="72"/>
      <c r="BM49" s="75"/>
      <c r="BN49" s="53"/>
      <c r="BO49" s="53"/>
      <c r="BP49" s="56"/>
      <c r="BQ49" s="59"/>
      <c r="BR49" s="62"/>
    </row>
    <row r="50" spans="1:70" ht="267.75" x14ac:dyDescent="0.25">
      <c r="A50" s="27"/>
      <c r="B50" s="99" t="s">
        <v>27</v>
      </c>
      <c r="C50" s="63" t="s">
        <v>346</v>
      </c>
      <c r="D50" s="82" t="s">
        <v>347</v>
      </c>
      <c r="E50" s="82" t="s">
        <v>348</v>
      </c>
      <c r="F50" s="63" t="s">
        <v>91</v>
      </c>
      <c r="G50" s="63" t="s">
        <v>91</v>
      </c>
      <c r="H50" s="79" t="s">
        <v>91</v>
      </c>
      <c r="I50" s="63" t="s">
        <v>91</v>
      </c>
      <c r="J50" s="84" t="str">
        <f t="shared" ref="J50" si="44">IF(AND((F50="SI"),(G50="SI"),(H50="SI"),(I50="SI")),"Si es Riesgo de Corrupción","No es Riesgo de Corrupción")</f>
        <v>Si es Riesgo de Corrupción</v>
      </c>
      <c r="K50" s="28">
        <v>1</v>
      </c>
      <c r="L50" s="29" t="s">
        <v>349</v>
      </c>
      <c r="M50" s="87" t="s">
        <v>352</v>
      </c>
      <c r="N50" s="89">
        <v>1</v>
      </c>
      <c r="O50" s="52" t="str">
        <f t="shared" ref="O50" si="45">IF(N50=1,"Rara vez",IF(N50=2,"Improbable",IF(N50=3,"Posible",IF(N50=4,"Probable",IF(N50=5,"Casi seguro","← 
Definir el nivel de probabilidad")))))</f>
        <v>Rara vez</v>
      </c>
      <c r="P50" s="91" t="str">
        <f t="shared" ref="P50:P80" si="46">IF(N50=5,"Descripción:
Se espera que el evento ocurra en la mayoría de las circunstancias
Frecuencia:
Más de 1 vez al año",IF(N50=4,"Descripción:
Es viable que el evento ocurra en la mayoría de las circunstancias
Frecuencia:
Al menos 1 vez en el último año",IF(N50=3,"Descripción:
El evento podrá ocurrir en algún momento
Frecuencia:
Al menos 1 vez en los últimos 2 años",IF(N50=2,"Descripción:
El evento puede ocurrir en algún momento
Frecuencia:
Al menos 1 vez en los últimos 5 años",IF(N50=1,"Descripción: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50" s="63" t="s">
        <v>91</v>
      </c>
      <c r="R50" s="63" t="s">
        <v>91</v>
      </c>
      <c r="S50" s="63" t="s">
        <v>91</v>
      </c>
      <c r="T50" s="63" t="s">
        <v>91</v>
      </c>
      <c r="U50" s="63" t="s">
        <v>91</v>
      </c>
      <c r="V50" s="63" t="s">
        <v>99</v>
      </c>
      <c r="W50" s="63" t="s">
        <v>91</v>
      </c>
      <c r="X50" s="63" t="s">
        <v>99</v>
      </c>
      <c r="Y50" s="63" t="s">
        <v>99</v>
      </c>
      <c r="Z50" s="63" t="s">
        <v>91</v>
      </c>
      <c r="AA50" s="63" t="s">
        <v>99</v>
      </c>
      <c r="AB50" s="63" t="s">
        <v>91</v>
      </c>
      <c r="AC50" s="63" t="s">
        <v>99</v>
      </c>
      <c r="AD50" s="63" t="s">
        <v>99</v>
      </c>
      <c r="AE50" s="63" t="s">
        <v>91</v>
      </c>
      <c r="AF50" s="63" t="s">
        <v>99</v>
      </c>
      <c r="AG50" s="63" t="s">
        <v>99</v>
      </c>
      <c r="AH50" s="63" t="s">
        <v>91</v>
      </c>
      <c r="AI50" s="63" t="s">
        <v>99</v>
      </c>
      <c r="AJ50" s="66">
        <f t="shared" ref="AJ50" si="47">IF(AF50="SI","Impacto Catastrófico por lesoines o perdida de vidas humanas",(COUNTIF(Q50:AE59,"SI")+COUNTIF(AG50:AI59,"SI")))</f>
        <v>10</v>
      </c>
      <c r="AK50" s="52" t="str">
        <f t="shared" si="1"/>
        <v>Mayor</v>
      </c>
      <c r="AL50" s="54" t="str">
        <f t="shared" ref="AL50" si="48">IF(AND(O50="Rara Vez",AK50="Moderado"),"Moderado",IF(AND(O50="Rara Vez",AK50="Mayor"),"Alto",IF(AND(O50="Improbable",AK50="Moderado"),"Moderado",IF(AND(O50="Improbable",AK50="Mayor"),"Alto",IF(AND(O50="Posible",AK50="Moderado"),"Alto",IF(AND(O50="Probable",AK50="Moderado"),"Alto","Extremo"))))))</f>
        <v>Alto</v>
      </c>
      <c r="AM50" s="68" t="s">
        <v>81</v>
      </c>
      <c r="AN50" s="30">
        <v>1</v>
      </c>
      <c r="AO50" s="29" t="s">
        <v>353</v>
      </c>
      <c r="AP50" s="11" t="s">
        <v>354</v>
      </c>
      <c r="AQ50" s="11" t="s">
        <v>220</v>
      </c>
      <c r="AR50" s="11" t="s">
        <v>324</v>
      </c>
      <c r="AS50" s="11" t="s">
        <v>355</v>
      </c>
      <c r="AT50" s="11" t="s">
        <v>132</v>
      </c>
      <c r="AU50" s="11" t="s">
        <v>106</v>
      </c>
      <c r="AV50" s="11" t="s">
        <v>107</v>
      </c>
      <c r="AW50" s="11" t="s">
        <v>182</v>
      </c>
      <c r="AX50" s="11" t="s">
        <v>109</v>
      </c>
      <c r="AY50" s="11" t="s">
        <v>184</v>
      </c>
      <c r="AZ50" s="11" t="s">
        <v>185</v>
      </c>
      <c r="BA50" s="11" t="s">
        <v>118</v>
      </c>
      <c r="BB50" s="11">
        <f t="shared" si="18"/>
        <v>50</v>
      </c>
      <c r="BC50" s="11" t="str">
        <f t="shared" si="19"/>
        <v>Débil</v>
      </c>
      <c r="BD50" s="11"/>
      <c r="BE50" s="11" t="s">
        <v>120</v>
      </c>
      <c r="BF50" s="11" t="str">
        <f t="shared" si="20"/>
        <v>Siempre se ejecuta</v>
      </c>
      <c r="BG50" s="11"/>
      <c r="BH50" s="12" t="str">
        <f t="shared" si="21"/>
        <v>DÉBIL</v>
      </c>
      <c r="BI50" s="11">
        <f t="shared" si="22"/>
        <v>0</v>
      </c>
      <c r="BJ50" s="11" t="str">
        <f t="shared" si="23"/>
        <v>SI</v>
      </c>
      <c r="BK50" s="71" t="str">
        <f t="shared" ref="BK50" si="49">IF(AVERAGE(BI50:BI59)=100,"FUERTE",IF(AND(AVERAGE(BI50:BI59)&lt;=99,AVERAGE(BI50:BI59)&gt;=50),"MODERADA",IF(AVERAGE(BI50:BI59)&lt;50,"DÉBIL",0)))</f>
        <v>MODERADA</v>
      </c>
      <c r="BL50" s="71" t="str">
        <f t="shared" ref="BL50:BL80" si="50">IFERROR(IF(BK50="DÉBIL","NO DISMINUYE",IF(AVERAGEIF(AT50:AT59,"Preventivo",BI50:BI59)&gt;=50,"DIRECTAMENTE","NO DISMINUYE")),"NO DISMINUYE")</f>
        <v>DIRECTAMENTE</v>
      </c>
      <c r="BM50" s="73">
        <f t="shared" ref="BM50:BM80" si="51">IF(N50=1,1,IF(AND(N50=2,BK50="FUERTE",BL50="DIRECTAMENTE"),N50-1,IF(AND(N50&gt;2,BK50="FUERTE",BL50="DIRECTAMENTE"),N50-2,IF(AND(N50&gt;=2,BK50="MODERADA",BL50="DIRECTAMENTE"),N50-1,N50))))</f>
        <v>1</v>
      </c>
      <c r="BN50" s="52" t="str">
        <f t="shared" ref="BN50" si="52">IF(BM50=1,"Rara vez",IF(BM50=2,"Improbable",IF(BM50=3,"Posible",IF(BM50=4,"Probable",IF(BM50=5,"Casi Seguro",0)))))</f>
        <v>Rara vez</v>
      </c>
      <c r="BO50" s="52" t="str">
        <f t="shared" ref="BO50" si="53">AK50</f>
        <v>Mayor</v>
      </c>
      <c r="BP50" s="54" t="str">
        <f t="shared" ref="BP50" si="54">IF(AND(BN50="Rara Vez",BO50="Moderado"),"Moderado",IF(AND(BN50="Rara Vez",BO50="Mayor"),"Alto",IF(AND(BN50="Improbable",BO50="Moderado"),"Moderado",IF(AND(BN50="Improbable",BO50="Mayor"),"Alto",IF(AND(BN50="Posible",BO50="Moderado"),"Alto",IF(AND(BN50="Probable",BO50="Moderado"),"Alto","Extremo"))))))</f>
        <v>Alto</v>
      </c>
      <c r="BQ50" s="57" t="s">
        <v>668</v>
      </c>
      <c r="BR50" s="60"/>
    </row>
    <row r="51" spans="1:70" ht="76.5" x14ac:dyDescent="0.25">
      <c r="A51" s="27"/>
      <c r="B51" s="100"/>
      <c r="C51" s="64"/>
      <c r="D51" s="82"/>
      <c r="E51" s="82"/>
      <c r="F51" s="64"/>
      <c r="G51" s="64"/>
      <c r="H51" s="80"/>
      <c r="I51" s="64"/>
      <c r="J51" s="85"/>
      <c r="K51" s="31">
        <v>2</v>
      </c>
      <c r="L51" s="32" t="s">
        <v>350</v>
      </c>
      <c r="M51" s="87"/>
      <c r="N51" s="89"/>
      <c r="O51" s="52"/>
      <c r="P51" s="92"/>
      <c r="Q51" s="64"/>
      <c r="R51" s="64"/>
      <c r="S51" s="64"/>
      <c r="T51" s="64"/>
      <c r="U51" s="64"/>
      <c r="V51" s="64"/>
      <c r="W51" s="64"/>
      <c r="X51" s="64"/>
      <c r="Y51" s="64"/>
      <c r="Z51" s="64"/>
      <c r="AA51" s="64"/>
      <c r="AB51" s="64"/>
      <c r="AC51" s="64"/>
      <c r="AD51" s="64"/>
      <c r="AE51" s="64"/>
      <c r="AF51" s="64"/>
      <c r="AG51" s="64"/>
      <c r="AH51" s="64"/>
      <c r="AI51" s="64"/>
      <c r="AJ51" s="66"/>
      <c r="AK51" s="52"/>
      <c r="AL51" s="55"/>
      <c r="AM51" s="69"/>
      <c r="AN51" s="33">
        <v>2</v>
      </c>
      <c r="AO51" s="32" t="s">
        <v>356</v>
      </c>
      <c r="AP51" s="17" t="s">
        <v>357</v>
      </c>
      <c r="AQ51" s="17" t="s">
        <v>102</v>
      </c>
      <c r="AR51" s="17" t="s">
        <v>358</v>
      </c>
      <c r="AS51" s="17" t="s">
        <v>359</v>
      </c>
      <c r="AT51" s="17" t="s">
        <v>132</v>
      </c>
      <c r="AU51" s="17" t="s">
        <v>106</v>
      </c>
      <c r="AV51" s="17" t="s">
        <v>107</v>
      </c>
      <c r="AW51" s="17" t="s">
        <v>108</v>
      </c>
      <c r="AX51" s="17" t="s">
        <v>109</v>
      </c>
      <c r="AY51" s="17" t="s">
        <v>110</v>
      </c>
      <c r="AZ51" s="17" t="s">
        <v>111</v>
      </c>
      <c r="BA51" s="17" t="s">
        <v>133</v>
      </c>
      <c r="BB51" s="17">
        <f t="shared" si="18"/>
        <v>100</v>
      </c>
      <c r="BC51" s="17" t="str">
        <f t="shared" si="19"/>
        <v>Fuerte</v>
      </c>
      <c r="BD51" s="17"/>
      <c r="BE51" s="17" t="s">
        <v>120</v>
      </c>
      <c r="BF51" s="17" t="str">
        <f t="shared" si="20"/>
        <v>Siempre se ejecuta</v>
      </c>
      <c r="BG51" s="17"/>
      <c r="BH51" s="18" t="str">
        <f t="shared" si="21"/>
        <v>FUERTE</v>
      </c>
      <c r="BI51" s="17">
        <f t="shared" si="22"/>
        <v>100</v>
      </c>
      <c r="BJ51" s="17" t="str">
        <f t="shared" si="23"/>
        <v>NO</v>
      </c>
      <c r="BK51" s="71"/>
      <c r="BL51" s="71"/>
      <c r="BM51" s="74"/>
      <c r="BN51" s="52"/>
      <c r="BO51" s="52"/>
      <c r="BP51" s="55"/>
      <c r="BQ51" s="58"/>
      <c r="BR51" s="61"/>
    </row>
    <row r="52" spans="1:70" ht="102" x14ac:dyDescent="0.25">
      <c r="A52" s="27"/>
      <c r="B52" s="100"/>
      <c r="C52" s="64"/>
      <c r="D52" s="82"/>
      <c r="E52" s="82"/>
      <c r="F52" s="64"/>
      <c r="G52" s="64"/>
      <c r="H52" s="80"/>
      <c r="I52" s="64"/>
      <c r="J52" s="85"/>
      <c r="K52" s="34">
        <v>3</v>
      </c>
      <c r="L52" s="35" t="s">
        <v>351</v>
      </c>
      <c r="M52" s="87"/>
      <c r="N52" s="89"/>
      <c r="O52" s="52"/>
      <c r="P52" s="92"/>
      <c r="Q52" s="64"/>
      <c r="R52" s="64"/>
      <c r="S52" s="64"/>
      <c r="T52" s="64"/>
      <c r="U52" s="64"/>
      <c r="V52" s="64"/>
      <c r="W52" s="64"/>
      <c r="X52" s="64"/>
      <c r="Y52" s="64"/>
      <c r="Z52" s="64"/>
      <c r="AA52" s="64"/>
      <c r="AB52" s="64"/>
      <c r="AC52" s="64"/>
      <c r="AD52" s="64"/>
      <c r="AE52" s="64"/>
      <c r="AF52" s="64"/>
      <c r="AG52" s="64"/>
      <c r="AH52" s="64"/>
      <c r="AI52" s="64"/>
      <c r="AJ52" s="66"/>
      <c r="AK52" s="52"/>
      <c r="AL52" s="55"/>
      <c r="AM52" s="69"/>
      <c r="AN52" s="36">
        <v>3</v>
      </c>
      <c r="AO52" s="35" t="s">
        <v>360</v>
      </c>
      <c r="AP52" s="13" t="s">
        <v>357</v>
      </c>
      <c r="AQ52" s="13" t="s">
        <v>102</v>
      </c>
      <c r="AR52" s="13" t="s">
        <v>361</v>
      </c>
      <c r="AS52" s="13" t="s">
        <v>362</v>
      </c>
      <c r="AT52" s="13" t="s">
        <v>132</v>
      </c>
      <c r="AU52" s="13" t="s">
        <v>106</v>
      </c>
      <c r="AV52" s="13" t="s">
        <v>107</v>
      </c>
      <c r="AW52" s="13" t="s">
        <v>108</v>
      </c>
      <c r="AX52" s="13" t="s">
        <v>109</v>
      </c>
      <c r="AY52" s="13" t="s">
        <v>110</v>
      </c>
      <c r="AZ52" s="13" t="s">
        <v>111</v>
      </c>
      <c r="BA52" s="13" t="s">
        <v>133</v>
      </c>
      <c r="BB52" s="13">
        <f t="shared" si="18"/>
        <v>100</v>
      </c>
      <c r="BC52" s="13" t="str">
        <f t="shared" si="19"/>
        <v>Fuerte</v>
      </c>
      <c r="BD52" s="13"/>
      <c r="BE52" s="13" t="s">
        <v>120</v>
      </c>
      <c r="BF52" s="13" t="str">
        <f t="shared" si="20"/>
        <v>Siempre se ejecuta</v>
      </c>
      <c r="BG52" s="13"/>
      <c r="BH52" s="14" t="str">
        <f t="shared" si="21"/>
        <v>FUERTE</v>
      </c>
      <c r="BI52" s="13">
        <f t="shared" si="22"/>
        <v>100</v>
      </c>
      <c r="BJ52" s="13" t="str">
        <f t="shared" si="23"/>
        <v>NO</v>
      </c>
      <c r="BK52" s="71"/>
      <c r="BL52" s="71"/>
      <c r="BM52" s="74"/>
      <c r="BN52" s="52"/>
      <c r="BO52" s="52"/>
      <c r="BP52" s="55"/>
      <c r="BQ52" s="58"/>
      <c r="BR52" s="61"/>
    </row>
    <row r="53" spans="1:70" ht="23.25" customHeight="1" x14ac:dyDescent="0.25">
      <c r="A53" s="27"/>
      <c r="B53" s="100"/>
      <c r="C53" s="64"/>
      <c r="D53" s="82"/>
      <c r="E53" s="82"/>
      <c r="F53" s="64"/>
      <c r="G53" s="64"/>
      <c r="H53" s="80"/>
      <c r="I53" s="64"/>
      <c r="J53" s="85"/>
      <c r="K53" s="31">
        <v>4</v>
      </c>
      <c r="L53" s="32" t="s">
        <v>47</v>
      </c>
      <c r="M53" s="87"/>
      <c r="N53" s="89"/>
      <c r="O53" s="52"/>
      <c r="P53" s="92"/>
      <c r="Q53" s="64"/>
      <c r="R53" s="64"/>
      <c r="S53" s="64"/>
      <c r="T53" s="64"/>
      <c r="U53" s="64"/>
      <c r="V53" s="64"/>
      <c r="W53" s="64"/>
      <c r="X53" s="64"/>
      <c r="Y53" s="64"/>
      <c r="Z53" s="64"/>
      <c r="AA53" s="64"/>
      <c r="AB53" s="64"/>
      <c r="AC53" s="64"/>
      <c r="AD53" s="64"/>
      <c r="AE53" s="64"/>
      <c r="AF53" s="64"/>
      <c r="AG53" s="64"/>
      <c r="AH53" s="64"/>
      <c r="AI53" s="64"/>
      <c r="AJ53" s="66"/>
      <c r="AK53" s="52"/>
      <c r="AL53" s="55"/>
      <c r="AM53" s="69"/>
      <c r="AN53" s="33">
        <v>4</v>
      </c>
      <c r="AO53" s="32" t="s">
        <v>47</v>
      </c>
      <c r="AP53" s="17"/>
      <c r="AQ53" s="17"/>
      <c r="AR53" s="17"/>
      <c r="AS53" s="17"/>
      <c r="AT53" s="17"/>
      <c r="AU53" s="17"/>
      <c r="AV53" s="17"/>
      <c r="AW53" s="17"/>
      <c r="AX53" s="17"/>
      <c r="AY53" s="17"/>
      <c r="AZ53" s="17"/>
      <c r="BA53" s="17"/>
      <c r="BB53" s="17">
        <f t="shared" si="18"/>
        <v>0</v>
      </c>
      <c r="BC53" s="17" t="str">
        <f t="shared" si="19"/>
        <v>Débil</v>
      </c>
      <c r="BD53" s="17"/>
      <c r="BE53" s="17"/>
      <c r="BF53" s="17" t="str">
        <f t="shared" si="20"/>
        <v/>
      </c>
      <c r="BG53" s="17"/>
      <c r="BH53" s="18" t="str">
        <f t="shared" si="21"/>
        <v/>
      </c>
      <c r="BI53" s="17" t="str">
        <f t="shared" si="22"/>
        <v/>
      </c>
      <c r="BJ53" s="17" t="str">
        <f t="shared" si="23"/>
        <v>SI</v>
      </c>
      <c r="BK53" s="71"/>
      <c r="BL53" s="71"/>
      <c r="BM53" s="74"/>
      <c r="BN53" s="52"/>
      <c r="BO53" s="52"/>
      <c r="BP53" s="55"/>
      <c r="BQ53" s="58"/>
      <c r="BR53" s="61"/>
    </row>
    <row r="54" spans="1:70" ht="23.25" customHeight="1" x14ac:dyDescent="0.25">
      <c r="A54" s="27"/>
      <c r="B54" s="100"/>
      <c r="C54" s="64"/>
      <c r="D54" s="82"/>
      <c r="E54" s="82"/>
      <c r="F54" s="64"/>
      <c r="G54" s="64"/>
      <c r="H54" s="80"/>
      <c r="I54" s="64"/>
      <c r="J54" s="85"/>
      <c r="K54" s="34">
        <v>5</v>
      </c>
      <c r="L54" s="35" t="s">
        <v>47</v>
      </c>
      <c r="M54" s="87"/>
      <c r="N54" s="89"/>
      <c r="O54" s="52"/>
      <c r="P54" s="92"/>
      <c r="Q54" s="64"/>
      <c r="R54" s="64"/>
      <c r="S54" s="64"/>
      <c r="T54" s="64"/>
      <c r="U54" s="64"/>
      <c r="V54" s="64"/>
      <c r="W54" s="64"/>
      <c r="X54" s="64"/>
      <c r="Y54" s="64"/>
      <c r="Z54" s="64"/>
      <c r="AA54" s="64"/>
      <c r="AB54" s="64"/>
      <c r="AC54" s="64"/>
      <c r="AD54" s="64"/>
      <c r="AE54" s="64"/>
      <c r="AF54" s="64"/>
      <c r="AG54" s="64"/>
      <c r="AH54" s="64"/>
      <c r="AI54" s="64"/>
      <c r="AJ54" s="66"/>
      <c r="AK54" s="52"/>
      <c r="AL54" s="55"/>
      <c r="AM54" s="69"/>
      <c r="AN54" s="36">
        <v>5</v>
      </c>
      <c r="AO54" s="35" t="s">
        <v>47</v>
      </c>
      <c r="AP54" s="13"/>
      <c r="AQ54" s="13"/>
      <c r="AR54" s="13"/>
      <c r="AS54" s="13"/>
      <c r="AT54" s="13"/>
      <c r="AU54" s="13"/>
      <c r="AV54" s="13"/>
      <c r="AW54" s="13"/>
      <c r="AX54" s="13"/>
      <c r="AY54" s="13"/>
      <c r="AZ54" s="13"/>
      <c r="BA54" s="13"/>
      <c r="BB54" s="13">
        <f t="shared" si="18"/>
        <v>0</v>
      </c>
      <c r="BC54" s="13" t="str">
        <f t="shared" si="19"/>
        <v>Débil</v>
      </c>
      <c r="BD54" s="13"/>
      <c r="BE54" s="13"/>
      <c r="BF54" s="13" t="str">
        <f t="shared" si="20"/>
        <v/>
      </c>
      <c r="BG54" s="13"/>
      <c r="BH54" s="14" t="str">
        <f t="shared" si="21"/>
        <v/>
      </c>
      <c r="BI54" s="13" t="str">
        <f t="shared" si="22"/>
        <v/>
      </c>
      <c r="BJ54" s="13" t="str">
        <f t="shared" si="23"/>
        <v>SI</v>
      </c>
      <c r="BK54" s="71"/>
      <c r="BL54" s="71"/>
      <c r="BM54" s="74"/>
      <c r="BN54" s="52"/>
      <c r="BO54" s="52"/>
      <c r="BP54" s="55"/>
      <c r="BQ54" s="58"/>
      <c r="BR54" s="61"/>
    </row>
    <row r="55" spans="1:70" ht="23.25" customHeight="1" x14ac:dyDescent="0.25">
      <c r="A55" s="27"/>
      <c r="B55" s="100"/>
      <c r="C55" s="64"/>
      <c r="D55" s="82"/>
      <c r="E55" s="82"/>
      <c r="F55" s="64"/>
      <c r="G55" s="64"/>
      <c r="H55" s="80"/>
      <c r="I55" s="64"/>
      <c r="J55" s="85"/>
      <c r="K55" s="31">
        <v>6</v>
      </c>
      <c r="L55" s="32" t="s">
        <v>47</v>
      </c>
      <c r="M55" s="87"/>
      <c r="N55" s="89"/>
      <c r="O55" s="52"/>
      <c r="P55" s="92"/>
      <c r="Q55" s="64"/>
      <c r="R55" s="64"/>
      <c r="S55" s="64"/>
      <c r="T55" s="64"/>
      <c r="U55" s="64"/>
      <c r="V55" s="64"/>
      <c r="W55" s="64"/>
      <c r="X55" s="64"/>
      <c r="Y55" s="64"/>
      <c r="Z55" s="64"/>
      <c r="AA55" s="64"/>
      <c r="AB55" s="64"/>
      <c r="AC55" s="64"/>
      <c r="AD55" s="64"/>
      <c r="AE55" s="64"/>
      <c r="AF55" s="64"/>
      <c r="AG55" s="64"/>
      <c r="AH55" s="64"/>
      <c r="AI55" s="64"/>
      <c r="AJ55" s="66"/>
      <c r="AK55" s="52"/>
      <c r="AL55" s="55"/>
      <c r="AM55" s="69"/>
      <c r="AN55" s="33">
        <v>6</v>
      </c>
      <c r="AO55" s="32" t="s">
        <v>47</v>
      </c>
      <c r="AP55" s="17"/>
      <c r="AQ55" s="17"/>
      <c r="AR55" s="17"/>
      <c r="AS55" s="17"/>
      <c r="AT55" s="17"/>
      <c r="AU55" s="17"/>
      <c r="AV55" s="17"/>
      <c r="AW55" s="17"/>
      <c r="AX55" s="17"/>
      <c r="AY55" s="17"/>
      <c r="AZ55" s="17"/>
      <c r="BA55" s="17"/>
      <c r="BB55" s="17">
        <f t="shared" si="18"/>
        <v>0</v>
      </c>
      <c r="BC55" s="17" t="str">
        <f t="shared" si="19"/>
        <v>Débil</v>
      </c>
      <c r="BD55" s="17"/>
      <c r="BE55" s="17"/>
      <c r="BF55" s="17" t="str">
        <f t="shared" si="20"/>
        <v/>
      </c>
      <c r="BG55" s="17"/>
      <c r="BH55" s="18" t="str">
        <f t="shared" si="21"/>
        <v/>
      </c>
      <c r="BI55" s="17" t="str">
        <f t="shared" si="22"/>
        <v/>
      </c>
      <c r="BJ55" s="17" t="str">
        <f t="shared" si="23"/>
        <v>SI</v>
      </c>
      <c r="BK55" s="71"/>
      <c r="BL55" s="71"/>
      <c r="BM55" s="74"/>
      <c r="BN55" s="52"/>
      <c r="BO55" s="52"/>
      <c r="BP55" s="55"/>
      <c r="BQ55" s="58"/>
      <c r="BR55" s="61"/>
    </row>
    <row r="56" spans="1:70" ht="23.25" customHeight="1" x14ac:dyDescent="0.25">
      <c r="A56" s="27"/>
      <c r="B56" s="100"/>
      <c r="C56" s="64"/>
      <c r="D56" s="82"/>
      <c r="E56" s="82"/>
      <c r="F56" s="64"/>
      <c r="G56" s="64"/>
      <c r="H56" s="80"/>
      <c r="I56" s="64"/>
      <c r="J56" s="85"/>
      <c r="K56" s="34">
        <v>7</v>
      </c>
      <c r="L56" s="35" t="s">
        <v>47</v>
      </c>
      <c r="M56" s="87"/>
      <c r="N56" s="89"/>
      <c r="O56" s="52"/>
      <c r="P56" s="92"/>
      <c r="Q56" s="64"/>
      <c r="R56" s="64"/>
      <c r="S56" s="64"/>
      <c r="T56" s="64"/>
      <c r="U56" s="64"/>
      <c r="V56" s="64"/>
      <c r="W56" s="64"/>
      <c r="X56" s="64"/>
      <c r="Y56" s="64"/>
      <c r="Z56" s="64"/>
      <c r="AA56" s="64"/>
      <c r="AB56" s="64"/>
      <c r="AC56" s="64"/>
      <c r="AD56" s="64"/>
      <c r="AE56" s="64"/>
      <c r="AF56" s="64"/>
      <c r="AG56" s="64"/>
      <c r="AH56" s="64"/>
      <c r="AI56" s="64"/>
      <c r="AJ56" s="66"/>
      <c r="AK56" s="52"/>
      <c r="AL56" s="55"/>
      <c r="AM56" s="69"/>
      <c r="AN56" s="36">
        <v>7</v>
      </c>
      <c r="AO56" s="35" t="s">
        <v>47</v>
      </c>
      <c r="AP56" s="13"/>
      <c r="AQ56" s="13"/>
      <c r="AR56" s="13"/>
      <c r="AS56" s="13"/>
      <c r="AT56" s="13"/>
      <c r="AU56" s="13"/>
      <c r="AV56" s="13"/>
      <c r="AW56" s="13"/>
      <c r="AX56" s="13"/>
      <c r="AY56" s="13"/>
      <c r="AZ56" s="13"/>
      <c r="BA56" s="13"/>
      <c r="BB56" s="13">
        <f t="shared" si="18"/>
        <v>0</v>
      </c>
      <c r="BC56" s="13" t="str">
        <f t="shared" si="19"/>
        <v>Débil</v>
      </c>
      <c r="BD56" s="13"/>
      <c r="BE56" s="13"/>
      <c r="BF56" s="13" t="str">
        <f t="shared" si="20"/>
        <v/>
      </c>
      <c r="BG56" s="13"/>
      <c r="BH56" s="14" t="str">
        <f t="shared" si="21"/>
        <v/>
      </c>
      <c r="BI56" s="13" t="str">
        <f t="shared" si="22"/>
        <v/>
      </c>
      <c r="BJ56" s="13" t="str">
        <f t="shared" si="23"/>
        <v>SI</v>
      </c>
      <c r="BK56" s="71"/>
      <c r="BL56" s="71"/>
      <c r="BM56" s="74"/>
      <c r="BN56" s="52"/>
      <c r="BO56" s="52"/>
      <c r="BP56" s="55"/>
      <c r="BQ56" s="58"/>
      <c r="BR56" s="61"/>
    </row>
    <row r="57" spans="1:70" ht="23.25" customHeight="1" x14ac:dyDescent="0.25">
      <c r="A57" s="27"/>
      <c r="B57" s="100"/>
      <c r="C57" s="64"/>
      <c r="D57" s="82"/>
      <c r="E57" s="82"/>
      <c r="F57" s="64"/>
      <c r="G57" s="64"/>
      <c r="H57" s="80"/>
      <c r="I57" s="64"/>
      <c r="J57" s="85"/>
      <c r="K57" s="31">
        <v>8</v>
      </c>
      <c r="L57" s="32" t="s">
        <v>47</v>
      </c>
      <c r="M57" s="87"/>
      <c r="N57" s="89"/>
      <c r="O57" s="52"/>
      <c r="P57" s="92"/>
      <c r="Q57" s="64"/>
      <c r="R57" s="64"/>
      <c r="S57" s="64"/>
      <c r="T57" s="64"/>
      <c r="U57" s="64"/>
      <c r="V57" s="64"/>
      <c r="W57" s="64"/>
      <c r="X57" s="64"/>
      <c r="Y57" s="64"/>
      <c r="Z57" s="64"/>
      <c r="AA57" s="64"/>
      <c r="AB57" s="64"/>
      <c r="AC57" s="64"/>
      <c r="AD57" s="64"/>
      <c r="AE57" s="64"/>
      <c r="AF57" s="64"/>
      <c r="AG57" s="64"/>
      <c r="AH57" s="64"/>
      <c r="AI57" s="64"/>
      <c r="AJ57" s="66"/>
      <c r="AK57" s="52"/>
      <c r="AL57" s="55"/>
      <c r="AM57" s="69"/>
      <c r="AN57" s="33">
        <v>8</v>
      </c>
      <c r="AO57" s="32" t="s">
        <v>47</v>
      </c>
      <c r="AP57" s="17"/>
      <c r="AQ57" s="17"/>
      <c r="AR57" s="17"/>
      <c r="AS57" s="17"/>
      <c r="AT57" s="17"/>
      <c r="AU57" s="17"/>
      <c r="AV57" s="17"/>
      <c r="AW57" s="17"/>
      <c r="AX57" s="17"/>
      <c r="AY57" s="17"/>
      <c r="AZ57" s="17"/>
      <c r="BA57" s="17"/>
      <c r="BB57" s="17">
        <f t="shared" si="18"/>
        <v>0</v>
      </c>
      <c r="BC57" s="17" t="str">
        <f t="shared" si="19"/>
        <v>Débil</v>
      </c>
      <c r="BD57" s="17"/>
      <c r="BE57" s="17"/>
      <c r="BF57" s="17" t="str">
        <f t="shared" si="20"/>
        <v/>
      </c>
      <c r="BG57" s="17"/>
      <c r="BH57" s="18" t="str">
        <f t="shared" si="21"/>
        <v/>
      </c>
      <c r="BI57" s="17" t="str">
        <f t="shared" si="22"/>
        <v/>
      </c>
      <c r="BJ57" s="17" t="str">
        <f t="shared" si="23"/>
        <v>SI</v>
      </c>
      <c r="BK57" s="71"/>
      <c r="BL57" s="71"/>
      <c r="BM57" s="74"/>
      <c r="BN57" s="52"/>
      <c r="BO57" s="52"/>
      <c r="BP57" s="55"/>
      <c r="BQ57" s="58"/>
      <c r="BR57" s="61"/>
    </row>
    <row r="58" spans="1:70" ht="23.25" customHeight="1" x14ac:dyDescent="0.25">
      <c r="A58" s="27"/>
      <c r="B58" s="100"/>
      <c r="C58" s="64"/>
      <c r="D58" s="82"/>
      <c r="E58" s="82"/>
      <c r="F58" s="64"/>
      <c r="G58" s="64"/>
      <c r="H58" s="80"/>
      <c r="I58" s="64"/>
      <c r="J58" s="85"/>
      <c r="K58" s="34">
        <v>9</v>
      </c>
      <c r="L58" s="35" t="s">
        <v>47</v>
      </c>
      <c r="M58" s="87"/>
      <c r="N58" s="89"/>
      <c r="O58" s="52"/>
      <c r="P58" s="92"/>
      <c r="Q58" s="64"/>
      <c r="R58" s="64"/>
      <c r="S58" s="64"/>
      <c r="T58" s="64"/>
      <c r="U58" s="64"/>
      <c r="V58" s="64"/>
      <c r="W58" s="64"/>
      <c r="X58" s="64"/>
      <c r="Y58" s="64"/>
      <c r="Z58" s="64"/>
      <c r="AA58" s="64"/>
      <c r="AB58" s="64"/>
      <c r="AC58" s="64"/>
      <c r="AD58" s="64"/>
      <c r="AE58" s="64"/>
      <c r="AF58" s="64"/>
      <c r="AG58" s="64"/>
      <c r="AH58" s="64"/>
      <c r="AI58" s="64"/>
      <c r="AJ58" s="66"/>
      <c r="AK58" s="52"/>
      <c r="AL58" s="55"/>
      <c r="AM58" s="69"/>
      <c r="AN58" s="36">
        <v>9</v>
      </c>
      <c r="AO58" s="35" t="s">
        <v>56</v>
      </c>
      <c r="AP58" s="13"/>
      <c r="AQ58" s="13"/>
      <c r="AR58" s="13"/>
      <c r="AS58" s="13"/>
      <c r="AT58" s="13"/>
      <c r="AU58" s="13"/>
      <c r="AV58" s="13"/>
      <c r="AW58" s="13"/>
      <c r="AX58" s="13"/>
      <c r="AY58" s="13"/>
      <c r="AZ58" s="13"/>
      <c r="BA58" s="13"/>
      <c r="BB58" s="13">
        <f t="shared" si="18"/>
        <v>0</v>
      </c>
      <c r="BC58" s="13" t="str">
        <f t="shared" si="19"/>
        <v>Débil</v>
      </c>
      <c r="BD58" s="13"/>
      <c r="BE58" s="13"/>
      <c r="BF58" s="13" t="str">
        <f t="shared" si="20"/>
        <v/>
      </c>
      <c r="BG58" s="13"/>
      <c r="BH58" s="14" t="str">
        <f t="shared" si="21"/>
        <v/>
      </c>
      <c r="BI58" s="13" t="str">
        <f t="shared" si="22"/>
        <v/>
      </c>
      <c r="BJ58" s="13" t="str">
        <f t="shared" si="23"/>
        <v>SI</v>
      </c>
      <c r="BK58" s="71"/>
      <c r="BL58" s="71"/>
      <c r="BM58" s="74"/>
      <c r="BN58" s="52"/>
      <c r="BO58" s="52"/>
      <c r="BP58" s="55"/>
      <c r="BQ58" s="58"/>
      <c r="BR58" s="61"/>
    </row>
    <row r="59" spans="1:70" ht="23.25" customHeight="1" thickBot="1" x14ac:dyDescent="0.3">
      <c r="A59" s="27"/>
      <c r="B59" s="101"/>
      <c r="C59" s="65"/>
      <c r="D59" s="83"/>
      <c r="E59" s="83"/>
      <c r="F59" s="65"/>
      <c r="G59" s="65"/>
      <c r="H59" s="81"/>
      <c r="I59" s="65"/>
      <c r="J59" s="86"/>
      <c r="K59" s="37">
        <v>10</v>
      </c>
      <c r="L59" s="38" t="s">
        <v>47</v>
      </c>
      <c r="M59" s="88"/>
      <c r="N59" s="90"/>
      <c r="O59" s="53"/>
      <c r="P59" s="93"/>
      <c r="Q59" s="65"/>
      <c r="R59" s="65"/>
      <c r="S59" s="65"/>
      <c r="T59" s="65"/>
      <c r="U59" s="65"/>
      <c r="V59" s="65"/>
      <c r="W59" s="65"/>
      <c r="X59" s="65"/>
      <c r="Y59" s="65"/>
      <c r="Z59" s="65"/>
      <c r="AA59" s="65"/>
      <c r="AB59" s="65"/>
      <c r="AC59" s="65"/>
      <c r="AD59" s="65"/>
      <c r="AE59" s="65"/>
      <c r="AF59" s="65"/>
      <c r="AG59" s="65"/>
      <c r="AH59" s="65"/>
      <c r="AI59" s="65"/>
      <c r="AJ59" s="67"/>
      <c r="AK59" s="53"/>
      <c r="AL59" s="56"/>
      <c r="AM59" s="70"/>
      <c r="AN59" s="39">
        <v>10</v>
      </c>
      <c r="AO59" s="38" t="s">
        <v>56</v>
      </c>
      <c r="AP59" s="19"/>
      <c r="AQ59" s="19"/>
      <c r="AR59" s="19"/>
      <c r="AS59" s="19"/>
      <c r="AT59" s="19"/>
      <c r="AU59" s="19"/>
      <c r="AV59" s="19"/>
      <c r="AW59" s="19"/>
      <c r="AX59" s="19"/>
      <c r="AY59" s="19"/>
      <c r="AZ59" s="19"/>
      <c r="BA59" s="19"/>
      <c r="BB59" s="19">
        <f t="shared" si="18"/>
        <v>0</v>
      </c>
      <c r="BC59" s="19" t="str">
        <f t="shared" si="19"/>
        <v>Débil</v>
      </c>
      <c r="BD59" s="19"/>
      <c r="BE59" s="19"/>
      <c r="BF59" s="19" t="str">
        <f t="shared" si="20"/>
        <v/>
      </c>
      <c r="BG59" s="19"/>
      <c r="BH59" s="20" t="str">
        <f t="shared" si="21"/>
        <v/>
      </c>
      <c r="BI59" s="19" t="str">
        <f t="shared" si="22"/>
        <v/>
      </c>
      <c r="BJ59" s="19" t="str">
        <f t="shared" si="23"/>
        <v>SI</v>
      </c>
      <c r="BK59" s="72"/>
      <c r="BL59" s="72"/>
      <c r="BM59" s="75"/>
      <c r="BN59" s="53"/>
      <c r="BO59" s="53"/>
      <c r="BP59" s="56"/>
      <c r="BQ59" s="59"/>
      <c r="BR59" s="62"/>
    </row>
    <row r="60" spans="1:70" ht="267.75" x14ac:dyDescent="0.25">
      <c r="A60" s="27"/>
      <c r="B60" s="99" t="s">
        <v>29</v>
      </c>
      <c r="C60" s="63" t="s">
        <v>377</v>
      </c>
      <c r="D60" s="82" t="s">
        <v>378</v>
      </c>
      <c r="E60" s="82" t="s">
        <v>379</v>
      </c>
      <c r="F60" s="63" t="s">
        <v>91</v>
      </c>
      <c r="G60" s="63" t="s">
        <v>91</v>
      </c>
      <c r="H60" s="79" t="s">
        <v>91</v>
      </c>
      <c r="I60" s="63" t="s">
        <v>91</v>
      </c>
      <c r="J60" s="84" t="str">
        <f t="shared" ref="J60" si="55">IF(AND((F60="SI"),(G60="SI"),(H60="SI"),(I60="SI")),"Si es Riesgo de Corrupción","No es Riesgo de Corrupción")</f>
        <v>Si es Riesgo de Corrupción</v>
      </c>
      <c r="K60" s="28">
        <v>1</v>
      </c>
      <c r="L60" s="29" t="s">
        <v>349</v>
      </c>
      <c r="M60" s="87" t="s">
        <v>382</v>
      </c>
      <c r="N60" s="89">
        <v>1</v>
      </c>
      <c r="O60" s="52" t="str">
        <f t="shared" ref="O60" si="56">IF(N60=1,"Rara vez",IF(N60=2,"Improbable",IF(N60=3,"Posible",IF(N60=4,"Probable",IF(N60=5,"Casi seguro","← 
Definir el nivel de probabilidad")))))</f>
        <v>Rara vez</v>
      </c>
      <c r="P60" s="91" t="str">
        <f t="shared" si="46"/>
        <v>Descripción:
El evento puede ocurrir solo en circunstancias excepcionales (poco comunes o anormales)
Frecuencia:
No se ha presentado en los últimos 5 años</v>
      </c>
      <c r="Q60" s="63" t="s">
        <v>91</v>
      </c>
      <c r="R60" s="63" t="s">
        <v>91</v>
      </c>
      <c r="S60" s="63" t="s">
        <v>91</v>
      </c>
      <c r="T60" s="63" t="s">
        <v>91</v>
      </c>
      <c r="U60" s="63" t="s">
        <v>91</v>
      </c>
      <c r="V60" s="63" t="s">
        <v>91</v>
      </c>
      <c r="W60" s="63" t="s">
        <v>99</v>
      </c>
      <c r="X60" s="63" t="s">
        <v>99</v>
      </c>
      <c r="Y60" s="63" t="s">
        <v>99</v>
      </c>
      <c r="Z60" s="63" t="s">
        <v>91</v>
      </c>
      <c r="AA60" s="63" t="s">
        <v>91</v>
      </c>
      <c r="AB60" s="63" t="s">
        <v>91</v>
      </c>
      <c r="AC60" s="63" t="s">
        <v>91</v>
      </c>
      <c r="AD60" s="63" t="s">
        <v>91</v>
      </c>
      <c r="AE60" s="63" t="s">
        <v>91</v>
      </c>
      <c r="AF60" s="63" t="s">
        <v>99</v>
      </c>
      <c r="AG60" s="63" t="s">
        <v>99</v>
      </c>
      <c r="AH60" s="63" t="s">
        <v>91</v>
      </c>
      <c r="AI60" s="63" t="s">
        <v>99</v>
      </c>
      <c r="AJ60" s="66">
        <f t="shared" ref="AJ60" si="57">IF(AF60="SI","Impacto Catastrófico por lesoines o perdida de vidas humanas",(COUNTIF(Q60:AE69,"SI")+COUNTIF(AG60:AI69,"SI")))</f>
        <v>13</v>
      </c>
      <c r="AK60" s="52" t="str">
        <f t="shared" si="1"/>
        <v>Catastrófico</v>
      </c>
      <c r="AL60" s="54" t="str">
        <f t="shared" ref="AL60" si="58">IF(AND(O60="Rara Vez",AK60="Moderado"),"Moderado",IF(AND(O60="Rara Vez",AK60="Mayor"),"Alto",IF(AND(O60="Improbable",AK60="Moderado"),"Moderado",IF(AND(O60="Improbable",AK60="Mayor"),"Alto",IF(AND(O60="Posible",AK60="Moderado"),"Alto",IF(AND(O60="Probable",AK60="Moderado"),"Alto","Extremo"))))))</f>
        <v>Extremo</v>
      </c>
      <c r="AM60" s="68" t="s">
        <v>81</v>
      </c>
      <c r="AN60" s="30">
        <v>1</v>
      </c>
      <c r="AO60" s="29" t="s">
        <v>383</v>
      </c>
      <c r="AP60" s="11" t="s">
        <v>384</v>
      </c>
      <c r="AQ60" s="11" t="s">
        <v>220</v>
      </c>
      <c r="AR60" s="11" t="s">
        <v>324</v>
      </c>
      <c r="AS60" s="11" t="s">
        <v>385</v>
      </c>
      <c r="AT60" s="11" t="s">
        <v>132</v>
      </c>
      <c r="AU60" s="11" t="s">
        <v>106</v>
      </c>
      <c r="AV60" s="11" t="s">
        <v>107</v>
      </c>
      <c r="AW60" s="11" t="s">
        <v>182</v>
      </c>
      <c r="AX60" s="11" t="s">
        <v>109</v>
      </c>
      <c r="AY60" s="11" t="s">
        <v>184</v>
      </c>
      <c r="AZ60" s="11" t="s">
        <v>185</v>
      </c>
      <c r="BA60" s="11" t="s">
        <v>118</v>
      </c>
      <c r="BB60" s="11">
        <v>50</v>
      </c>
      <c r="BC60" s="11" t="str">
        <f t="shared" si="19"/>
        <v>Débil</v>
      </c>
      <c r="BD60" s="11"/>
      <c r="BE60" s="11" t="s">
        <v>120</v>
      </c>
      <c r="BF60" s="11" t="str">
        <f t="shared" si="20"/>
        <v>Siempre se ejecuta</v>
      </c>
      <c r="BG60" s="11"/>
      <c r="BH60" s="12" t="str">
        <f t="shared" si="21"/>
        <v>DÉBIL</v>
      </c>
      <c r="BI60" s="11">
        <f t="shared" si="22"/>
        <v>0</v>
      </c>
      <c r="BJ60" s="11" t="str">
        <f t="shared" si="23"/>
        <v>SI</v>
      </c>
      <c r="BK60" s="71" t="str">
        <f t="shared" ref="BK60" si="59">IF(AVERAGE(BI60:BI69)=100,"FUERTE",IF(AND(AVERAGE(BI60:BI69)&lt;=99,AVERAGE(BI60:BI69)&gt;=50),"MODERADA",IF(AVERAGE(BI60:BI69)&lt;50,"DÉBIL",0)))</f>
        <v>MODERADA</v>
      </c>
      <c r="BL60" s="71" t="str">
        <f t="shared" si="50"/>
        <v>DIRECTAMENTE</v>
      </c>
      <c r="BM60" s="73">
        <f t="shared" si="51"/>
        <v>1</v>
      </c>
      <c r="BN60" s="52" t="str">
        <f t="shared" ref="BN60" si="60">IF(BM60=1,"Rara vez",IF(BM60=2,"Improbable",IF(BM60=3,"Posible",IF(BM60=4,"Probable",IF(BM60=5,"Casi Seguro",0)))))</f>
        <v>Rara vez</v>
      </c>
      <c r="BO60" s="52" t="str">
        <f t="shared" ref="BO60" si="61">AK60</f>
        <v>Catastrófico</v>
      </c>
      <c r="BP60" s="54" t="str">
        <f t="shared" ref="BP60" si="62">IF(AND(BN60="Rara Vez",BO60="Moderado"),"Moderado",IF(AND(BN60="Rara Vez",BO60="Mayor"),"Alto",IF(AND(BN60="Improbable",BO60="Moderado"),"Moderado",IF(AND(BN60="Improbable",BO60="Mayor"),"Alto",IF(AND(BN60="Posible",BO60="Moderado"),"Alto",IF(AND(BN60="Probable",BO60="Moderado"),"Alto","Extremo"))))))</f>
        <v>Extremo</v>
      </c>
      <c r="BQ60" s="57" t="s">
        <v>668</v>
      </c>
      <c r="BR60" s="60"/>
    </row>
    <row r="61" spans="1:70" ht="63.75" x14ac:dyDescent="0.25">
      <c r="A61" s="27"/>
      <c r="B61" s="100"/>
      <c r="C61" s="64"/>
      <c r="D61" s="82"/>
      <c r="E61" s="82"/>
      <c r="F61" s="64"/>
      <c r="G61" s="64"/>
      <c r="H61" s="80"/>
      <c r="I61" s="64"/>
      <c r="J61" s="85"/>
      <c r="K61" s="31">
        <v>2</v>
      </c>
      <c r="L61" s="32" t="s">
        <v>380</v>
      </c>
      <c r="M61" s="87"/>
      <c r="N61" s="89"/>
      <c r="O61" s="52"/>
      <c r="P61" s="92"/>
      <c r="Q61" s="64"/>
      <c r="R61" s="64"/>
      <c r="S61" s="64"/>
      <c r="T61" s="64"/>
      <c r="U61" s="64"/>
      <c r="V61" s="64"/>
      <c r="W61" s="64"/>
      <c r="X61" s="64"/>
      <c r="Y61" s="64"/>
      <c r="Z61" s="64"/>
      <c r="AA61" s="64"/>
      <c r="AB61" s="64"/>
      <c r="AC61" s="64"/>
      <c r="AD61" s="64"/>
      <c r="AE61" s="64"/>
      <c r="AF61" s="64"/>
      <c r="AG61" s="64"/>
      <c r="AH61" s="64"/>
      <c r="AI61" s="64"/>
      <c r="AJ61" s="66"/>
      <c r="AK61" s="52"/>
      <c r="AL61" s="55"/>
      <c r="AM61" s="69"/>
      <c r="AN61" s="33">
        <v>2</v>
      </c>
      <c r="AO61" s="32" t="s">
        <v>386</v>
      </c>
      <c r="AP61" s="17" t="s">
        <v>387</v>
      </c>
      <c r="AQ61" s="17" t="s">
        <v>102</v>
      </c>
      <c r="AR61" s="17" t="s">
        <v>388</v>
      </c>
      <c r="AS61" s="17" t="s">
        <v>389</v>
      </c>
      <c r="AT61" s="17" t="s">
        <v>132</v>
      </c>
      <c r="AU61" s="17" t="s">
        <v>106</v>
      </c>
      <c r="AV61" s="17" t="s">
        <v>107</v>
      </c>
      <c r="AW61" s="17" t="s">
        <v>108</v>
      </c>
      <c r="AX61" s="17" t="s">
        <v>109</v>
      </c>
      <c r="AY61" s="17" t="s">
        <v>110</v>
      </c>
      <c r="AZ61" s="17" t="s">
        <v>111</v>
      </c>
      <c r="BA61" s="17" t="s">
        <v>133</v>
      </c>
      <c r="BB61" s="17">
        <v>100</v>
      </c>
      <c r="BC61" s="17" t="str">
        <f t="shared" si="19"/>
        <v>Fuerte</v>
      </c>
      <c r="BD61" s="17"/>
      <c r="BE61" s="17" t="s">
        <v>120</v>
      </c>
      <c r="BF61" s="17" t="str">
        <f t="shared" si="20"/>
        <v>Siempre se ejecuta</v>
      </c>
      <c r="BG61" s="17"/>
      <c r="BH61" s="18" t="str">
        <f t="shared" si="21"/>
        <v>FUERTE</v>
      </c>
      <c r="BI61" s="17">
        <f t="shared" si="22"/>
        <v>100</v>
      </c>
      <c r="BJ61" s="17" t="str">
        <f t="shared" si="23"/>
        <v>NO</v>
      </c>
      <c r="BK61" s="71"/>
      <c r="BL61" s="71"/>
      <c r="BM61" s="74"/>
      <c r="BN61" s="52"/>
      <c r="BO61" s="52"/>
      <c r="BP61" s="55"/>
      <c r="BQ61" s="58"/>
      <c r="BR61" s="61"/>
    </row>
    <row r="62" spans="1:70" ht="267.75" x14ac:dyDescent="0.25">
      <c r="A62" s="27"/>
      <c r="B62" s="100"/>
      <c r="C62" s="64"/>
      <c r="D62" s="82"/>
      <c r="E62" s="82"/>
      <c r="F62" s="64"/>
      <c r="G62" s="64"/>
      <c r="H62" s="80"/>
      <c r="I62" s="64"/>
      <c r="J62" s="85"/>
      <c r="K62" s="34">
        <v>3</v>
      </c>
      <c r="L62" s="35" t="s">
        <v>381</v>
      </c>
      <c r="M62" s="87"/>
      <c r="N62" s="89"/>
      <c r="O62" s="52"/>
      <c r="P62" s="92"/>
      <c r="Q62" s="64"/>
      <c r="R62" s="64"/>
      <c r="S62" s="64"/>
      <c r="T62" s="64"/>
      <c r="U62" s="64"/>
      <c r="V62" s="64"/>
      <c r="W62" s="64"/>
      <c r="X62" s="64"/>
      <c r="Y62" s="64"/>
      <c r="Z62" s="64"/>
      <c r="AA62" s="64"/>
      <c r="AB62" s="64"/>
      <c r="AC62" s="64"/>
      <c r="AD62" s="64"/>
      <c r="AE62" s="64"/>
      <c r="AF62" s="64"/>
      <c r="AG62" s="64"/>
      <c r="AH62" s="64"/>
      <c r="AI62" s="64"/>
      <c r="AJ62" s="66"/>
      <c r="AK62" s="52"/>
      <c r="AL62" s="55"/>
      <c r="AM62" s="69"/>
      <c r="AN62" s="36">
        <v>3</v>
      </c>
      <c r="AO62" s="35" t="s">
        <v>390</v>
      </c>
      <c r="AP62" s="13" t="s">
        <v>387</v>
      </c>
      <c r="AQ62" s="13" t="s">
        <v>102</v>
      </c>
      <c r="AR62" s="13" t="s">
        <v>391</v>
      </c>
      <c r="AS62" s="13" t="s">
        <v>392</v>
      </c>
      <c r="AT62" s="13" t="s">
        <v>132</v>
      </c>
      <c r="AU62" s="13" t="s">
        <v>106</v>
      </c>
      <c r="AV62" s="13" t="s">
        <v>107</v>
      </c>
      <c r="AW62" s="13" t="s">
        <v>108</v>
      </c>
      <c r="AX62" s="13" t="s">
        <v>109</v>
      </c>
      <c r="AY62" s="13" t="s">
        <v>110</v>
      </c>
      <c r="AZ62" s="13" t="s">
        <v>111</v>
      </c>
      <c r="BA62" s="13" t="s">
        <v>133</v>
      </c>
      <c r="BB62" s="13">
        <v>100</v>
      </c>
      <c r="BC62" s="13" t="str">
        <f t="shared" si="19"/>
        <v>Fuerte</v>
      </c>
      <c r="BD62" s="13"/>
      <c r="BE62" s="13" t="s">
        <v>120</v>
      </c>
      <c r="BF62" s="13" t="str">
        <f t="shared" si="20"/>
        <v>Siempre se ejecuta</v>
      </c>
      <c r="BG62" s="13"/>
      <c r="BH62" s="14" t="str">
        <f t="shared" si="21"/>
        <v>FUERTE</v>
      </c>
      <c r="BI62" s="13">
        <f t="shared" si="22"/>
        <v>100</v>
      </c>
      <c r="BJ62" s="13" t="str">
        <f t="shared" si="23"/>
        <v>NO</v>
      </c>
      <c r="BK62" s="71"/>
      <c r="BL62" s="71"/>
      <c r="BM62" s="74"/>
      <c r="BN62" s="52"/>
      <c r="BO62" s="52"/>
      <c r="BP62" s="55"/>
      <c r="BQ62" s="58"/>
      <c r="BR62" s="61"/>
    </row>
    <row r="63" spans="1:70" ht="23.25" customHeight="1" x14ac:dyDescent="0.25">
      <c r="A63" s="27"/>
      <c r="B63" s="100"/>
      <c r="C63" s="64"/>
      <c r="D63" s="82"/>
      <c r="E63" s="82"/>
      <c r="F63" s="64"/>
      <c r="G63" s="64"/>
      <c r="H63" s="80"/>
      <c r="I63" s="64"/>
      <c r="J63" s="85"/>
      <c r="K63" s="31">
        <v>4</v>
      </c>
      <c r="L63" s="32" t="s">
        <v>47</v>
      </c>
      <c r="M63" s="87"/>
      <c r="N63" s="89"/>
      <c r="O63" s="52"/>
      <c r="P63" s="92"/>
      <c r="Q63" s="64"/>
      <c r="R63" s="64"/>
      <c r="S63" s="64"/>
      <c r="T63" s="64"/>
      <c r="U63" s="64"/>
      <c r="V63" s="64"/>
      <c r="W63" s="64"/>
      <c r="X63" s="64"/>
      <c r="Y63" s="64"/>
      <c r="Z63" s="64"/>
      <c r="AA63" s="64"/>
      <c r="AB63" s="64"/>
      <c r="AC63" s="64"/>
      <c r="AD63" s="64"/>
      <c r="AE63" s="64"/>
      <c r="AF63" s="64"/>
      <c r="AG63" s="64"/>
      <c r="AH63" s="64"/>
      <c r="AI63" s="64"/>
      <c r="AJ63" s="66"/>
      <c r="AK63" s="52"/>
      <c r="AL63" s="55"/>
      <c r="AM63" s="69"/>
      <c r="AN63" s="33">
        <v>4</v>
      </c>
      <c r="AO63" s="32" t="s">
        <v>47</v>
      </c>
      <c r="AP63" s="17"/>
      <c r="AQ63" s="17"/>
      <c r="AR63" s="17"/>
      <c r="AS63" s="17"/>
      <c r="AT63" s="17"/>
      <c r="AU63" s="17"/>
      <c r="AV63" s="17"/>
      <c r="AW63" s="17"/>
      <c r="AX63" s="17"/>
      <c r="AY63" s="17"/>
      <c r="AZ63" s="17"/>
      <c r="BA63" s="17"/>
      <c r="BB63" s="17">
        <f t="shared" si="18"/>
        <v>0</v>
      </c>
      <c r="BC63" s="17" t="str">
        <f t="shared" si="19"/>
        <v>Débil</v>
      </c>
      <c r="BD63" s="17"/>
      <c r="BE63" s="17"/>
      <c r="BF63" s="17" t="str">
        <f t="shared" si="20"/>
        <v/>
      </c>
      <c r="BG63" s="17"/>
      <c r="BH63" s="18" t="str">
        <f t="shared" si="21"/>
        <v/>
      </c>
      <c r="BI63" s="17" t="str">
        <f t="shared" si="22"/>
        <v/>
      </c>
      <c r="BJ63" s="17" t="str">
        <f t="shared" si="23"/>
        <v>SI</v>
      </c>
      <c r="BK63" s="71"/>
      <c r="BL63" s="71"/>
      <c r="BM63" s="74"/>
      <c r="BN63" s="52"/>
      <c r="BO63" s="52"/>
      <c r="BP63" s="55"/>
      <c r="BQ63" s="58"/>
      <c r="BR63" s="61"/>
    </row>
    <row r="64" spans="1:70" ht="23.25" customHeight="1" x14ac:dyDescent="0.25">
      <c r="A64" s="27"/>
      <c r="B64" s="100"/>
      <c r="C64" s="64"/>
      <c r="D64" s="82"/>
      <c r="E64" s="82"/>
      <c r="F64" s="64"/>
      <c r="G64" s="64"/>
      <c r="H64" s="80"/>
      <c r="I64" s="64"/>
      <c r="J64" s="85"/>
      <c r="K64" s="34">
        <v>5</v>
      </c>
      <c r="L64" s="35" t="s">
        <v>47</v>
      </c>
      <c r="M64" s="87"/>
      <c r="N64" s="89"/>
      <c r="O64" s="52"/>
      <c r="P64" s="92"/>
      <c r="Q64" s="64"/>
      <c r="R64" s="64"/>
      <c r="S64" s="64"/>
      <c r="T64" s="64"/>
      <c r="U64" s="64"/>
      <c r="V64" s="64"/>
      <c r="W64" s="64"/>
      <c r="X64" s="64"/>
      <c r="Y64" s="64"/>
      <c r="Z64" s="64"/>
      <c r="AA64" s="64"/>
      <c r="AB64" s="64"/>
      <c r="AC64" s="64"/>
      <c r="AD64" s="64"/>
      <c r="AE64" s="64"/>
      <c r="AF64" s="64"/>
      <c r="AG64" s="64"/>
      <c r="AH64" s="64"/>
      <c r="AI64" s="64"/>
      <c r="AJ64" s="66"/>
      <c r="AK64" s="52"/>
      <c r="AL64" s="55"/>
      <c r="AM64" s="69"/>
      <c r="AN64" s="36">
        <v>5</v>
      </c>
      <c r="AO64" s="35" t="s">
        <v>47</v>
      </c>
      <c r="AP64" s="13"/>
      <c r="AQ64" s="13"/>
      <c r="AR64" s="13"/>
      <c r="AS64" s="13"/>
      <c r="AT64" s="13"/>
      <c r="AU64" s="13"/>
      <c r="AV64" s="13"/>
      <c r="AW64" s="13"/>
      <c r="AX64" s="13"/>
      <c r="AY64" s="13"/>
      <c r="AZ64" s="13"/>
      <c r="BA64" s="13"/>
      <c r="BB64" s="13">
        <f t="shared" si="18"/>
        <v>0</v>
      </c>
      <c r="BC64" s="13" t="str">
        <f t="shared" si="19"/>
        <v>Débil</v>
      </c>
      <c r="BD64" s="13"/>
      <c r="BE64" s="13"/>
      <c r="BF64" s="13" t="str">
        <f t="shared" si="20"/>
        <v/>
      </c>
      <c r="BG64" s="13"/>
      <c r="BH64" s="14" t="str">
        <f t="shared" si="21"/>
        <v/>
      </c>
      <c r="BI64" s="13" t="str">
        <f t="shared" si="22"/>
        <v/>
      </c>
      <c r="BJ64" s="13" t="str">
        <f t="shared" si="23"/>
        <v>SI</v>
      </c>
      <c r="BK64" s="71"/>
      <c r="BL64" s="71"/>
      <c r="BM64" s="74"/>
      <c r="BN64" s="52"/>
      <c r="BO64" s="52"/>
      <c r="BP64" s="55"/>
      <c r="BQ64" s="58"/>
      <c r="BR64" s="61"/>
    </row>
    <row r="65" spans="1:70" ht="23.25" customHeight="1" x14ac:dyDescent="0.25">
      <c r="A65" s="27"/>
      <c r="B65" s="100"/>
      <c r="C65" s="64"/>
      <c r="D65" s="82"/>
      <c r="E65" s="82"/>
      <c r="F65" s="64"/>
      <c r="G65" s="64"/>
      <c r="H65" s="80"/>
      <c r="I65" s="64"/>
      <c r="J65" s="85"/>
      <c r="K65" s="31">
        <v>6</v>
      </c>
      <c r="L65" s="32" t="s">
        <v>47</v>
      </c>
      <c r="M65" s="87"/>
      <c r="N65" s="89"/>
      <c r="O65" s="52"/>
      <c r="P65" s="92"/>
      <c r="Q65" s="64"/>
      <c r="R65" s="64"/>
      <c r="S65" s="64"/>
      <c r="T65" s="64"/>
      <c r="U65" s="64"/>
      <c r="V65" s="64"/>
      <c r="W65" s="64"/>
      <c r="X65" s="64"/>
      <c r="Y65" s="64"/>
      <c r="Z65" s="64"/>
      <c r="AA65" s="64"/>
      <c r="AB65" s="64"/>
      <c r="AC65" s="64"/>
      <c r="AD65" s="64"/>
      <c r="AE65" s="64"/>
      <c r="AF65" s="64"/>
      <c r="AG65" s="64"/>
      <c r="AH65" s="64"/>
      <c r="AI65" s="64"/>
      <c r="AJ65" s="66"/>
      <c r="AK65" s="52"/>
      <c r="AL65" s="55"/>
      <c r="AM65" s="69"/>
      <c r="AN65" s="33">
        <v>6</v>
      </c>
      <c r="AO65" s="32" t="s">
        <v>47</v>
      </c>
      <c r="AP65" s="17"/>
      <c r="AQ65" s="17"/>
      <c r="AR65" s="17"/>
      <c r="AS65" s="17"/>
      <c r="AT65" s="17"/>
      <c r="AU65" s="17"/>
      <c r="AV65" s="17"/>
      <c r="AW65" s="17"/>
      <c r="AX65" s="17"/>
      <c r="AY65" s="17"/>
      <c r="AZ65" s="17"/>
      <c r="BA65" s="17"/>
      <c r="BB65" s="17">
        <f t="shared" si="18"/>
        <v>0</v>
      </c>
      <c r="BC65" s="17" t="str">
        <f t="shared" si="19"/>
        <v>Débil</v>
      </c>
      <c r="BD65" s="17"/>
      <c r="BE65" s="17"/>
      <c r="BF65" s="17" t="str">
        <f t="shared" si="20"/>
        <v/>
      </c>
      <c r="BG65" s="17"/>
      <c r="BH65" s="18" t="str">
        <f t="shared" si="21"/>
        <v/>
      </c>
      <c r="BI65" s="17" t="str">
        <f t="shared" si="22"/>
        <v/>
      </c>
      <c r="BJ65" s="17" t="str">
        <f t="shared" si="23"/>
        <v>SI</v>
      </c>
      <c r="BK65" s="71"/>
      <c r="BL65" s="71"/>
      <c r="BM65" s="74"/>
      <c r="BN65" s="52"/>
      <c r="BO65" s="52"/>
      <c r="BP65" s="55"/>
      <c r="BQ65" s="58"/>
      <c r="BR65" s="61"/>
    </row>
    <row r="66" spans="1:70" ht="23.25" customHeight="1" x14ac:dyDescent="0.25">
      <c r="A66" s="27"/>
      <c r="B66" s="100"/>
      <c r="C66" s="64"/>
      <c r="D66" s="82"/>
      <c r="E66" s="82"/>
      <c r="F66" s="64"/>
      <c r="G66" s="64"/>
      <c r="H66" s="80"/>
      <c r="I66" s="64"/>
      <c r="J66" s="85"/>
      <c r="K66" s="34">
        <v>7</v>
      </c>
      <c r="L66" s="35" t="s">
        <v>47</v>
      </c>
      <c r="M66" s="87"/>
      <c r="N66" s="89"/>
      <c r="O66" s="52"/>
      <c r="P66" s="92"/>
      <c r="Q66" s="64"/>
      <c r="R66" s="64"/>
      <c r="S66" s="64"/>
      <c r="T66" s="64"/>
      <c r="U66" s="64"/>
      <c r="V66" s="64"/>
      <c r="W66" s="64"/>
      <c r="X66" s="64"/>
      <c r="Y66" s="64"/>
      <c r="Z66" s="64"/>
      <c r="AA66" s="64"/>
      <c r="AB66" s="64"/>
      <c r="AC66" s="64"/>
      <c r="AD66" s="64"/>
      <c r="AE66" s="64"/>
      <c r="AF66" s="64"/>
      <c r="AG66" s="64"/>
      <c r="AH66" s="64"/>
      <c r="AI66" s="64"/>
      <c r="AJ66" s="66"/>
      <c r="AK66" s="52"/>
      <c r="AL66" s="55"/>
      <c r="AM66" s="69"/>
      <c r="AN66" s="36">
        <v>7</v>
      </c>
      <c r="AO66" s="35" t="s">
        <v>47</v>
      </c>
      <c r="AP66" s="13"/>
      <c r="AQ66" s="13"/>
      <c r="AR66" s="13"/>
      <c r="AS66" s="13"/>
      <c r="AT66" s="13"/>
      <c r="AU66" s="13"/>
      <c r="AV66" s="13"/>
      <c r="AW66" s="13"/>
      <c r="AX66" s="13"/>
      <c r="AY66" s="13"/>
      <c r="AZ66" s="13"/>
      <c r="BA66" s="13"/>
      <c r="BB66" s="13">
        <f t="shared" si="18"/>
        <v>0</v>
      </c>
      <c r="BC66" s="13" t="str">
        <f t="shared" si="19"/>
        <v>Débil</v>
      </c>
      <c r="BD66" s="13"/>
      <c r="BE66" s="13"/>
      <c r="BF66" s="13" t="str">
        <f t="shared" si="20"/>
        <v/>
      </c>
      <c r="BG66" s="13"/>
      <c r="BH66" s="14" t="str">
        <f t="shared" si="21"/>
        <v/>
      </c>
      <c r="BI66" s="13" t="str">
        <f t="shared" si="22"/>
        <v/>
      </c>
      <c r="BJ66" s="13" t="str">
        <f t="shared" si="23"/>
        <v>SI</v>
      </c>
      <c r="BK66" s="71"/>
      <c r="BL66" s="71"/>
      <c r="BM66" s="74"/>
      <c r="BN66" s="52"/>
      <c r="BO66" s="52"/>
      <c r="BP66" s="55"/>
      <c r="BQ66" s="58"/>
      <c r="BR66" s="61"/>
    </row>
    <row r="67" spans="1:70" ht="23.25" customHeight="1" x14ac:dyDescent="0.25">
      <c r="A67" s="27"/>
      <c r="B67" s="100"/>
      <c r="C67" s="64"/>
      <c r="D67" s="82"/>
      <c r="E67" s="82"/>
      <c r="F67" s="64"/>
      <c r="G67" s="64"/>
      <c r="H67" s="80"/>
      <c r="I67" s="64"/>
      <c r="J67" s="85"/>
      <c r="K67" s="31">
        <v>8</v>
      </c>
      <c r="L67" s="32" t="s">
        <v>47</v>
      </c>
      <c r="M67" s="87"/>
      <c r="N67" s="89"/>
      <c r="O67" s="52"/>
      <c r="P67" s="92"/>
      <c r="Q67" s="64"/>
      <c r="R67" s="64"/>
      <c r="S67" s="64"/>
      <c r="T67" s="64"/>
      <c r="U67" s="64"/>
      <c r="V67" s="64"/>
      <c r="W67" s="64"/>
      <c r="X67" s="64"/>
      <c r="Y67" s="64"/>
      <c r="Z67" s="64"/>
      <c r="AA67" s="64"/>
      <c r="AB67" s="64"/>
      <c r="AC67" s="64"/>
      <c r="AD67" s="64"/>
      <c r="AE67" s="64"/>
      <c r="AF67" s="64"/>
      <c r="AG67" s="64"/>
      <c r="AH67" s="64"/>
      <c r="AI67" s="64"/>
      <c r="AJ67" s="66"/>
      <c r="AK67" s="52"/>
      <c r="AL67" s="55"/>
      <c r="AM67" s="69"/>
      <c r="AN67" s="33">
        <v>8</v>
      </c>
      <c r="AO67" s="32" t="s">
        <v>47</v>
      </c>
      <c r="AP67" s="17"/>
      <c r="AQ67" s="17"/>
      <c r="AR67" s="17"/>
      <c r="AS67" s="17"/>
      <c r="AT67" s="17"/>
      <c r="AU67" s="17"/>
      <c r="AV67" s="17"/>
      <c r="AW67" s="17"/>
      <c r="AX67" s="17"/>
      <c r="AY67" s="17"/>
      <c r="AZ67" s="17"/>
      <c r="BA67" s="17"/>
      <c r="BB67" s="17">
        <f t="shared" si="18"/>
        <v>0</v>
      </c>
      <c r="BC67" s="17" t="str">
        <f t="shared" si="19"/>
        <v>Débil</v>
      </c>
      <c r="BD67" s="17"/>
      <c r="BE67" s="17"/>
      <c r="BF67" s="17" t="str">
        <f t="shared" si="20"/>
        <v/>
      </c>
      <c r="BG67" s="17"/>
      <c r="BH67" s="18" t="str">
        <f t="shared" si="21"/>
        <v/>
      </c>
      <c r="BI67" s="17" t="str">
        <f t="shared" si="22"/>
        <v/>
      </c>
      <c r="BJ67" s="17" t="str">
        <f t="shared" si="23"/>
        <v>SI</v>
      </c>
      <c r="BK67" s="71"/>
      <c r="BL67" s="71"/>
      <c r="BM67" s="74"/>
      <c r="BN67" s="52"/>
      <c r="BO67" s="52"/>
      <c r="BP67" s="55"/>
      <c r="BQ67" s="58"/>
      <c r="BR67" s="61"/>
    </row>
    <row r="68" spans="1:70" ht="23.25" customHeight="1" x14ac:dyDescent="0.25">
      <c r="A68" s="27"/>
      <c r="B68" s="100"/>
      <c r="C68" s="64"/>
      <c r="D68" s="82"/>
      <c r="E68" s="82"/>
      <c r="F68" s="64"/>
      <c r="G68" s="64"/>
      <c r="H68" s="80"/>
      <c r="I68" s="64"/>
      <c r="J68" s="85"/>
      <c r="K68" s="34">
        <v>9</v>
      </c>
      <c r="L68" s="35" t="s">
        <v>47</v>
      </c>
      <c r="M68" s="87"/>
      <c r="N68" s="89"/>
      <c r="O68" s="52"/>
      <c r="P68" s="92"/>
      <c r="Q68" s="64"/>
      <c r="R68" s="64"/>
      <c r="S68" s="64"/>
      <c r="T68" s="64"/>
      <c r="U68" s="64"/>
      <c r="V68" s="64"/>
      <c r="W68" s="64"/>
      <c r="X68" s="64"/>
      <c r="Y68" s="64"/>
      <c r="Z68" s="64"/>
      <c r="AA68" s="64"/>
      <c r="AB68" s="64"/>
      <c r="AC68" s="64"/>
      <c r="AD68" s="64"/>
      <c r="AE68" s="64"/>
      <c r="AF68" s="64"/>
      <c r="AG68" s="64"/>
      <c r="AH68" s="64"/>
      <c r="AI68" s="64"/>
      <c r="AJ68" s="66"/>
      <c r="AK68" s="52"/>
      <c r="AL68" s="55"/>
      <c r="AM68" s="69"/>
      <c r="AN68" s="36">
        <v>9</v>
      </c>
      <c r="AO68" s="35" t="s">
        <v>56</v>
      </c>
      <c r="AP68" s="13"/>
      <c r="AQ68" s="13"/>
      <c r="AR68" s="13"/>
      <c r="AS68" s="13"/>
      <c r="AT68" s="13"/>
      <c r="AU68" s="13"/>
      <c r="AV68" s="13"/>
      <c r="AW68" s="13"/>
      <c r="AX68" s="13"/>
      <c r="AY68" s="13"/>
      <c r="AZ68" s="13"/>
      <c r="BA68" s="13"/>
      <c r="BB68" s="13">
        <f t="shared" si="18"/>
        <v>0</v>
      </c>
      <c r="BC68" s="13" t="str">
        <f t="shared" si="19"/>
        <v>Débil</v>
      </c>
      <c r="BD68" s="13"/>
      <c r="BE68" s="13"/>
      <c r="BF68" s="13" t="str">
        <f t="shared" si="20"/>
        <v/>
      </c>
      <c r="BG68" s="13"/>
      <c r="BH68" s="14" t="str">
        <f t="shared" si="21"/>
        <v/>
      </c>
      <c r="BI68" s="13" t="str">
        <f t="shared" si="22"/>
        <v/>
      </c>
      <c r="BJ68" s="13" t="str">
        <f t="shared" si="23"/>
        <v>SI</v>
      </c>
      <c r="BK68" s="71"/>
      <c r="BL68" s="71"/>
      <c r="BM68" s="74"/>
      <c r="BN68" s="52"/>
      <c r="BO68" s="52"/>
      <c r="BP68" s="55"/>
      <c r="BQ68" s="58"/>
      <c r="BR68" s="61"/>
    </row>
    <row r="69" spans="1:70" ht="23.25" customHeight="1" thickBot="1" x14ac:dyDescent="0.3">
      <c r="A69" s="27"/>
      <c r="B69" s="101"/>
      <c r="C69" s="65"/>
      <c r="D69" s="83"/>
      <c r="E69" s="83"/>
      <c r="F69" s="65"/>
      <c r="G69" s="65"/>
      <c r="H69" s="81"/>
      <c r="I69" s="65"/>
      <c r="J69" s="86"/>
      <c r="K69" s="37">
        <v>10</v>
      </c>
      <c r="L69" s="38" t="s">
        <v>47</v>
      </c>
      <c r="M69" s="88"/>
      <c r="N69" s="90"/>
      <c r="O69" s="53"/>
      <c r="P69" s="93"/>
      <c r="Q69" s="65"/>
      <c r="R69" s="65"/>
      <c r="S69" s="65"/>
      <c r="T69" s="65"/>
      <c r="U69" s="65"/>
      <c r="V69" s="65"/>
      <c r="W69" s="65"/>
      <c r="X69" s="65"/>
      <c r="Y69" s="65"/>
      <c r="Z69" s="65"/>
      <c r="AA69" s="65"/>
      <c r="AB69" s="65"/>
      <c r="AC69" s="65"/>
      <c r="AD69" s="65"/>
      <c r="AE69" s="65"/>
      <c r="AF69" s="65"/>
      <c r="AG69" s="65"/>
      <c r="AH69" s="65"/>
      <c r="AI69" s="65"/>
      <c r="AJ69" s="67"/>
      <c r="AK69" s="53"/>
      <c r="AL69" s="56"/>
      <c r="AM69" s="70"/>
      <c r="AN69" s="39">
        <v>10</v>
      </c>
      <c r="AO69" s="38" t="s">
        <v>56</v>
      </c>
      <c r="AP69" s="19"/>
      <c r="AQ69" s="19"/>
      <c r="AR69" s="19"/>
      <c r="AS69" s="19"/>
      <c r="AT69" s="19"/>
      <c r="AU69" s="19"/>
      <c r="AV69" s="19"/>
      <c r="AW69" s="19"/>
      <c r="AX69" s="19"/>
      <c r="AY69" s="19"/>
      <c r="AZ69" s="19"/>
      <c r="BA69" s="19"/>
      <c r="BB69" s="19">
        <f t="shared" si="18"/>
        <v>0</v>
      </c>
      <c r="BC69" s="19" t="str">
        <f t="shared" si="19"/>
        <v>Débil</v>
      </c>
      <c r="BD69" s="19"/>
      <c r="BE69" s="19"/>
      <c r="BF69" s="19" t="str">
        <f t="shared" si="20"/>
        <v/>
      </c>
      <c r="BG69" s="19"/>
      <c r="BH69" s="20" t="str">
        <f t="shared" si="21"/>
        <v/>
      </c>
      <c r="BI69" s="19" t="str">
        <f t="shared" si="22"/>
        <v/>
      </c>
      <c r="BJ69" s="19" t="str">
        <f t="shared" si="23"/>
        <v>SI</v>
      </c>
      <c r="BK69" s="72"/>
      <c r="BL69" s="72"/>
      <c r="BM69" s="75"/>
      <c r="BN69" s="53"/>
      <c r="BO69" s="53"/>
      <c r="BP69" s="56"/>
      <c r="BQ69" s="59"/>
      <c r="BR69" s="62"/>
    </row>
    <row r="70" spans="1:70" ht="102" x14ac:dyDescent="0.25">
      <c r="A70" s="27"/>
      <c r="B70" s="99" t="s">
        <v>25</v>
      </c>
      <c r="C70" s="63" t="s">
        <v>681</v>
      </c>
      <c r="D70" s="82" t="s">
        <v>682</v>
      </c>
      <c r="E70" s="82" t="s">
        <v>683</v>
      </c>
      <c r="F70" s="63" t="s">
        <v>91</v>
      </c>
      <c r="G70" s="63" t="s">
        <v>91</v>
      </c>
      <c r="H70" s="79" t="s">
        <v>91</v>
      </c>
      <c r="I70" s="63" t="s">
        <v>91</v>
      </c>
      <c r="J70" s="84" t="str">
        <f t="shared" ref="J70" si="63">IF(AND((F70="SI"),(G70="SI"),(H70="SI"),(I70="SI")),"Si es Riesgo de Corrupción","No es Riesgo de Corrupción")</f>
        <v>Si es Riesgo de Corrupción</v>
      </c>
      <c r="K70" s="28">
        <v>1</v>
      </c>
      <c r="L70" s="29" t="s">
        <v>684</v>
      </c>
      <c r="M70" s="87" t="s">
        <v>676</v>
      </c>
      <c r="N70" s="89">
        <v>1</v>
      </c>
      <c r="O70" s="52" t="str">
        <f t="shared" ref="O70" si="64">IF(N70=1,"Rara vez",IF(N70=2,"Improbable",IF(N70=3,"Posible",IF(N70=4,"Probable",IF(N70=5,"Casi seguro","← 
Definir el nivel de probabilidad")))))</f>
        <v>Rara vez</v>
      </c>
      <c r="P70" s="91" t="str">
        <f t="shared" si="46"/>
        <v>Descripción:
El evento puede ocurrir solo en circunstancias excepcionales (poco comunes o anormales)
Frecuencia:
No se ha presentado en los últimos 5 años</v>
      </c>
      <c r="Q70" s="63" t="s">
        <v>91</v>
      </c>
      <c r="R70" s="63" t="s">
        <v>91</v>
      </c>
      <c r="S70" s="63" t="s">
        <v>99</v>
      </c>
      <c r="T70" s="63" t="s">
        <v>91</v>
      </c>
      <c r="U70" s="63" t="s">
        <v>91</v>
      </c>
      <c r="V70" s="63" t="s">
        <v>91</v>
      </c>
      <c r="W70" s="63" t="s">
        <v>91</v>
      </c>
      <c r="X70" s="63" t="s">
        <v>99</v>
      </c>
      <c r="Y70" s="63" t="s">
        <v>91</v>
      </c>
      <c r="Z70" s="63" t="s">
        <v>91</v>
      </c>
      <c r="AA70" s="63" t="s">
        <v>91</v>
      </c>
      <c r="AB70" s="63" t="s">
        <v>91</v>
      </c>
      <c r="AC70" s="63" t="s">
        <v>91</v>
      </c>
      <c r="AD70" s="63" t="s">
        <v>91</v>
      </c>
      <c r="AE70" s="63" t="s">
        <v>91</v>
      </c>
      <c r="AF70" s="63" t="s">
        <v>99</v>
      </c>
      <c r="AG70" s="63" t="s">
        <v>91</v>
      </c>
      <c r="AH70" s="63" t="s">
        <v>91</v>
      </c>
      <c r="AI70" s="63" t="s">
        <v>99</v>
      </c>
      <c r="AJ70" s="66">
        <f t="shared" ref="AJ70" si="65">IF(AF70="SI","Impacto Catastrófico por lesoines o perdida de vidas humanas",(COUNTIF(Q70:AE79,"SI")+COUNTIF(AG70:AI79,"SI")))</f>
        <v>15</v>
      </c>
      <c r="AK70" s="52" t="str">
        <f t="shared" si="1"/>
        <v>Catastrófico</v>
      </c>
      <c r="AL70" s="54" t="str">
        <f t="shared" ref="AL70" si="66">IF(AND(O70="Rara Vez",AK70="Moderado"),"Moderado",IF(AND(O70="Rara Vez",AK70="Mayor"),"Alto",IF(AND(O70="Improbable",AK70="Moderado"),"Moderado",IF(AND(O70="Improbable",AK70="Mayor"),"Alto",IF(AND(O70="Posible",AK70="Moderado"),"Alto",IF(AND(O70="Probable",AK70="Moderado"),"Alto","Extremo"))))))</f>
        <v>Extremo</v>
      </c>
      <c r="AM70" s="68" t="s">
        <v>81</v>
      </c>
      <c r="AN70" s="30">
        <v>1</v>
      </c>
      <c r="AO70" s="29" t="s">
        <v>691</v>
      </c>
      <c r="AP70" s="11" t="s">
        <v>685</v>
      </c>
      <c r="AQ70" s="11" t="s">
        <v>102</v>
      </c>
      <c r="AR70" s="11" t="s">
        <v>686</v>
      </c>
      <c r="AS70" s="11" t="s">
        <v>687</v>
      </c>
      <c r="AT70" s="11" t="s">
        <v>132</v>
      </c>
      <c r="AU70" s="11" t="s">
        <v>106</v>
      </c>
      <c r="AV70" s="11" t="s">
        <v>107</v>
      </c>
      <c r="AW70" s="11" t="s">
        <v>108</v>
      </c>
      <c r="AX70" s="11" t="s">
        <v>109</v>
      </c>
      <c r="AY70" s="11" t="s">
        <v>110</v>
      </c>
      <c r="AZ70" s="11" t="s">
        <v>111</v>
      </c>
      <c r="BA70" s="11" t="s">
        <v>133</v>
      </c>
      <c r="BB70" s="11">
        <f t="shared" si="18"/>
        <v>100</v>
      </c>
      <c r="BC70" s="11" t="str">
        <f t="shared" si="19"/>
        <v>Fuerte</v>
      </c>
      <c r="BD70" s="11"/>
      <c r="BE70" s="11" t="s">
        <v>120</v>
      </c>
      <c r="BF70" s="11" t="str">
        <f t="shared" si="20"/>
        <v>Siempre se ejecuta</v>
      </c>
      <c r="BG70" s="11"/>
      <c r="BH70" s="12" t="str">
        <f t="shared" si="21"/>
        <v>FUERTE</v>
      </c>
      <c r="BI70" s="11">
        <f t="shared" si="22"/>
        <v>100</v>
      </c>
      <c r="BJ70" s="11" t="str">
        <f t="shared" si="23"/>
        <v>NO</v>
      </c>
      <c r="BK70" s="71" t="str">
        <f t="shared" ref="BK70" si="67">IF(AVERAGE(BI70:BI79)=100,"FUERTE",IF(AND(AVERAGE(BI70:BI79)&lt;=99,AVERAGE(BI70:BI79)&gt;=50),"MODERADA",IF(AVERAGE(BI70:BI79)&lt;50,"DÉBIL",0)))</f>
        <v>MODERADA</v>
      </c>
      <c r="BL70" s="71" t="str">
        <f t="shared" si="50"/>
        <v>DIRECTAMENTE</v>
      </c>
      <c r="BM70" s="73">
        <f t="shared" si="51"/>
        <v>1</v>
      </c>
      <c r="BN70" s="52" t="str">
        <f t="shared" ref="BN70" si="68">IF(BM70=1,"Rara vez",IF(BM70=2,"Improbable",IF(BM70=3,"Posible",IF(BM70=4,"Probable",IF(BM70=5,"Casi Seguro",0)))))</f>
        <v>Rara vez</v>
      </c>
      <c r="BO70" s="52" t="str">
        <f t="shared" ref="BO70" si="69">AK70</f>
        <v>Catastrófico</v>
      </c>
      <c r="BP70" s="54" t="str">
        <f t="shared" ref="BP70" si="70">IF(AND(BN70="Rara Vez",BO70="Moderado"),"Moderado",IF(AND(BN70="Rara Vez",BO70="Mayor"),"Alto",IF(AND(BN70="Improbable",BO70="Moderado"),"Moderado",IF(AND(BN70="Improbable",BO70="Mayor"),"Alto",IF(AND(BN70="Posible",BO70="Moderado"),"Alto",IF(AND(BN70="Probable",BO70="Moderado"),"Alto","Extremo"))))))</f>
        <v>Extremo</v>
      </c>
      <c r="BQ70" s="57" t="s">
        <v>692</v>
      </c>
      <c r="BR70" s="60"/>
    </row>
    <row r="71" spans="1:70" ht="76.5" x14ac:dyDescent="0.25">
      <c r="A71" s="27"/>
      <c r="B71" s="100"/>
      <c r="C71" s="64"/>
      <c r="D71" s="82"/>
      <c r="E71" s="82"/>
      <c r="F71" s="64"/>
      <c r="G71" s="64"/>
      <c r="H71" s="80"/>
      <c r="I71" s="64"/>
      <c r="J71" s="85"/>
      <c r="K71" s="31">
        <v>2</v>
      </c>
      <c r="L71" s="32" t="s">
        <v>674</v>
      </c>
      <c r="M71" s="87"/>
      <c r="N71" s="89"/>
      <c r="O71" s="52"/>
      <c r="P71" s="92"/>
      <c r="Q71" s="64"/>
      <c r="R71" s="64"/>
      <c r="S71" s="64"/>
      <c r="T71" s="64"/>
      <c r="U71" s="64"/>
      <c r="V71" s="64"/>
      <c r="W71" s="64"/>
      <c r="X71" s="64"/>
      <c r="Y71" s="64"/>
      <c r="Z71" s="64"/>
      <c r="AA71" s="64"/>
      <c r="AB71" s="64"/>
      <c r="AC71" s="64"/>
      <c r="AD71" s="64"/>
      <c r="AE71" s="64"/>
      <c r="AF71" s="64"/>
      <c r="AG71" s="64"/>
      <c r="AH71" s="64"/>
      <c r="AI71" s="64"/>
      <c r="AJ71" s="66"/>
      <c r="AK71" s="52"/>
      <c r="AL71" s="55"/>
      <c r="AM71" s="69"/>
      <c r="AN71" s="33">
        <v>2</v>
      </c>
      <c r="AO71" s="32" t="s">
        <v>688</v>
      </c>
      <c r="AP71" s="17" t="s">
        <v>685</v>
      </c>
      <c r="AQ71" s="17" t="s">
        <v>220</v>
      </c>
      <c r="AR71" s="17" t="s">
        <v>689</v>
      </c>
      <c r="AS71" s="17" t="s">
        <v>690</v>
      </c>
      <c r="AT71" s="17" t="s">
        <v>132</v>
      </c>
      <c r="AU71" s="17" t="s">
        <v>106</v>
      </c>
      <c r="AV71" s="17" t="s">
        <v>107</v>
      </c>
      <c r="AW71" s="17" t="s">
        <v>182</v>
      </c>
      <c r="AX71" s="17" t="s">
        <v>109</v>
      </c>
      <c r="AY71" s="17" t="s">
        <v>110</v>
      </c>
      <c r="AZ71" s="17" t="s">
        <v>111</v>
      </c>
      <c r="BA71" s="17" t="s">
        <v>133</v>
      </c>
      <c r="BB71" s="17">
        <f t="shared" si="18"/>
        <v>85</v>
      </c>
      <c r="BC71" s="17" t="str">
        <f t="shared" si="19"/>
        <v>Débil</v>
      </c>
      <c r="BD71" s="17"/>
      <c r="BE71" s="17" t="s">
        <v>149</v>
      </c>
      <c r="BF71" s="17" t="str">
        <f t="shared" si="20"/>
        <v>Algunas veces se ejecuta</v>
      </c>
      <c r="BG71" s="17"/>
      <c r="BH71" s="18" t="str">
        <f t="shared" si="21"/>
        <v>DÉBIL</v>
      </c>
      <c r="BI71" s="17">
        <f t="shared" si="22"/>
        <v>0</v>
      </c>
      <c r="BJ71" s="17" t="str">
        <f t="shared" si="23"/>
        <v>SI</v>
      </c>
      <c r="BK71" s="71"/>
      <c r="BL71" s="71"/>
      <c r="BM71" s="74"/>
      <c r="BN71" s="52"/>
      <c r="BO71" s="52"/>
      <c r="BP71" s="55"/>
      <c r="BQ71" s="58"/>
      <c r="BR71" s="61"/>
    </row>
    <row r="72" spans="1:70" ht="23.25" customHeight="1" x14ac:dyDescent="0.25">
      <c r="A72" s="27"/>
      <c r="B72" s="100"/>
      <c r="C72" s="64"/>
      <c r="D72" s="82"/>
      <c r="E72" s="82"/>
      <c r="F72" s="64"/>
      <c r="G72" s="64"/>
      <c r="H72" s="80"/>
      <c r="I72" s="64"/>
      <c r="J72" s="85"/>
      <c r="K72" s="34">
        <v>3</v>
      </c>
      <c r="L72" s="35" t="s">
        <v>47</v>
      </c>
      <c r="M72" s="87"/>
      <c r="N72" s="89"/>
      <c r="O72" s="52"/>
      <c r="P72" s="92"/>
      <c r="Q72" s="64"/>
      <c r="R72" s="64"/>
      <c r="S72" s="64"/>
      <c r="T72" s="64"/>
      <c r="U72" s="64"/>
      <c r="V72" s="64"/>
      <c r="W72" s="64"/>
      <c r="X72" s="64"/>
      <c r="Y72" s="64"/>
      <c r="Z72" s="64"/>
      <c r="AA72" s="64"/>
      <c r="AB72" s="64"/>
      <c r="AC72" s="64"/>
      <c r="AD72" s="64"/>
      <c r="AE72" s="64"/>
      <c r="AF72" s="64"/>
      <c r="AG72" s="64"/>
      <c r="AH72" s="64"/>
      <c r="AI72" s="64"/>
      <c r="AJ72" s="66"/>
      <c r="AK72" s="52"/>
      <c r="AL72" s="55"/>
      <c r="AM72" s="69"/>
      <c r="AN72" s="36">
        <v>3</v>
      </c>
      <c r="AO72" s="35" t="s">
        <v>47</v>
      </c>
      <c r="AP72" s="13"/>
      <c r="AQ72" s="13"/>
      <c r="AR72" s="13"/>
      <c r="AS72" s="13"/>
      <c r="AT72" s="13"/>
      <c r="AU72" s="13"/>
      <c r="AV72" s="13"/>
      <c r="AW72" s="13"/>
      <c r="AX72" s="13"/>
      <c r="AY72" s="13"/>
      <c r="AZ72" s="13"/>
      <c r="BA72" s="13"/>
      <c r="BB72" s="13">
        <f t="shared" si="18"/>
        <v>0</v>
      </c>
      <c r="BC72" s="13" t="str">
        <f t="shared" si="19"/>
        <v>Débil</v>
      </c>
      <c r="BD72" s="13"/>
      <c r="BE72" s="13"/>
      <c r="BF72" s="13" t="str">
        <f t="shared" si="20"/>
        <v/>
      </c>
      <c r="BG72" s="13"/>
      <c r="BH72" s="14" t="str">
        <f t="shared" si="21"/>
        <v/>
      </c>
      <c r="BI72" s="13" t="str">
        <f t="shared" si="22"/>
        <v/>
      </c>
      <c r="BJ72" s="13" t="str">
        <f t="shared" si="23"/>
        <v>SI</v>
      </c>
      <c r="BK72" s="71"/>
      <c r="BL72" s="71"/>
      <c r="BM72" s="74"/>
      <c r="BN72" s="52"/>
      <c r="BO72" s="52"/>
      <c r="BP72" s="55"/>
      <c r="BQ72" s="58"/>
      <c r="BR72" s="61"/>
    </row>
    <row r="73" spans="1:70" ht="23.25" customHeight="1" x14ac:dyDescent="0.25">
      <c r="A73" s="27"/>
      <c r="B73" s="100"/>
      <c r="C73" s="64"/>
      <c r="D73" s="82"/>
      <c r="E73" s="82"/>
      <c r="F73" s="64"/>
      <c r="G73" s="64"/>
      <c r="H73" s="80"/>
      <c r="I73" s="64"/>
      <c r="J73" s="85"/>
      <c r="K73" s="31">
        <v>4</v>
      </c>
      <c r="L73" s="32" t="s">
        <v>47</v>
      </c>
      <c r="M73" s="87"/>
      <c r="N73" s="89"/>
      <c r="O73" s="52"/>
      <c r="P73" s="92"/>
      <c r="Q73" s="64"/>
      <c r="R73" s="64"/>
      <c r="S73" s="64"/>
      <c r="T73" s="64"/>
      <c r="U73" s="64"/>
      <c r="V73" s="64"/>
      <c r="W73" s="64"/>
      <c r="X73" s="64"/>
      <c r="Y73" s="64"/>
      <c r="Z73" s="64"/>
      <c r="AA73" s="64"/>
      <c r="AB73" s="64"/>
      <c r="AC73" s="64"/>
      <c r="AD73" s="64"/>
      <c r="AE73" s="64"/>
      <c r="AF73" s="64"/>
      <c r="AG73" s="64"/>
      <c r="AH73" s="64"/>
      <c r="AI73" s="64"/>
      <c r="AJ73" s="66"/>
      <c r="AK73" s="52"/>
      <c r="AL73" s="55"/>
      <c r="AM73" s="69"/>
      <c r="AN73" s="33">
        <v>4</v>
      </c>
      <c r="AO73" s="32" t="s">
        <v>47</v>
      </c>
      <c r="AP73" s="17"/>
      <c r="AQ73" s="17"/>
      <c r="AR73" s="17"/>
      <c r="AS73" s="17"/>
      <c r="AT73" s="17"/>
      <c r="AU73" s="17"/>
      <c r="AV73" s="17"/>
      <c r="AW73" s="17"/>
      <c r="AX73" s="17"/>
      <c r="AY73" s="17"/>
      <c r="AZ73" s="17"/>
      <c r="BA73" s="17"/>
      <c r="BB73" s="17">
        <f t="shared" si="18"/>
        <v>0</v>
      </c>
      <c r="BC73" s="17" t="str">
        <f t="shared" si="19"/>
        <v>Débil</v>
      </c>
      <c r="BD73" s="17"/>
      <c r="BE73" s="17"/>
      <c r="BF73" s="17" t="str">
        <f t="shared" si="20"/>
        <v/>
      </c>
      <c r="BG73" s="17"/>
      <c r="BH73" s="18" t="str">
        <f t="shared" si="21"/>
        <v/>
      </c>
      <c r="BI73" s="17" t="str">
        <f t="shared" si="22"/>
        <v/>
      </c>
      <c r="BJ73" s="17" t="str">
        <f t="shared" si="23"/>
        <v>SI</v>
      </c>
      <c r="BK73" s="71"/>
      <c r="BL73" s="71"/>
      <c r="BM73" s="74"/>
      <c r="BN73" s="52"/>
      <c r="BO73" s="52"/>
      <c r="BP73" s="55"/>
      <c r="BQ73" s="58"/>
      <c r="BR73" s="61"/>
    </row>
    <row r="74" spans="1:70" ht="23.25" customHeight="1" x14ac:dyDescent="0.25">
      <c r="A74" s="27"/>
      <c r="B74" s="100"/>
      <c r="C74" s="64"/>
      <c r="D74" s="82"/>
      <c r="E74" s="82"/>
      <c r="F74" s="64"/>
      <c r="G74" s="64"/>
      <c r="H74" s="80"/>
      <c r="I74" s="64"/>
      <c r="J74" s="85"/>
      <c r="K74" s="34">
        <v>5</v>
      </c>
      <c r="L74" s="35" t="s">
        <v>47</v>
      </c>
      <c r="M74" s="87"/>
      <c r="N74" s="89"/>
      <c r="O74" s="52"/>
      <c r="P74" s="92"/>
      <c r="Q74" s="64"/>
      <c r="R74" s="64"/>
      <c r="S74" s="64"/>
      <c r="T74" s="64"/>
      <c r="U74" s="64"/>
      <c r="V74" s="64"/>
      <c r="W74" s="64"/>
      <c r="X74" s="64"/>
      <c r="Y74" s="64"/>
      <c r="Z74" s="64"/>
      <c r="AA74" s="64"/>
      <c r="AB74" s="64"/>
      <c r="AC74" s="64"/>
      <c r="AD74" s="64"/>
      <c r="AE74" s="64"/>
      <c r="AF74" s="64"/>
      <c r="AG74" s="64"/>
      <c r="AH74" s="64"/>
      <c r="AI74" s="64"/>
      <c r="AJ74" s="66"/>
      <c r="AK74" s="52"/>
      <c r="AL74" s="55"/>
      <c r="AM74" s="69"/>
      <c r="AN74" s="36">
        <v>5</v>
      </c>
      <c r="AO74" s="35" t="s">
        <v>47</v>
      </c>
      <c r="AP74" s="13"/>
      <c r="AQ74" s="13"/>
      <c r="AR74" s="13"/>
      <c r="AS74" s="13"/>
      <c r="AT74" s="13"/>
      <c r="AU74" s="13"/>
      <c r="AV74" s="13"/>
      <c r="AW74" s="13"/>
      <c r="AX74" s="13"/>
      <c r="AY74" s="13"/>
      <c r="AZ74" s="13"/>
      <c r="BA74" s="13"/>
      <c r="BB74" s="13">
        <f t="shared" si="18"/>
        <v>0</v>
      </c>
      <c r="BC74" s="13" t="str">
        <f t="shared" si="19"/>
        <v>Débil</v>
      </c>
      <c r="BD74" s="13"/>
      <c r="BE74" s="13"/>
      <c r="BF74" s="13" t="str">
        <f t="shared" si="20"/>
        <v/>
      </c>
      <c r="BG74" s="13"/>
      <c r="BH74" s="14" t="str">
        <f t="shared" si="21"/>
        <v/>
      </c>
      <c r="BI74" s="13" t="str">
        <f t="shared" si="22"/>
        <v/>
      </c>
      <c r="BJ74" s="13" t="str">
        <f t="shared" si="23"/>
        <v>SI</v>
      </c>
      <c r="BK74" s="71"/>
      <c r="BL74" s="71"/>
      <c r="BM74" s="74"/>
      <c r="BN74" s="52"/>
      <c r="BO74" s="52"/>
      <c r="BP74" s="55"/>
      <c r="BQ74" s="58"/>
      <c r="BR74" s="61"/>
    </row>
    <row r="75" spans="1:70" ht="23.25" customHeight="1" x14ac:dyDescent="0.25">
      <c r="A75" s="27"/>
      <c r="B75" s="100"/>
      <c r="C75" s="64"/>
      <c r="D75" s="82"/>
      <c r="E75" s="82"/>
      <c r="F75" s="64"/>
      <c r="G75" s="64"/>
      <c r="H75" s="80"/>
      <c r="I75" s="64"/>
      <c r="J75" s="85"/>
      <c r="K75" s="31">
        <v>6</v>
      </c>
      <c r="L75" s="32" t="s">
        <v>47</v>
      </c>
      <c r="M75" s="87"/>
      <c r="N75" s="89"/>
      <c r="O75" s="52"/>
      <c r="P75" s="92"/>
      <c r="Q75" s="64"/>
      <c r="R75" s="64"/>
      <c r="S75" s="64"/>
      <c r="T75" s="64"/>
      <c r="U75" s="64"/>
      <c r="V75" s="64"/>
      <c r="W75" s="64"/>
      <c r="X75" s="64"/>
      <c r="Y75" s="64"/>
      <c r="Z75" s="64"/>
      <c r="AA75" s="64"/>
      <c r="AB75" s="64"/>
      <c r="AC75" s="64"/>
      <c r="AD75" s="64"/>
      <c r="AE75" s="64"/>
      <c r="AF75" s="64"/>
      <c r="AG75" s="64"/>
      <c r="AH75" s="64"/>
      <c r="AI75" s="64"/>
      <c r="AJ75" s="66"/>
      <c r="AK75" s="52"/>
      <c r="AL75" s="55"/>
      <c r="AM75" s="69"/>
      <c r="AN75" s="33">
        <v>6</v>
      </c>
      <c r="AO75" s="32" t="s">
        <v>47</v>
      </c>
      <c r="AP75" s="17"/>
      <c r="AQ75" s="17"/>
      <c r="AR75" s="17"/>
      <c r="AS75" s="17"/>
      <c r="AT75" s="17"/>
      <c r="AU75" s="17"/>
      <c r="AV75" s="17"/>
      <c r="AW75" s="17"/>
      <c r="AX75" s="17"/>
      <c r="AY75" s="17"/>
      <c r="AZ75" s="17"/>
      <c r="BA75" s="17"/>
      <c r="BB75" s="17">
        <f t="shared" si="18"/>
        <v>0</v>
      </c>
      <c r="BC75" s="17" t="str">
        <f t="shared" si="19"/>
        <v>Débil</v>
      </c>
      <c r="BD75" s="17"/>
      <c r="BE75" s="17"/>
      <c r="BF75" s="17" t="str">
        <f t="shared" si="20"/>
        <v/>
      </c>
      <c r="BG75" s="17"/>
      <c r="BH75" s="18" t="str">
        <f t="shared" si="21"/>
        <v/>
      </c>
      <c r="BI75" s="17" t="str">
        <f t="shared" si="22"/>
        <v/>
      </c>
      <c r="BJ75" s="17" t="str">
        <f t="shared" si="23"/>
        <v>SI</v>
      </c>
      <c r="BK75" s="71"/>
      <c r="BL75" s="71"/>
      <c r="BM75" s="74"/>
      <c r="BN75" s="52"/>
      <c r="BO75" s="52"/>
      <c r="BP75" s="55"/>
      <c r="BQ75" s="58"/>
      <c r="BR75" s="61"/>
    </row>
    <row r="76" spans="1:70" ht="23.25" customHeight="1" x14ac:dyDescent="0.25">
      <c r="A76" s="27"/>
      <c r="B76" s="100"/>
      <c r="C76" s="64"/>
      <c r="D76" s="82"/>
      <c r="E76" s="82"/>
      <c r="F76" s="64"/>
      <c r="G76" s="64"/>
      <c r="H76" s="80"/>
      <c r="I76" s="64"/>
      <c r="J76" s="85"/>
      <c r="K76" s="34">
        <v>7</v>
      </c>
      <c r="L76" s="35" t="s">
        <v>47</v>
      </c>
      <c r="M76" s="87"/>
      <c r="N76" s="89"/>
      <c r="O76" s="52"/>
      <c r="P76" s="92"/>
      <c r="Q76" s="64"/>
      <c r="R76" s="64"/>
      <c r="S76" s="64"/>
      <c r="T76" s="64"/>
      <c r="U76" s="64"/>
      <c r="V76" s="64"/>
      <c r="W76" s="64"/>
      <c r="X76" s="64"/>
      <c r="Y76" s="64"/>
      <c r="Z76" s="64"/>
      <c r="AA76" s="64"/>
      <c r="AB76" s="64"/>
      <c r="AC76" s="64"/>
      <c r="AD76" s="64"/>
      <c r="AE76" s="64"/>
      <c r="AF76" s="64"/>
      <c r="AG76" s="64"/>
      <c r="AH76" s="64"/>
      <c r="AI76" s="64"/>
      <c r="AJ76" s="66"/>
      <c r="AK76" s="52"/>
      <c r="AL76" s="55"/>
      <c r="AM76" s="69"/>
      <c r="AN76" s="36">
        <v>7</v>
      </c>
      <c r="AO76" s="35" t="s">
        <v>47</v>
      </c>
      <c r="AP76" s="13"/>
      <c r="AQ76" s="13"/>
      <c r="AR76" s="13"/>
      <c r="AS76" s="13"/>
      <c r="AT76" s="13"/>
      <c r="AU76" s="13"/>
      <c r="AV76" s="13"/>
      <c r="AW76" s="13"/>
      <c r="AX76" s="13"/>
      <c r="AY76" s="13"/>
      <c r="AZ76" s="13"/>
      <c r="BA76" s="13"/>
      <c r="BB76" s="13">
        <f t="shared" si="18"/>
        <v>0</v>
      </c>
      <c r="BC76" s="13" t="str">
        <f t="shared" si="19"/>
        <v>Débil</v>
      </c>
      <c r="BD76" s="13"/>
      <c r="BE76" s="13"/>
      <c r="BF76" s="13" t="str">
        <f t="shared" si="20"/>
        <v/>
      </c>
      <c r="BG76" s="13"/>
      <c r="BH76" s="14" t="str">
        <f t="shared" si="21"/>
        <v/>
      </c>
      <c r="BI76" s="13" t="str">
        <f t="shared" si="22"/>
        <v/>
      </c>
      <c r="BJ76" s="13" t="str">
        <f t="shared" si="23"/>
        <v>SI</v>
      </c>
      <c r="BK76" s="71"/>
      <c r="BL76" s="71"/>
      <c r="BM76" s="74"/>
      <c r="BN76" s="52"/>
      <c r="BO76" s="52"/>
      <c r="BP76" s="55"/>
      <c r="BQ76" s="58"/>
      <c r="BR76" s="61"/>
    </row>
    <row r="77" spans="1:70" ht="23.25" customHeight="1" x14ac:dyDescent="0.25">
      <c r="A77" s="27"/>
      <c r="B77" s="100"/>
      <c r="C77" s="64"/>
      <c r="D77" s="82"/>
      <c r="E77" s="82"/>
      <c r="F77" s="64"/>
      <c r="G77" s="64"/>
      <c r="H77" s="80"/>
      <c r="I77" s="64"/>
      <c r="J77" s="85"/>
      <c r="K77" s="31">
        <v>8</v>
      </c>
      <c r="L77" s="32" t="s">
        <v>47</v>
      </c>
      <c r="M77" s="87"/>
      <c r="N77" s="89"/>
      <c r="O77" s="52"/>
      <c r="P77" s="92"/>
      <c r="Q77" s="64"/>
      <c r="R77" s="64"/>
      <c r="S77" s="64"/>
      <c r="T77" s="64"/>
      <c r="U77" s="64"/>
      <c r="V77" s="64"/>
      <c r="W77" s="64"/>
      <c r="X77" s="64"/>
      <c r="Y77" s="64"/>
      <c r="Z77" s="64"/>
      <c r="AA77" s="64"/>
      <c r="AB77" s="64"/>
      <c r="AC77" s="64"/>
      <c r="AD77" s="64"/>
      <c r="AE77" s="64"/>
      <c r="AF77" s="64"/>
      <c r="AG77" s="64"/>
      <c r="AH77" s="64"/>
      <c r="AI77" s="64"/>
      <c r="AJ77" s="66"/>
      <c r="AK77" s="52"/>
      <c r="AL77" s="55"/>
      <c r="AM77" s="69"/>
      <c r="AN77" s="33">
        <v>8</v>
      </c>
      <c r="AO77" s="32" t="s">
        <v>47</v>
      </c>
      <c r="AP77" s="17"/>
      <c r="AQ77" s="17"/>
      <c r="AR77" s="17"/>
      <c r="AS77" s="17"/>
      <c r="AT77" s="17"/>
      <c r="AU77" s="17"/>
      <c r="AV77" s="17"/>
      <c r="AW77" s="17"/>
      <c r="AX77" s="17"/>
      <c r="AY77" s="17"/>
      <c r="AZ77" s="17"/>
      <c r="BA77" s="17"/>
      <c r="BB77" s="17">
        <f t="shared" si="18"/>
        <v>0</v>
      </c>
      <c r="BC77" s="17" t="str">
        <f t="shared" si="19"/>
        <v>Débil</v>
      </c>
      <c r="BD77" s="17"/>
      <c r="BE77" s="17"/>
      <c r="BF77" s="17" t="str">
        <f t="shared" si="20"/>
        <v/>
      </c>
      <c r="BG77" s="17"/>
      <c r="BH77" s="18" t="str">
        <f t="shared" si="21"/>
        <v/>
      </c>
      <c r="BI77" s="17" t="str">
        <f t="shared" si="22"/>
        <v/>
      </c>
      <c r="BJ77" s="17" t="str">
        <f t="shared" si="23"/>
        <v>SI</v>
      </c>
      <c r="BK77" s="71"/>
      <c r="BL77" s="71"/>
      <c r="BM77" s="74"/>
      <c r="BN77" s="52"/>
      <c r="BO77" s="52"/>
      <c r="BP77" s="55"/>
      <c r="BQ77" s="58"/>
      <c r="BR77" s="61"/>
    </row>
    <row r="78" spans="1:70" ht="23.25" customHeight="1" x14ac:dyDescent="0.25">
      <c r="A78" s="27"/>
      <c r="B78" s="100"/>
      <c r="C78" s="64"/>
      <c r="D78" s="82"/>
      <c r="E78" s="82"/>
      <c r="F78" s="64"/>
      <c r="G78" s="64"/>
      <c r="H78" s="80"/>
      <c r="I78" s="64"/>
      <c r="J78" s="85"/>
      <c r="K78" s="34">
        <v>9</v>
      </c>
      <c r="L78" s="35" t="s">
        <v>47</v>
      </c>
      <c r="M78" s="87"/>
      <c r="N78" s="89"/>
      <c r="O78" s="52"/>
      <c r="P78" s="92"/>
      <c r="Q78" s="64"/>
      <c r="R78" s="64"/>
      <c r="S78" s="64"/>
      <c r="T78" s="64"/>
      <c r="U78" s="64"/>
      <c r="V78" s="64"/>
      <c r="W78" s="64"/>
      <c r="X78" s="64"/>
      <c r="Y78" s="64"/>
      <c r="Z78" s="64"/>
      <c r="AA78" s="64"/>
      <c r="AB78" s="64"/>
      <c r="AC78" s="64"/>
      <c r="AD78" s="64"/>
      <c r="AE78" s="64"/>
      <c r="AF78" s="64"/>
      <c r="AG78" s="64"/>
      <c r="AH78" s="64"/>
      <c r="AI78" s="64"/>
      <c r="AJ78" s="66"/>
      <c r="AK78" s="52"/>
      <c r="AL78" s="55"/>
      <c r="AM78" s="69"/>
      <c r="AN78" s="36">
        <v>9</v>
      </c>
      <c r="AO78" s="35" t="s">
        <v>56</v>
      </c>
      <c r="AP78" s="13"/>
      <c r="AQ78" s="13"/>
      <c r="AR78" s="13"/>
      <c r="AS78" s="13"/>
      <c r="AT78" s="13"/>
      <c r="AU78" s="13"/>
      <c r="AV78" s="13"/>
      <c r="AW78" s="13"/>
      <c r="AX78" s="13"/>
      <c r="AY78" s="13"/>
      <c r="AZ78" s="13"/>
      <c r="BA78" s="13"/>
      <c r="BB78" s="13">
        <f t="shared" si="18"/>
        <v>0</v>
      </c>
      <c r="BC78" s="13" t="str">
        <f t="shared" si="19"/>
        <v>Débil</v>
      </c>
      <c r="BD78" s="13"/>
      <c r="BE78" s="13"/>
      <c r="BF78" s="13" t="str">
        <f t="shared" si="20"/>
        <v/>
      </c>
      <c r="BG78" s="13"/>
      <c r="BH78" s="14" t="str">
        <f t="shared" si="21"/>
        <v/>
      </c>
      <c r="BI78" s="13" t="str">
        <f t="shared" si="22"/>
        <v/>
      </c>
      <c r="BJ78" s="13" t="str">
        <f t="shared" si="23"/>
        <v>SI</v>
      </c>
      <c r="BK78" s="71"/>
      <c r="BL78" s="71"/>
      <c r="BM78" s="74"/>
      <c r="BN78" s="52"/>
      <c r="BO78" s="52"/>
      <c r="BP78" s="55"/>
      <c r="BQ78" s="58"/>
      <c r="BR78" s="61"/>
    </row>
    <row r="79" spans="1:70" ht="23.25" customHeight="1" thickBot="1" x14ac:dyDescent="0.3">
      <c r="A79" s="27"/>
      <c r="B79" s="101"/>
      <c r="C79" s="65"/>
      <c r="D79" s="83"/>
      <c r="E79" s="83"/>
      <c r="F79" s="65"/>
      <c r="G79" s="65"/>
      <c r="H79" s="81"/>
      <c r="I79" s="65"/>
      <c r="J79" s="86"/>
      <c r="K79" s="37">
        <v>10</v>
      </c>
      <c r="L79" s="38" t="s">
        <v>47</v>
      </c>
      <c r="M79" s="88"/>
      <c r="N79" s="90"/>
      <c r="O79" s="53"/>
      <c r="P79" s="93"/>
      <c r="Q79" s="65"/>
      <c r="R79" s="65"/>
      <c r="S79" s="65"/>
      <c r="T79" s="65"/>
      <c r="U79" s="65"/>
      <c r="V79" s="65"/>
      <c r="W79" s="65"/>
      <c r="X79" s="65"/>
      <c r="Y79" s="65"/>
      <c r="Z79" s="65"/>
      <c r="AA79" s="65"/>
      <c r="AB79" s="65"/>
      <c r="AC79" s="65"/>
      <c r="AD79" s="65"/>
      <c r="AE79" s="65"/>
      <c r="AF79" s="65"/>
      <c r="AG79" s="65"/>
      <c r="AH79" s="65"/>
      <c r="AI79" s="65"/>
      <c r="AJ79" s="67"/>
      <c r="AK79" s="53"/>
      <c r="AL79" s="56"/>
      <c r="AM79" s="70"/>
      <c r="AN79" s="39">
        <v>10</v>
      </c>
      <c r="AO79" s="38" t="s">
        <v>56</v>
      </c>
      <c r="AP79" s="19"/>
      <c r="AQ79" s="19"/>
      <c r="AR79" s="19"/>
      <c r="AS79" s="19"/>
      <c r="AT79" s="19"/>
      <c r="AU79" s="19"/>
      <c r="AV79" s="19"/>
      <c r="AW79" s="19"/>
      <c r="AX79" s="19"/>
      <c r="AY79" s="19"/>
      <c r="AZ79" s="19"/>
      <c r="BA79" s="19"/>
      <c r="BB79" s="19">
        <f t="shared" si="18"/>
        <v>0</v>
      </c>
      <c r="BC79" s="19" t="str">
        <f t="shared" si="19"/>
        <v>Débil</v>
      </c>
      <c r="BD79" s="19"/>
      <c r="BE79" s="19"/>
      <c r="BF79" s="19" t="str">
        <f t="shared" si="20"/>
        <v/>
      </c>
      <c r="BG79" s="19"/>
      <c r="BH79" s="20" t="str">
        <f t="shared" si="21"/>
        <v/>
      </c>
      <c r="BI79" s="19" t="str">
        <f t="shared" si="22"/>
        <v/>
      </c>
      <c r="BJ79" s="19" t="str">
        <f t="shared" si="23"/>
        <v>SI</v>
      </c>
      <c r="BK79" s="72"/>
      <c r="BL79" s="72"/>
      <c r="BM79" s="75"/>
      <c r="BN79" s="53"/>
      <c r="BO79" s="53"/>
      <c r="BP79" s="56"/>
      <c r="BQ79" s="59"/>
      <c r="BR79" s="62"/>
    </row>
    <row r="80" spans="1:70" ht="114.75" x14ac:dyDescent="0.25">
      <c r="A80" s="27"/>
      <c r="B80" s="99" t="s">
        <v>16</v>
      </c>
      <c r="C80" s="63" t="s">
        <v>708</v>
      </c>
      <c r="D80" s="82" t="s">
        <v>709</v>
      </c>
      <c r="E80" s="82" t="s">
        <v>710</v>
      </c>
      <c r="F80" s="63" t="s">
        <v>91</v>
      </c>
      <c r="G80" s="63" t="s">
        <v>91</v>
      </c>
      <c r="H80" s="79" t="s">
        <v>91</v>
      </c>
      <c r="I80" s="63" t="s">
        <v>91</v>
      </c>
      <c r="J80" s="84" t="str">
        <f t="shared" ref="J80" si="71">IF(AND((F80="SI"),(G80="SI"),(H80="SI"),(I80="SI")),"Si es Riesgo de Corrupción","No es Riesgo de Corrupción")</f>
        <v>Si es Riesgo de Corrupción</v>
      </c>
      <c r="K80" s="28">
        <v>1</v>
      </c>
      <c r="L80" s="29" t="s">
        <v>711</v>
      </c>
      <c r="M80" s="87" t="s">
        <v>676</v>
      </c>
      <c r="N80" s="89">
        <v>1</v>
      </c>
      <c r="O80" s="52" t="str">
        <f t="shared" ref="O80" si="72">IF(N80=1,"Rara vez",IF(N80=2,"Improbable",IF(N80=3,"Posible",IF(N80=4,"Probable",IF(N80=5,"Casi seguro","← 
Definir el nivel de probabilidad")))))</f>
        <v>Rara vez</v>
      </c>
      <c r="P80" s="91" t="str">
        <f t="shared" si="46"/>
        <v>Descripción:
El evento puede ocurrir solo en circunstancias excepcionales (poco comunes o anormales)
Frecuencia:
No se ha presentado en los últimos 5 años</v>
      </c>
      <c r="Q80" s="63" t="s">
        <v>91</v>
      </c>
      <c r="R80" s="63" t="s">
        <v>91</v>
      </c>
      <c r="S80" s="63" t="s">
        <v>99</v>
      </c>
      <c r="T80" s="63" t="s">
        <v>91</v>
      </c>
      <c r="U80" s="63" t="s">
        <v>91</v>
      </c>
      <c r="V80" s="63" t="s">
        <v>91</v>
      </c>
      <c r="W80" s="63" t="s">
        <v>91</v>
      </c>
      <c r="X80" s="63" t="s">
        <v>99</v>
      </c>
      <c r="Y80" s="63" t="s">
        <v>91</v>
      </c>
      <c r="Z80" s="63" t="s">
        <v>91</v>
      </c>
      <c r="AA80" s="63" t="s">
        <v>91</v>
      </c>
      <c r="AB80" s="63" t="s">
        <v>91</v>
      </c>
      <c r="AC80" s="63" t="s">
        <v>91</v>
      </c>
      <c r="AD80" s="63" t="s">
        <v>91</v>
      </c>
      <c r="AE80" s="63" t="s">
        <v>91</v>
      </c>
      <c r="AF80" s="63" t="s">
        <v>99</v>
      </c>
      <c r="AG80" s="63" t="s">
        <v>91</v>
      </c>
      <c r="AH80" s="63" t="s">
        <v>91</v>
      </c>
      <c r="AI80" s="63" t="s">
        <v>99</v>
      </c>
      <c r="AJ80" s="66">
        <f t="shared" ref="AJ80" si="73">IF(AF80="SI","Impacto Catastrófico por lesoines o perdida de vidas humanas",(COUNTIF(Q80:AE89,"SI")+COUNTIF(AG80:AI89,"SI")))</f>
        <v>15</v>
      </c>
      <c r="AK80" s="52" t="str">
        <f t="shared" ref="AK80:AK100" si="74">IF(AJ80=0,"",IF(AND(AJ80&gt;0,AJ80&lt;=5),"Moderado",IF(AND(AJ80&gt;5,AJ80&lt;=11),"Mayor","Catastrófico")))</f>
        <v>Catastrófico</v>
      </c>
      <c r="AL80" s="54" t="str">
        <f t="shared" ref="AL80" si="75">IF(AND(O80="Rara Vez",AK80="Moderado"),"Moderado",IF(AND(O80="Rara Vez",AK80="Mayor"),"Alto",IF(AND(O80="Improbable",AK80="Moderado"),"Moderado",IF(AND(O80="Improbable",AK80="Mayor"),"Alto",IF(AND(O80="Posible",AK80="Moderado"),"Alto",IF(AND(O80="Probable",AK80="Moderado"),"Alto","Extremo"))))))</f>
        <v>Extremo</v>
      </c>
      <c r="AM80" s="68" t="s">
        <v>81</v>
      </c>
      <c r="AN80" s="30">
        <v>1</v>
      </c>
      <c r="AO80" s="29" t="s">
        <v>712</v>
      </c>
      <c r="AP80" s="11" t="s">
        <v>713</v>
      </c>
      <c r="AQ80" s="11" t="s">
        <v>129</v>
      </c>
      <c r="AR80" s="11" t="s">
        <v>714</v>
      </c>
      <c r="AS80" s="11" t="s">
        <v>164</v>
      </c>
      <c r="AT80" s="11" t="s">
        <v>132</v>
      </c>
      <c r="AU80" s="11" t="s">
        <v>106</v>
      </c>
      <c r="AV80" s="11" t="s">
        <v>107</v>
      </c>
      <c r="AW80" s="11" t="s">
        <v>108</v>
      </c>
      <c r="AX80" s="11" t="s">
        <v>109</v>
      </c>
      <c r="AY80" s="11" t="s">
        <v>110</v>
      </c>
      <c r="AZ80" s="11" t="s">
        <v>111</v>
      </c>
      <c r="BA80" s="11" t="s">
        <v>133</v>
      </c>
      <c r="BB80" s="11">
        <f t="shared" si="18"/>
        <v>100</v>
      </c>
      <c r="BC80" s="11" t="str">
        <f t="shared" si="19"/>
        <v>Fuerte</v>
      </c>
      <c r="BD80" s="11"/>
      <c r="BE80" s="11" t="s">
        <v>120</v>
      </c>
      <c r="BF80" s="11" t="str">
        <f t="shared" si="20"/>
        <v>Siempre se ejecuta</v>
      </c>
      <c r="BG80" s="11"/>
      <c r="BH80" s="12" t="str">
        <f t="shared" si="21"/>
        <v>FUERTE</v>
      </c>
      <c r="BI80" s="11">
        <f t="shared" si="22"/>
        <v>100</v>
      </c>
      <c r="BJ80" s="11" t="str">
        <f t="shared" si="23"/>
        <v>NO</v>
      </c>
      <c r="BK80" s="71" t="str">
        <f t="shared" ref="BK80" si="76">IF(AVERAGE(BI80:BI89)=100,"FUERTE",IF(AND(AVERAGE(BI80:BI89)&lt;=99,AVERAGE(BI80:BI89)&gt;=50),"MODERADA",IF(AVERAGE(BI80:BI89)&lt;50,"DÉBIL",0)))</f>
        <v>MODERADA</v>
      </c>
      <c r="BL80" s="71" t="str">
        <f t="shared" si="50"/>
        <v>DIRECTAMENTE</v>
      </c>
      <c r="BM80" s="73">
        <f t="shared" si="51"/>
        <v>1</v>
      </c>
      <c r="BN80" s="52" t="str">
        <f t="shared" ref="BN80" si="77">IF(BM80=1,"Rara vez",IF(BM80=2,"Improbable",IF(BM80=3,"Posible",IF(BM80=4,"Probable",IF(BM80=5,"Casi Seguro",0)))))</f>
        <v>Rara vez</v>
      </c>
      <c r="BO80" s="52" t="str">
        <f t="shared" ref="BO80" si="78">AK80</f>
        <v>Catastrófico</v>
      </c>
      <c r="BP80" s="54" t="str">
        <f t="shared" ref="BP80" si="79">IF(AND(BN80="Rara Vez",BO80="Moderado"),"Moderado",IF(AND(BN80="Rara Vez",BO80="Mayor"),"Alto",IF(AND(BN80="Improbable",BO80="Moderado"),"Moderado",IF(AND(BN80="Improbable",BO80="Mayor"),"Alto",IF(AND(BN80="Posible",BO80="Moderado"),"Alto",IF(AND(BN80="Probable",BO80="Moderado"),"Alto","Extremo"))))))</f>
        <v>Extremo</v>
      </c>
      <c r="BQ80" s="57" t="s">
        <v>724</v>
      </c>
      <c r="BR80" s="60"/>
    </row>
    <row r="81" spans="1:70" ht="114.75" x14ac:dyDescent="0.25">
      <c r="A81" s="27"/>
      <c r="B81" s="100"/>
      <c r="C81" s="64"/>
      <c r="D81" s="82"/>
      <c r="E81" s="82"/>
      <c r="F81" s="64"/>
      <c r="G81" s="64"/>
      <c r="H81" s="80"/>
      <c r="I81" s="64"/>
      <c r="J81" s="85"/>
      <c r="K81" s="31">
        <v>2</v>
      </c>
      <c r="L81" s="32" t="s">
        <v>674</v>
      </c>
      <c r="M81" s="87"/>
      <c r="N81" s="89"/>
      <c r="O81" s="52"/>
      <c r="P81" s="92"/>
      <c r="Q81" s="64"/>
      <c r="R81" s="64"/>
      <c r="S81" s="64"/>
      <c r="T81" s="64"/>
      <c r="U81" s="64"/>
      <c r="V81" s="64"/>
      <c r="W81" s="64"/>
      <c r="X81" s="64"/>
      <c r="Y81" s="64"/>
      <c r="Z81" s="64"/>
      <c r="AA81" s="64"/>
      <c r="AB81" s="64"/>
      <c r="AC81" s="64"/>
      <c r="AD81" s="64"/>
      <c r="AE81" s="64"/>
      <c r="AF81" s="64"/>
      <c r="AG81" s="64"/>
      <c r="AH81" s="64"/>
      <c r="AI81" s="64"/>
      <c r="AJ81" s="66"/>
      <c r="AK81" s="52"/>
      <c r="AL81" s="55"/>
      <c r="AM81" s="69"/>
      <c r="AN81" s="33">
        <v>2</v>
      </c>
      <c r="AO81" s="32" t="s">
        <v>712</v>
      </c>
      <c r="AP81" s="17" t="s">
        <v>715</v>
      </c>
      <c r="AQ81" s="17" t="s">
        <v>129</v>
      </c>
      <c r="AR81" s="17" t="s">
        <v>714</v>
      </c>
      <c r="AS81" s="17" t="s">
        <v>164</v>
      </c>
      <c r="AT81" s="17" t="s">
        <v>132</v>
      </c>
      <c r="AU81" s="17" t="s">
        <v>106</v>
      </c>
      <c r="AV81" s="17" t="s">
        <v>107</v>
      </c>
      <c r="AW81" s="17" t="s">
        <v>108</v>
      </c>
      <c r="AX81" s="17" t="s">
        <v>109</v>
      </c>
      <c r="AY81" s="17" t="s">
        <v>110</v>
      </c>
      <c r="AZ81" s="17" t="s">
        <v>111</v>
      </c>
      <c r="BA81" s="17" t="s">
        <v>133</v>
      </c>
      <c r="BB81" s="17">
        <f t="shared" si="18"/>
        <v>100</v>
      </c>
      <c r="BC81" s="17" t="str">
        <f t="shared" si="19"/>
        <v>Fuerte</v>
      </c>
      <c r="BD81" s="17"/>
      <c r="BE81" s="17" t="s">
        <v>120</v>
      </c>
      <c r="BF81" s="17" t="str">
        <f t="shared" si="20"/>
        <v>Siempre se ejecuta</v>
      </c>
      <c r="BG81" s="17"/>
      <c r="BH81" s="18" t="str">
        <f t="shared" si="21"/>
        <v>FUERTE</v>
      </c>
      <c r="BI81" s="17">
        <f t="shared" si="22"/>
        <v>100</v>
      </c>
      <c r="BJ81" s="17" t="str">
        <f t="shared" si="23"/>
        <v>NO</v>
      </c>
      <c r="BK81" s="71"/>
      <c r="BL81" s="71"/>
      <c r="BM81" s="74"/>
      <c r="BN81" s="52"/>
      <c r="BO81" s="52"/>
      <c r="BP81" s="55"/>
      <c r="BQ81" s="58"/>
      <c r="BR81" s="61"/>
    </row>
    <row r="82" spans="1:70" ht="114.75" x14ac:dyDescent="0.25">
      <c r="A82" s="27"/>
      <c r="B82" s="100"/>
      <c r="C82" s="64"/>
      <c r="D82" s="82"/>
      <c r="E82" s="82"/>
      <c r="F82" s="64"/>
      <c r="G82" s="64"/>
      <c r="H82" s="80"/>
      <c r="I82" s="64"/>
      <c r="J82" s="85"/>
      <c r="K82" s="34">
        <v>3</v>
      </c>
      <c r="L82" s="35" t="s">
        <v>696</v>
      </c>
      <c r="M82" s="87"/>
      <c r="N82" s="89"/>
      <c r="O82" s="52"/>
      <c r="P82" s="92"/>
      <c r="Q82" s="64"/>
      <c r="R82" s="64"/>
      <c r="S82" s="64"/>
      <c r="T82" s="64"/>
      <c r="U82" s="64"/>
      <c r="V82" s="64"/>
      <c r="W82" s="64"/>
      <c r="X82" s="64"/>
      <c r="Y82" s="64"/>
      <c r="Z82" s="64"/>
      <c r="AA82" s="64"/>
      <c r="AB82" s="64"/>
      <c r="AC82" s="64"/>
      <c r="AD82" s="64"/>
      <c r="AE82" s="64"/>
      <c r="AF82" s="64"/>
      <c r="AG82" s="64"/>
      <c r="AH82" s="64"/>
      <c r="AI82" s="64"/>
      <c r="AJ82" s="66"/>
      <c r="AK82" s="52"/>
      <c r="AL82" s="55"/>
      <c r="AM82" s="69"/>
      <c r="AN82" s="36">
        <v>3</v>
      </c>
      <c r="AO82" s="35" t="s">
        <v>716</v>
      </c>
      <c r="AP82" s="13" t="s">
        <v>717</v>
      </c>
      <c r="AQ82" s="13" t="s">
        <v>129</v>
      </c>
      <c r="AR82" s="13" t="s">
        <v>718</v>
      </c>
      <c r="AS82" s="13" t="s">
        <v>164</v>
      </c>
      <c r="AT82" s="13" t="s">
        <v>132</v>
      </c>
      <c r="AU82" s="13" t="s">
        <v>106</v>
      </c>
      <c r="AV82" s="13" t="s">
        <v>107</v>
      </c>
      <c r="AW82" s="13" t="s">
        <v>108</v>
      </c>
      <c r="AX82" s="13" t="s">
        <v>109</v>
      </c>
      <c r="AY82" s="13" t="s">
        <v>110</v>
      </c>
      <c r="AZ82" s="13" t="s">
        <v>111</v>
      </c>
      <c r="BA82" s="13" t="s">
        <v>133</v>
      </c>
      <c r="BB82" s="13">
        <f t="shared" si="18"/>
        <v>100</v>
      </c>
      <c r="BC82" s="13" t="str">
        <f t="shared" si="19"/>
        <v>Fuerte</v>
      </c>
      <c r="BD82" s="13"/>
      <c r="BE82" s="13" t="s">
        <v>120</v>
      </c>
      <c r="BF82" s="13" t="str">
        <f t="shared" si="20"/>
        <v>Siempre se ejecuta</v>
      </c>
      <c r="BG82" s="13"/>
      <c r="BH82" s="14" t="str">
        <f t="shared" si="21"/>
        <v>FUERTE</v>
      </c>
      <c r="BI82" s="13">
        <f t="shared" si="22"/>
        <v>100</v>
      </c>
      <c r="BJ82" s="13" t="str">
        <f t="shared" si="23"/>
        <v>NO</v>
      </c>
      <c r="BK82" s="71"/>
      <c r="BL82" s="71"/>
      <c r="BM82" s="74"/>
      <c r="BN82" s="52"/>
      <c r="BO82" s="52"/>
      <c r="BP82" s="55"/>
      <c r="BQ82" s="58"/>
      <c r="BR82" s="61"/>
    </row>
    <row r="83" spans="1:70" ht="114.75" x14ac:dyDescent="0.25">
      <c r="A83" s="27"/>
      <c r="B83" s="100"/>
      <c r="C83" s="64"/>
      <c r="D83" s="82"/>
      <c r="E83" s="82"/>
      <c r="F83" s="64"/>
      <c r="G83" s="64"/>
      <c r="H83" s="80"/>
      <c r="I83" s="64"/>
      <c r="J83" s="85"/>
      <c r="K83" s="31">
        <v>4</v>
      </c>
      <c r="L83" s="32" t="s">
        <v>697</v>
      </c>
      <c r="M83" s="87"/>
      <c r="N83" s="89"/>
      <c r="O83" s="52"/>
      <c r="P83" s="92"/>
      <c r="Q83" s="64"/>
      <c r="R83" s="64"/>
      <c r="S83" s="64"/>
      <c r="T83" s="64"/>
      <c r="U83" s="64"/>
      <c r="V83" s="64"/>
      <c r="W83" s="64"/>
      <c r="X83" s="64"/>
      <c r="Y83" s="64"/>
      <c r="Z83" s="64"/>
      <c r="AA83" s="64"/>
      <c r="AB83" s="64"/>
      <c r="AC83" s="64"/>
      <c r="AD83" s="64"/>
      <c r="AE83" s="64"/>
      <c r="AF83" s="64"/>
      <c r="AG83" s="64"/>
      <c r="AH83" s="64"/>
      <c r="AI83" s="64"/>
      <c r="AJ83" s="66"/>
      <c r="AK83" s="52"/>
      <c r="AL83" s="55"/>
      <c r="AM83" s="69"/>
      <c r="AN83" s="33">
        <v>4</v>
      </c>
      <c r="AO83" s="32" t="s">
        <v>719</v>
      </c>
      <c r="AP83" s="17" t="s">
        <v>720</v>
      </c>
      <c r="AQ83" s="17" t="s">
        <v>129</v>
      </c>
      <c r="AR83" s="17" t="s">
        <v>721</v>
      </c>
      <c r="AS83" s="17" t="s">
        <v>164</v>
      </c>
      <c r="AT83" s="17" t="s">
        <v>132</v>
      </c>
      <c r="AU83" s="17" t="s">
        <v>106</v>
      </c>
      <c r="AV83" s="17" t="s">
        <v>107</v>
      </c>
      <c r="AW83" s="17" t="s">
        <v>108</v>
      </c>
      <c r="AX83" s="17" t="s">
        <v>109</v>
      </c>
      <c r="AY83" s="17" t="s">
        <v>110</v>
      </c>
      <c r="AZ83" s="17" t="s">
        <v>111</v>
      </c>
      <c r="BA83" s="17" t="s">
        <v>133</v>
      </c>
      <c r="BB83" s="17">
        <f t="shared" si="18"/>
        <v>100</v>
      </c>
      <c r="BC83" s="17" t="str">
        <f t="shared" si="19"/>
        <v>Fuerte</v>
      </c>
      <c r="BD83" s="17"/>
      <c r="BE83" s="17" t="s">
        <v>120</v>
      </c>
      <c r="BF83" s="17" t="str">
        <f t="shared" si="20"/>
        <v>Siempre se ejecuta</v>
      </c>
      <c r="BG83" s="17"/>
      <c r="BH83" s="18" t="str">
        <f t="shared" si="21"/>
        <v>FUERTE</v>
      </c>
      <c r="BI83" s="17">
        <f t="shared" si="22"/>
        <v>100</v>
      </c>
      <c r="BJ83" s="17" t="str">
        <f t="shared" si="23"/>
        <v>NO</v>
      </c>
      <c r="BK83" s="71"/>
      <c r="BL83" s="71"/>
      <c r="BM83" s="74"/>
      <c r="BN83" s="52"/>
      <c r="BO83" s="52"/>
      <c r="BP83" s="55"/>
      <c r="BQ83" s="58"/>
      <c r="BR83" s="61"/>
    </row>
    <row r="84" spans="1:70" ht="114.75" x14ac:dyDescent="0.25">
      <c r="A84" s="27"/>
      <c r="B84" s="100"/>
      <c r="C84" s="64"/>
      <c r="D84" s="82"/>
      <c r="E84" s="82"/>
      <c r="F84" s="64"/>
      <c r="G84" s="64"/>
      <c r="H84" s="80"/>
      <c r="I84" s="64"/>
      <c r="J84" s="85"/>
      <c r="K84" s="34">
        <v>5</v>
      </c>
      <c r="L84" s="35" t="s">
        <v>47</v>
      </c>
      <c r="M84" s="87"/>
      <c r="N84" s="89"/>
      <c r="O84" s="52"/>
      <c r="P84" s="92"/>
      <c r="Q84" s="64"/>
      <c r="R84" s="64"/>
      <c r="S84" s="64"/>
      <c r="T84" s="64"/>
      <c r="U84" s="64"/>
      <c r="V84" s="64"/>
      <c r="W84" s="64"/>
      <c r="X84" s="64"/>
      <c r="Y84" s="64"/>
      <c r="Z84" s="64"/>
      <c r="AA84" s="64"/>
      <c r="AB84" s="64"/>
      <c r="AC84" s="64"/>
      <c r="AD84" s="64"/>
      <c r="AE84" s="64"/>
      <c r="AF84" s="64"/>
      <c r="AG84" s="64"/>
      <c r="AH84" s="64"/>
      <c r="AI84" s="64"/>
      <c r="AJ84" s="66"/>
      <c r="AK84" s="52"/>
      <c r="AL84" s="55"/>
      <c r="AM84" s="69"/>
      <c r="AN84" s="36">
        <v>5</v>
      </c>
      <c r="AO84" s="35" t="s">
        <v>722</v>
      </c>
      <c r="AP84" s="13" t="s">
        <v>723</v>
      </c>
      <c r="AQ84" s="13" t="s">
        <v>129</v>
      </c>
      <c r="AR84" s="13" t="s">
        <v>721</v>
      </c>
      <c r="AS84" s="13" t="s">
        <v>164</v>
      </c>
      <c r="AT84" s="13" t="s">
        <v>132</v>
      </c>
      <c r="AU84" s="13" t="s">
        <v>106</v>
      </c>
      <c r="AV84" s="13" t="s">
        <v>107</v>
      </c>
      <c r="AW84" s="13" t="s">
        <v>108</v>
      </c>
      <c r="AX84" s="13" t="s">
        <v>109</v>
      </c>
      <c r="AY84" s="13" t="s">
        <v>110</v>
      </c>
      <c r="AZ84" s="13" t="s">
        <v>111</v>
      </c>
      <c r="BA84" s="13" t="s">
        <v>133</v>
      </c>
      <c r="BB84" s="13">
        <f t="shared" ref="BB84:BB120" si="80">IF(AU84="Asignado",15,0)+IF(AV84="Adecuado",15,0)+IF(AW84="Oportuna",15,0)+IF(AX84="Prevenir",15,IF(AX84="Detectar",10,0))+IF(AY84="Confiable",15,0)+IF(AZ84="Se investigan y resuelven oportunamente",15,0)+IF(BA84="Completa",10,IF(BA84="Incompleta",5,0))</f>
        <v>100</v>
      </c>
      <c r="BC84" s="13" t="str">
        <f t="shared" ref="BC84:BC120" si="81">IF(BB84&lt;=85,"Débil",IF(AND(BB84&gt;=86,BB84&lt;=95),"Moderado","Fuerte"))</f>
        <v>Fuerte</v>
      </c>
      <c r="BD84" s="13"/>
      <c r="BE84" s="13" t="s">
        <v>149</v>
      </c>
      <c r="BF84" s="13" t="str">
        <f t="shared" ref="BF84:BF120" si="82">IF(BE84="Débil","No se ejecuta",IF(BE84="Moderado","Algunas veces se ejecuta",IF(BE84="FUERTE","Siempre se ejecuta","")))</f>
        <v>Algunas veces se ejecuta</v>
      </c>
      <c r="BG84" s="13"/>
      <c r="BH84" s="14" t="str">
        <f t="shared" ref="BH84:BH120" si="83">IF(AND(BE84="Fuerte",BC84="Fuerte"),"FUERTE",IF(AND(BE84="Fuerte",BC84="Moderado"),"MODERADO",IF(AND(BE84="Fuerte",BC84="Débil"),"DÉBIL",IF(AND(BE84="Moderado",BC84="Fuerte"),"MODERADO",IF(AND(BE84="Moderado",BC84="Moderado"),"MODERADO",IF(AND(BE84="Moderado",BC84="Débil"),"DÉBIL",IF(AND(BE84="Débil",BC84="Fuerte"),"DÉBIL",IF(AND(BE84="Débil",BC84="Moderado"),"DÉBIL",IF(AND(BE84="Débil",BC84="Débil"),"DÉBIL","")))))))))</f>
        <v>MODERADO</v>
      </c>
      <c r="BI84" s="13">
        <f t="shared" ref="BI84:BI120" si="84">IF(BH84="DÉBIL",0,IF(BH84="MODERADO",50,IF(BH84="FUERTE",100,"")))</f>
        <v>50</v>
      </c>
      <c r="BJ84" s="13" t="str">
        <f t="shared" ref="BJ84:BJ120" si="85">IF(AND(BE84="Fuerte",BC84="Fuerte"),"NO","SI")</f>
        <v>SI</v>
      </c>
      <c r="BK84" s="71"/>
      <c r="BL84" s="71"/>
      <c r="BM84" s="74"/>
      <c r="BN84" s="52"/>
      <c r="BO84" s="52"/>
      <c r="BP84" s="55"/>
      <c r="BQ84" s="58"/>
      <c r="BR84" s="61"/>
    </row>
    <row r="85" spans="1:70" ht="23.25" customHeight="1" x14ac:dyDescent="0.25">
      <c r="A85" s="27"/>
      <c r="B85" s="100"/>
      <c r="C85" s="64"/>
      <c r="D85" s="82"/>
      <c r="E85" s="82"/>
      <c r="F85" s="64"/>
      <c r="G85" s="64"/>
      <c r="H85" s="80"/>
      <c r="I85" s="64"/>
      <c r="J85" s="85"/>
      <c r="K85" s="31">
        <v>6</v>
      </c>
      <c r="L85" s="32" t="s">
        <v>47</v>
      </c>
      <c r="M85" s="87"/>
      <c r="N85" s="89"/>
      <c r="O85" s="52"/>
      <c r="P85" s="92"/>
      <c r="Q85" s="64"/>
      <c r="R85" s="64"/>
      <c r="S85" s="64"/>
      <c r="T85" s="64"/>
      <c r="U85" s="64"/>
      <c r="V85" s="64"/>
      <c r="W85" s="64"/>
      <c r="X85" s="64"/>
      <c r="Y85" s="64"/>
      <c r="Z85" s="64"/>
      <c r="AA85" s="64"/>
      <c r="AB85" s="64"/>
      <c r="AC85" s="64"/>
      <c r="AD85" s="64"/>
      <c r="AE85" s="64"/>
      <c r="AF85" s="64"/>
      <c r="AG85" s="64"/>
      <c r="AH85" s="64"/>
      <c r="AI85" s="64"/>
      <c r="AJ85" s="66"/>
      <c r="AK85" s="52"/>
      <c r="AL85" s="55"/>
      <c r="AM85" s="69"/>
      <c r="AN85" s="33">
        <v>6</v>
      </c>
      <c r="AO85" s="32" t="s">
        <v>47</v>
      </c>
      <c r="AP85" s="17"/>
      <c r="AQ85" s="17"/>
      <c r="AR85" s="17"/>
      <c r="AS85" s="17"/>
      <c r="AT85" s="17"/>
      <c r="AU85" s="17"/>
      <c r="AV85" s="17"/>
      <c r="AW85" s="17"/>
      <c r="AX85" s="17"/>
      <c r="AY85" s="17"/>
      <c r="AZ85" s="17"/>
      <c r="BA85" s="17"/>
      <c r="BB85" s="17">
        <f t="shared" si="80"/>
        <v>0</v>
      </c>
      <c r="BC85" s="17" t="str">
        <f t="shared" si="81"/>
        <v>Débil</v>
      </c>
      <c r="BD85" s="17"/>
      <c r="BE85" s="17"/>
      <c r="BF85" s="17" t="str">
        <f t="shared" si="82"/>
        <v/>
      </c>
      <c r="BG85" s="17"/>
      <c r="BH85" s="18" t="str">
        <f t="shared" si="83"/>
        <v/>
      </c>
      <c r="BI85" s="17" t="str">
        <f t="shared" si="84"/>
        <v/>
      </c>
      <c r="BJ85" s="17" t="str">
        <f t="shared" si="85"/>
        <v>SI</v>
      </c>
      <c r="BK85" s="71"/>
      <c r="BL85" s="71"/>
      <c r="BM85" s="74"/>
      <c r="BN85" s="52"/>
      <c r="BO85" s="52"/>
      <c r="BP85" s="55"/>
      <c r="BQ85" s="58"/>
      <c r="BR85" s="61"/>
    </row>
    <row r="86" spans="1:70" ht="23.25" customHeight="1" x14ac:dyDescent="0.25">
      <c r="A86" s="27"/>
      <c r="B86" s="100"/>
      <c r="C86" s="64"/>
      <c r="D86" s="82"/>
      <c r="E86" s="82"/>
      <c r="F86" s="64"/>
      <c r="G86" s="64"/>
      <c r="H86" s="80"/>
      <c r="I86" s="64"/>
      <c r="J86" s="85"/>
      <c r="K86" s="34">
        <v>7</v>
      </c>
      <c r="L86" s="35" t="s">
        <v>47</v>
      </c>
      <c r="M86" s="87"/>
      <c r="N86" s="89"/>
      <c r="O86" s="52"/>
      <c r="P86" s="92"/>
      <c r="Q86" s="64"/>
      <c r="R86" s="64"/>
      <c r="S86" s="64"/>
      <c r="T86" s="64"/>
      <c r="U86" s="64"/>
      <c r="V86" s="64"/>
      <c r="W86" s="64"/>
      <c r="X86" s="64"/>
      <c r="Y86" s="64"/>
      <c r="Z86" s="64"/>
      <c r="AA86" s="64"/>
      <c r="AB86" s="64"/>
      <c r="AC86" s="64"/>
      <c r="AD86" s="64"/>
      <c r="AE86" s="64"/>
      <c r="AF86" s="64"/>
      <c r="AG86" s="64"/>
      <c r="AH86" s="64"/>
      <c r="AI86" s="64"/>
      <c r="AJ86" s="66"/>
      <c r="AK86" s="52"/>
      <c r="AL86" s="55"/>
      <c r="AM86" s="69"/>
      <c r="AN86" s="36">
        <v>7</v>
      </c>
      <c r="AO86" s="35" t="s">
        <v>47</v>
      </c>
      <c r="AP86" s="13"/>
      <c r="AQ86" s="13"/>
      <c r="AR86" s="13"/>
      <c r="AS86" s="13"/>
      <c r="AT86" s="13"/>
      <c r="AU86" s="13"/>
      <c r="AV86" s="13"/>
      <c r="AW86" s="13"/>
      <c r="AX86" s="13"/>
      <c r="AY86" s="13"/>
      <c r="AZ86" s="13"/>
      <c r="BA86" s="13"/>
      <c r="BB86" s="13">
        <f t="shared" si="80"/>
        <v>0</v>
      </c>
      <c r="BC86" s="13" t="str">
        <f t="shared" si="81"/>
        <v>Débil</v>
      </c>
      <c r="BD86" s="13"/>
      <c r="BE86" s="13"/>
      <c r="BF86" s="13" t="str">
        <f t="shared" si="82"/>
        <v/>
      </c>
      <c r="BG86" s="13"/>
      <c r="BH86" s="14" t="str">
        <f t="shared" si="83"/>
        <v/>
      </c>
      <c r="BI86" s="13" t="str">
        <f t="shared" si="84"/>
        <v/>
      </c>
      <c r="BJ86" s="13" t="str">
        <f t="shared" si="85"/>
        <v>SI</v>
      </c>
      <c r="BK86" s="71"/>
      <c r="BL86" s="71"/>
      <c r="BM86" s="74"/>
      <c r="BN86" s="52"/>
      <c r="BO86" s="52"/>
      <c r="BP86" s="55"/>
      <c r="BQ86" s="58"/>
      <c r="BR86" s="61"/>
    </row>
    <row r="87" spans="1:70" ht="23.25" customHeight="1" x14ac:dyDescent="0.25">
      <c r="A87" s="27"/>
      <c r="B87" s="100"/>
      <c r="C87" s="64"/>
      <c r="D87" s="82"/>
      <c r="E87" s="82"/>
      <c r="F87" s="64"/>
      <c r="G87" s="64"/>
      <c r="H87" s="80"/>
      <c r="I87" s="64"/>
      <c r="J87" s="85"/>
      <c r="K87" s="31">
        <v>8</v>
      </c>
      <c r="L87" s="32" t="s">
        <v>47</v>
      </c>
      <c r="M87" s="87"/>
      <c r="N87" s="89"/>
      <c r="O87" s="52"/>
      <c r="P87" s="92"/>
      <c r="Q87" s="64"/>
      <c r="R87" s="64"/>
      <c r="S87" s="64"/>
      <c r="T87" s="64"/>
      <c r="U87" s="64"/>
      <c r="V87" s="64"/>
      <c r="W87" s="64"/>
      <c r="X87" s="64"/>
      <c r="Y87" s="64"/>
      <c r="Z87" s="64"/>
      <c r="AA87" s="64"/>
      <c r="AB87" s="64"/>
      <c r="AC87" s="64"/>
      <c r="AD87" s="64"/>
      <c r="AE87" s="64"/>
      <c r="AF87" s="64"/>
      <c r="AG87" s="64"/>
      <c r="AH87" s="64"/>
      <c r="AI87" s="64"/>
      <c r="AJ87" s="66"/>
      <c r="AK87" s="52"/>
      <c r="AL87" s="55"/>
      <c r="AM87" s="69"/>
      <c r="AN87" s="33">
        <v>8</v>
      </c>
      <c r="AO87" s="32" t="s">
        <v>47</v>
      </c>
      <c r="AP87" s="17"/>
      <c r="AQ87" s="17"/>
      <c r="AR87" s="17"/>
      <c r="AS87" s="17"/>
      <c r="AT87" s="17"/>
      <c r="AU87" s="17"/>
      <c r="AV87" s="17"/>
      <c r="AW87" s="17"/>
      <c r="AX87" s="17"/>
      <c r="AY87" s="17"/>
      <c r="AZ87" s="17"/>
      <c r="BA87" s="17"/>
      <c r="BB87" s="17">
        <f t="shared" si="80"/>
        <v>0</v>
      </c>
      <c r="BC87" s="17" t="str">
        <f t="shared" si="81"/>
        <v>Débil</v>
      </c>
      <c r="BD87" s="17"/>
      <c r="BE87" s="17"/>
      <c r="BF87" s="17" t="str">
        <f t="shared" si="82"/>
        <v/>
      </c>
      <c r="BG87" s="17"/>
      <c r="BH87" s="18" t="str">
        <f t="shared" si="83"/>
        <v/>
      </c>
      <c r="BI87" s="17" t="str">
        <f t="shared" si="84"/>
        <v/>
      </c>
      <c r="BJ87" s="17" t="str">
        <f t="shared" si="85"/>
        <v>SI</v>
      </c>
      <c r="BK87" s="71"/>
      <c r="BL87" s="71"/>
      <c r="BM87" s="74"/>
      <c r="BN87" s="52"/>
      <c r="BO87" s="52"/>
      <c r="BP87" s="55"/>
      <c r="BQ87" s="58"/>
      <c r="BR87" s="61"/>
    </row>
    <row r="88" spans="1:70" ht="23.25" customHeight="1" x14ac:dyDescent="0.25">
      <c r="A88" s="27"/>
      <c r="B88" s="100"/>
      <c r="C88" s="64"/>
      <c r="D88" s="82"/>
      <c r="E88" s="82"/>
      <c r="F88" s="64"/>
      <c r="G88" s="64"/>
      <c r="H88" s="80"/>
      <c r="I88" s="64"/>
      <c r="J88" s="85"/>
      <c r="K88" s="34">
        <v>9</v>
      </c>
      <c r="L88" s="35" t="s">
        <v>47</v>
      </c>
      <c r="M88" s="87"/>
      <c r="N88" s="89"/>
      <c r="O88" s="52"/>
      <c r="P88" s="92"/>
      <c r="Q88" s="64"/>
      <c r="R88" s="64"/>
      <c r="S88" s="64"/>
      <c r="T88" s="64"/>
      <c r="U88" s="64"/>
      <c r="V88" s="64"/>
      <c r="W88" s="64"/>
      <c r="X88" s="64"/>
      <c r="Y88" s="64"/>
      <c r="Z88" s="64"/>
      <c r="AA88" s="64"/>
      <c r="AB88" s="64"/>
      <c r="AC88" s="64"/>
      <c r="AD88" s="64"/>
      <c r="AE88" s="64"/>
      <c r="AF88" s="64"/>
      <c r="AG88" s="64"/>
      <c r="AH88" s="64"/>
      <c r="AI88" s="64"/>
      <c r="AJ88" s="66"/>
      <c r="AK88" s="52"/>
      <c r="AL88" s="55"/>
      <c r="AM88" s="69"/>
      <c r="AN88" s="36">
        <v>9</v>
      </c>
      <c r="AO88" s="35" t="s">
        <v>56</v>
      </c>
      <c r="AP88" s="13"/>
      <c r="AQ88" s="13"/>
      <c r="AR88" s="13"/>
      <c r="AS88" s="13"/>
      <c r="AT88" s="13"/>
      <c r="AU88" s="13"/>
      <c r="AV88" s="13"/>
      <c r="AW88" s="13"/>
      <c r="AX88" s="13"/>
      <c r="AY88" s="13"/>
      <c r="AZ88" s="13"/>
      <c r="BA88" s="13"/>
      <c r="BB88" s="13">
        <f t="shared" si="80"/>
        <v>0</v>
      </c>
      <c r="BC88" s="13" t="str">
        <f t="shared" si="81"/>
        <v>Débil</v>
      </c>
      <c r="BD88" s="13"/>
      <c r="BE88" s="13"/>
      <c r="BF88" s="13" t="str">
        <f t="shared" si="82"/>
        <v/>
      </c>
      <c r="BG88" s="13"/>
      <c r="BH88" s="14" t="str">
        <f t="shared" si="83"/>
        <v/>
      </c>
      <c r="BI88" s="13" t="str">
        <f t="shared" si="84"/>
        <v/>
      </c>
      <c r="BJ88" s="13" t="str">
        <f t="shared" si="85"/>
        <v>SI</v>
      </c>
      <c r="BK88" s="71"/>
      <c r="BL88" s="71"/>
      <c r="BM88" s="74"/>
      <c r="BN88" s="52"/>
      <c r="BO88" s="52"/>
      <c r="BP88" s="55"/>
      <c r="BQ88" s="58"/>
      <c r="BR88" s="61"/>
    </row>
    <row r="89" spans="1:70" ht="23.25" customHeight="1" thickBot="1" x14ac:dyDescent="0.3">
      <c r="A89" s="27"/>
      <c r="B89" s="101"/>
      <c r="C89" s="65"/>
      <c r="D89" s="83"/>
      <c r="E89" s="83"/>
      <c r="F89" s="65"/>
      <c r="G89" s="65"/>
      <c r="H89" s="81"/>
      <c r="I89" s="65"/>
      <c r="J89" s="86"/>
      <c r="K89" s="37">
        <v>10</v>
      </c>
      <c r="L89" s="38" t="s">
        <v>47</v>
      </c>
      <c r="M89" s="88"/>
      <c r="N89" s="90"/>
      <c r="O89" s="53"/>
      <c r="P89" s="93"/>
      <c r="Q89" s="65"/>
      <c r="R89" s="65"/>
      <c r="S89" s="65"/>
      <c r="T89" s="65"/>
      <c r="U89" s="65"/>
      <c r="V89" s="65"/>
      <c r="W89" s="65"/>
      <c r="X89" s="65"/>
      <c r="Y89" s="65"/>
      <c r="Z89" s="65"/>
      <c r="AA89" s="65"/>
      <c r="AB89" s="65"/>
      <c r="AC89" s="65"/>
      <c r="AD89" s="65"/>
      <c r="AE89" s="65"/>
      <c r="AF89" s="65"/>
      <c r="AG89" s="65"/>
      <c r="AH89" s="65"/>
      <c r="AI89" s="65"/>
      <c r="AJ89" s="67"/>
      <c r="AK89" s="53"/>
      <c r="AL89" s="56"/>
      <c r="AM89" s="70"/>
      <c r="AN89" s="39">
        <v>10</v>
      </c>
      <c r="AO89" s="38" t="s">
        <v>56</v>
      </c>
      <c r="AP89" s="19"/>
      <c r="AQ89" s="19"/>
      <c r="AR89" s="19"/>
      <c r="AS89" s="19"/>
      <c r="AT89" s="19"/>
      <c r="AU89" s="19"/>
      <c r="AV89" s="19"/>
      <c r="AW89" s="19"/>
      <c r="AX89" s="19"/>
      <c r="AY89" s="19"/>
      <c r="AZ89" s="19"/>
      <c r="BA89" s="19"/>
      <c r="BB89" s="19">
        <f t="shared" si="80"/>
        <v>0</v>
      </c>
      <c r="BC89" s="19" t="str">
        <f t="shared" si="81"/>
        <v>Débil</v>
      </c>
      <c r="BD89" s="19"/>
      <c r="BE89" s="19"/>
      <c r="BF89" s="19" t="str">
        <f t="shared" si="82"/>
        <v/>
      </c>
      <c r="BG89" s="19"/>
      <c r="BH89" s="20" t="str">
        <f t="shared" si="83"/>
        <v/>
      </c>
      <c r="BI89" s="19" t="str">
        <f t="shared" si="84"/>
        <v/>
      </c>
      <c r="BJ89" s="19" t="str">
        <f t="shared" si="85"/>
        <v>SI</v>
      </c>
      <c r="BK89" s="72"/>
      <c r="BL89" s="72"/>
      <c r="BM89" s="75"/>
      <c r="BN89" s="53"/>
      <c r="BO89" s="53"/>
      <c r="BP89" s="56"/>
      <c r="BQ89" s="59"/>
      <c r="BR89" s="62"/>
    </row>
    <row r="90" spans="1:70" ht="89.25" x14ac:dyDescent="0.25">
      <c r="A90" s="27"/>
      <c r="B90" s="99" t="s">
        <v>28</v>
      </c>
      <c r="C90" s="63" t="s">
        <v>363</v>
      </c>
      <c r="D90" s="82" t="s">
        <v>364</v>
      </c>
      <c r="E90" s="82" t="s">
        <v>365</v>
      </c>
      <c r="F90" s="63" t="s">
        <v>91</v>
      </c>
      <c r="G90" s="63" t="s">
        <v>91</v>
      </c>
      <c r="H90" s="79" t="s">
        <v>91</v>
      </c>
      <c r="I90" s="63" t="s">
        <v>91</v>
      </c>
      <c r="J90" s="84" t="str">
        <f t="shared" ref="J90" si="86">IF(AND((F90="SI"),(G90="SI"),(H90="SI"),(I90="SI")),"Si es Riesgo de Corrupción","No es Riesgo de Corrupción")</f>
        <v>Si es Riesgo de Corrupción</v>
      </c>
      <c r="K90" s="28">
        <v>1</v>
      </c>
      <c r="L90" s="29" t="s">
        <v>366</v>
      </c>
      <c r="M90" s="87" t="s">
        <v>368</v>
      </c>
      <c r="N90" s="89">
        <v>1</v>
      </c>
      <c r="O90" s="52" t="str">
        <f t="shared" ref="O90" si="87">IF(N90=1,"Rara vez",IF(N90=2,"Improbable",IF(N90=3,"Posible",IF(N90=4,"Probable",IF(N90=5,"Casi seguro","← 
Definir el nivel de probabilidad")))))</f>
        <v>Rara vez</v>
      </c>
      <c r="P90" s="91" t="str">
        <f t="shared" ref="P90:P100" si="88">IF(N90=5,"Descripción:
Se espera que el evento ocurra en la mayoría de las circunstancias
Frecuencia:
Más de 1 vez al año",IF(N90=4,"Descripción:
Es viable que el evento ocurra en la mayoría de las circunstancias
Frecuencia:
Al menos 1 vez en el último año",IF(N90=3,"Descripción:
El evento podrá ocurrir en algún momento
Frecuencia:
Al menos 1 vez en los últimos 2 años",IF(N90=2,"Descripción:
El evento puede ocurrir en algún momento
Frecuencia:
Al menos 1 vez en los últimos 5 años",IF(N90=1,"Descripción: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90" s="63" t="s">
        <v>91</v>
      </c>
      <c r="R90" s="63" t="s">
        <v>91</v>
      </c>
      <c r="S90" s="63" t="s">
        <v>91</v>
      </c>
      <c r="T90" s="63" t="s">
        <v>91</v>
      </c>
      <c r="U90" s="63" t="s">
        <v>91</v>
      </c>
      <c r="V90" s="63" t="s">
        <v>91</v>
      </c>
      <c r="W90" s="63" t="s">
        <v>99</v>
      </c>
      <c r="X90" s="63" t="s">
        <v>91</v>
      </c>
      <c r="Y90" s="63" t="s">
        <v>99</v>
      </c>
      <c r="Z90" s="63" t="s">
        <v>91</v>
      </c>
      <c r="AA90" s="63" t="s">
        <v>91</v>
      </c>
      <c r="AB90" s="63" t="s">
        <v>91</v>
      </c>
      <c r="AC90" s="63" t="s">
        <v>91</v>
      </c>
      <c r="AD90" s="63" t="s">
        <v>91</v>
      </c>
      <c r="AE90" s="63" t="s">
        <v>91</v>
      </c>
      <c r="AF90" s="63" t="s">
        <v>99</v>
      </c>
      <c r="AG90" s="63" t="s">
        <v>91</v>
      </c>
      <c r="AH90" s="63" t="s">
        <v>91</v>
      </c>
      <c r="AI90" s="63" t="s">
        <v>99</v>
      </c>
      <c r="AJ90" s="66">
        <f t="shared" ref="AJ90" si="89">IF(AF90="SI","Impacto Catastrófico por lesoines o perdida de vidas humanas",(COUNTIF(Q90:AE99,"SI")+COUNTIF(AG90:AI99,"SI")))</f>
        <v>15</v>
      </c>
      <c r="AK90" s="52" t="str">
        <f t="shared" si="74"/>
        <v>Catastrófico</v>
      </c>
      <c r="AL90" s="54" t="str">
        <f t="shared" ref="AL90" si="90">IF(AND(O90="Rara Vez",AK90="Moderado"),"Moderado",IF(AND(O90="Rara Vez",AK90="Mayor"),"Alto",IF(AND(O90="Improbable",AK90="Moderado"),"Moderado",IF(AND(O90="Improbable",AK90="Mayor"),"Alto",IF(AND(O90="Posible",AK90="Moderado"),"Alto",IF(AND(O90="Probable",AK90="Moderado"),"Alto","Extremo"))))))</f>
        <v>Extremo</v>
      </c>
      <c r="AM90" s="68" t="s">
        <v>81</v>
      </c>
      <c r="AN90" s="30">
        <v>1</v>
      </c>
      <c r="AO90" s="29" t="s">
        <v>369</v>
      </c>
      <c r="AP90" s="11" t="s">
        <v>370</v>
      </c>
      <c r="AQ90" s="11" t="s">
        <v>102</v>
      </c>
      <c r="AR90" s="11" t="s">
        <v>371</v>
      </c>
      <c r="AS90" s="11" t="s">
        <v>372</v>
      </c>
      <c r="AT90" s="11" t="s">
        <v>132</v>
      </c>
      <c r="AU90" s="11" t="s">
        <v>106</v>
      </c>
      <c r="AV90" s="11" t="s">
        <v>107</v>
      </c>
      <c r="AW90" s="11" t="s">
        <v>108</v>
      </c>
      <c r="AX90" s="11" t="s">
        <v>109</v>
      </c>
      <c r="AY90" s="11" t="s">
        <v>110</v>
      </c>
      <c r="AZ90" s="11" t="s">
        <v>111</v>
      </c>
      <c r="BA90" s="11" t="s">
        <v>133</v>
      </c>
      <c r="BB90" s="11">
        <f t="shared" si="80"/>
        <v>100</v>
      </c>
      <c r="BC90" s="11" t="str">
        <f t="shared" si="81"/>
        <v>Fuerte</v>
      </c>
      <c r="BD90" s="11"/>
      <c r="BE90" s="11" t="s">
        <v>120</v>
      </c>
      <c r="BF90" s="11" t="str">
        <f t="shared" si="82"/>
        <v>Siempre se ejecuta</v>
      </c>
      <c r="BG90" s="11"/>
      <c r="BH90" s="12" t="str">
        <f t="shared" si="83"/>
        <v>FUERTE</v>
      </c>
      <c r="BI90" s="11">
        <f t="shared" si="84"/>
        <v>100</v>
      </c>
      <c r="BJ90" s="11" t="str">
        <f t="shared" si="85"/>
        <v>NO</v>
      </c>
      <c r="BK90" s="71" t="str">
        <f t="shared" ref="BK90" si="91">IF(AVERAGE(BI90:BI99)=100,"FUERTE",IF(AND(AVERAGE(BI90:BI99)&lt;=99,AVERAGE(BI90:BI99)&gt;=50),"MODERADA",IF(AVERAGE(BI90:BI99)&lt;50,"DÉBIL",0)))</f>
        <v>FUERTE</v>
      </c>
      <c r="BL90" s="71" t="str">
        <f t="shared" ref="BL90:BL100" si="92">IFERROR(IF(BK90="DÉBIL","NO DISMINUYE",IF(AVERAGEIF(AT90:AT99,"Preventivo",BI90:BI99)&gt;=50,"DIRECTAMENTE","NO DISMINUYE")),"NO DISMINUYE")</f>
        <v>DIRECTAMENTE</v>
      </c>
      <c r="BM90" s="73">
        <f t="shared" ref="BM90:BM100" si="93">IF(N90=1,1,IF(AND(N90=2,BK90="FUERTE",BL90="DIRECTAMENTE"),N90-1,IF(AND(N90&gt;2,BK90="FUERTE",BL90="DIRECTAMENTE"),N90-2,IF(AND(N90&gt;=2,BK90="MODERADA",BL90="DIRECTAMENTE"),N90-1,N90))))</f>
        <v>1</v>
      </c>
      <c r="BN90" s="52" t="str">
        <f t="shared" ref="BN90" si="94">IF(BM90=1,"Rara vez",IF(BM90=2,"Improbable",IF(BM90=3,"Posible",IF(BM90=4,"Probable",IF(BM90=5,"Casi Seguro",0)))))</f>
        <v>Rara vez</v>
      </c>
      <c r="BO90" s="52" t="str">
        <f t="shared" ref="BO90" si="95">AK90</f>
        <v>Catastrófico</v>
      </c>
      <c r="BP90" s="54" t="str">
        <f t="shared" ref="BP90" si="96">IF(AND(BN90="Rara Vez",BO90="Moderado"),"Moderado",IF(AND(BN90="Rara Vez",BO90="Mayor"),"Alto",IF(AND(BN90="Improbable",BO90="Moderado"),"Moderado",IF(AND(BN90="Improbable",BO90="Mayor"),"Alto",IF(AND(BN90="Posible",BO90="Moderado"),"Alto",IF(AND(BN90="Probable",BO90="Moderado"),"Alto","Extremo"))))))</f>
        <v>Extremo</v>
      </c>
      <c r="BQ90" s="57" t="s">
        <v>668</v>
      </c>
      <c r="BR90" s="60"/>
    </row>
    <row r="91" spans="1:70" ht="89.25" x14ac:dyDescent="0.25">
      <c r="A91" s="27"/>
      <c r="B91" s="100"/>
      <c r="C91" s="64"/>
      <c r="D91" s="82"/>
      <c r="E91" s="82"/>
      <c r="F91" s="64"/>
      <c r="G91" s="64"/>
      <c r="H91" s="80"/>
      <c r="I91" s="64"/>
      <c r="J91" s="85"/>
      <c r="K91" s="31">
        <v>2</v>
      </c>
      <c r="L91" s="32" t="s">
        <v>367</v>
      </c>
      <c r="M91" s="87"/>
      <c r="N91" s="89"/>
      <c r="O91" s="52"/>
      <c r="P91" s="92"/>
      <c r="Q91" s="64"/>
      <c r="R91" s="64"/>
      <c r="S91" s="64"/>
      <c r="T91" s="64"/>
      <c r="U91" s="64"/>
      <c r="V91" s="64"/>
      <c r="W91" s="64"/>
      <c r="X91" s="64"/>
      <c r="Y91" s="64"/>
      <c r="Z91" s="64"/>
      <c r="AA91" s="64"/>
      <c r="AB91" s="64"/>
      <c r="AC91" s="64"/>
      <c r="AD91" s="64"/>
      <c r="AE91" s="64"/>
      <c r="AF91" s="64"/>
      <c r="AG91" s="64"/>
      <c r="AH91" s="64"/>
      <c r="AI91" s="64"/>
      <c r="AJ91" s="66"/>
      <c r="AK91" s="52"/>
      <c r="AL91" s="55"/>
      <c r="AM91" s="69"/>
      <c r="AN91" s="33">
        <v>2</v>
      </c>
      <c r="AO91" s="32" t="s">
        <v>373</v>
      </c>
      <c r="AP91" s="17" t="s">
        <v>374</v>
      </c>
      <c r="AQ91" s="17" t="s">
        <v>102</v>
      </c>
      <c r="AR91" s="17" t="s">
        <v>375</v>
      </c>
      <c r="AS91" s="17" t="s">
        <v>376</v>
      </c>
      <c r="AT91" s="17" t="s">
        <v>132</v>
      </c>
      <c r="AU91" s="17" t="s">
        <v>106</v>
      </c>
      <c r="AV91" s="17" t="s">
        <v>107</v>
      </c>
      <c r="AW91" s="17" t="s">
        <v>108</v>
      </c>
      <c r="AX91" s="17" t="s">
        <v>109</v>
      </c>
      <c r="AY91" s="17" t="s">
        <v>110</v>
      </c>
      <c r="AZ91" s="17" t="s">
        <v>111</v>
      </c>
      <c r="BA91" s="17" t="s">
        <v>133</v>
      </c>
      <c r="BB91" s="17">
        <f t="shared" si="80"/>
        <v>100</v>
      </c>
      <c r="BC91" s="17" t="str">
        <f t="shared" si="81"/>
        <v>Fuerte</v>
      </c>
      <c r="BD91" s="17"/>
      <c r="BE91" s="17" t="s">
        <v>120</v>
      </c>
      <c r="BF91" s="17" t="str">
        <f t="shared" si="82"/>
        <v>Siempre se ejecuta</v>
      </c>
      <c r="BG91" s="17"/>
      <c r="BH91" s="18" t="str">
        <f t="shared" si="83"/>
        <v>FUERTE</v>
      </c>
      <c r="BI91" s="17">
        <f t="shared" si="84"/>
        <v>100</v>
      </c>
      <c r="BJ91" s="17" t="str">
        <f t="shared" si="85"/>
        <v>NO</v>
      </c>
      <c r="BK91" s="71"/>
      <c r="BL91" s="71"/>
      <c r="BM91" s="74"/>
      <c r="BN91" s="52"/>
      <c r="BO91" s="52"/>
      <c r="BP91" s="55"/>
      <c r="BQ91" s="58"/>
      <c r="BR91" s="61"/>
    </row>
    <row r="92" spans="1:70" ht="23.25" customHeight="1" x14ac:dyDescent="0.25">
      <c r="A92" s="27"/>
      <c r="B92" s="100"/>
      <c r="C92" s="64"/>
      <c r="D92" s="82"/>
      <c r="E92" s="82"/>
      <c r="F92" s="64"/>
      <c r="G92" s="64"/>
      <c r="H92" s="80"/>
      <c r="I92" s="64"/>
      <c r="J92" s="85"/>
      <c r="K92" s="34">
        <v>3</v>
      </c>
      <c r="L92" s="35" t="s">
        <v>47</v>
      </c>
      <c r="M92" s="87"/>
      <c r="N92" s="89"/>
      <c r="O92" s="52"/>
      <c r="P92" s="92"/>
      <c r="Q92" s="64"/>
      <c r="R92" s="64"/>
      <c r="S92" s="64"/>
      <c r="T92" s="64"/>
      <c r="U92" s="64"/>
      <c r="V92" s="64"/>
      <c r="W92" s="64"/>
      <c r="X92" s="64"/>
      <c r="Y92" s="64"/>
      <c r="Z92" s="64"/>
      <c r="AA92" s="64"/>
      <c r="AB92" s="64"/>
      <c r="AC92" s="64"/>
      <c r="AD92" s="64"/>
      <c r="AE92" s="64"/>
      <c r="AF92" s="64"/>
      <c r="AG92" s="64"/>
      <c r="AH92" s="64"/>
      <c r="AI92" s="64"/>
      <c r="AJ92" s="66"/>
      <c r="AK92" s="52"/>
      <c r="AL92" s="55"/>
      <c r="AM92" s="69"/>
      <c r="AN92" s="36">
        <v>3</v>
      </c>
      <c r="AO92" s="35" t="s">
        <v>47</v>
      </c>
      <c r="AP92" s="13"/>
      <c r="AQ92" s="13"/>
      <c r="AR92" s="13"/>
      <c r="AS92" s="13"/>
      <c r="AT92" s="13"/>
      <c r="AU92" s="13"/>
      <c r="AV92" s="13"/>
      <c r="AW92" s="13"/>
      <c r="AX92" s="13"/>
      <c r="AY92" s="13"/>
      <c r="AZ92" s="13"/>
      <c r="BA92" s="13"/>
      <c r="BB92" s="13">
        <f t="shared" si="80"/>
        <v>0</v>
      </c>
      <c r="BC92" s="13" t="str">
        <f t="shared" si="81"/>
        <v>Débil</v>
      </c>
      <c r="BD92" s="13"/>
      <c r="BE92" s="13"/>
      <c r="BF92" s="13" t="str">
        <f t="shared" si="82"/>
        <v/>
      </c>
      <c r="BG92" s="13"/>
      <c r="BH92" s="14" t="str">
        <f t="shared" si="83"/>
        <v/>
      </c>
      <c r="BI92" s="13" t="str">
        <f t="shared" si="84"/>
        <v/>
      </c>
      <c r="BJ92" s="13" t="str">
        <f t="shared" si="85"/>
        <v>SI</v>
      </c>
      <c r="BK92" s="71"/>
      <c r="BL92" s="71"/>
      <c r="BM92" s="74"/>
      <c r="BN92" s="52"/>
      <c r="BO92" s="52"/>
      <c r="BP92" s="55"/>
      <c r="BQ92" s="58"/>
      <c r="BR92" s="61"/>
    </row>
    <row r="93" spans="1:70" ht="23.25" customHeight="1" x14ac:dyDescent="0.25">
      <c r="A93" s="27"/>
      <c r="B93" s="100"/>
      <c r="C93" s="64"/>
      <c r="D93" s="82"/>
      <c r="E93" s="82"/>
      <c r="F93" s="64"/>
      <c r="G93" s="64"/>
      <c r="H93" s="80"/>
      <c r="I93" s="64"/>
      <c r="J93" s="85"/>
      <c r="K93" s="31">
        <v>4</v>
      </c>
      <c r="L93" s="32" t="s">
        <v>47</v>
      </c>
      <c r="M93" s="87"/>
      <c r="N93" s="89"/>
      <c r="O93" s="52"/>
      <c r="P93" s="92"/>
      <c r="Q93" s="64"/>
      <c r="R93" s="64"/>
      <c r="S93" s="64"/>
      <c r="T93" s="64"/>
      <c r="U93" s="64"/>
      <c r="V93" s="64"/>
      <c r="W93" s="64"/>
      <c r="X93" s="64"/>
      <c r="Y93" s="64"/>
      <c r="Z93" s="64"/>
      <c r="AA93" s="64"/>
      <c r="AB93" s="64"/>
      <c r="AC93" s="64"/>
      <c r="AD93" s="64"/>
      <c r="AE93" s="64"/>
      <c r="AF93" s="64"/>
      <c r="AG93" s="64"/>
      <c r="AH93" s="64"/>
      <c r="AI93" s="64"/>
      <c r="AJ93" s="66"/>
      <c r="AK93" s="52"/>
      <c r="AL93" s="55"/>
      <c r="AM93" s="69"/>
      <c r="AN93" s="33">
        <v>4</v>
      </c>
      <c r="AO93" s="32" t="s">
        <v>47</v>
      </c>
      <c r="AP93" s="17"/>
      <c r="AQ93" s="17"/>
      <c r="AR93" s="17"/>
      <c r="AS93" s="17"/>
      <c r="AT93" s="17"/>
      <c r="AU93" s="17"/>
      <c r="AV93" s="17"/>
      <c r="AW93" s="17"/>
      <c r="AX93" s="17"/>
      <c r="AY93" s="17"/>
      <c r="AZ93" s="17"/>
      <c r="BA93" s="17"/>
      <c r="BB93" s="17">
        <f t="shared" si="80"/>
        <v>0</v>
      </c>
      <c r="BC93" s="17" t="str">
        <f t="shared" si="81"/>
        <v>Débil</v>
      </c>
      <c r="BD93" s="17"/>
      <c r="BE93" s="17"/>
      <c r="BF93" s="17" t="str">
        <f t="shared" si="82"/>
        <v/>
      </c>
      <c r="BG93" s="17"/>
      <c r="BH93" s="18" t="str">
        <f t="shared" si="83"/>
        <v/>
      </c>
      <c r="BI93" s="17" t="str">
        <f t="shared" si="84"/>
        <v/>
      </c>
      <c r="BJ93" s="17" t="str">
        <f t="shared" si="85"/>
        <v>SI</v>
      </c>
      <c r="BK93" s="71"/>
      <c r="BL93" s="71"/>
      <c r="BM93" s="74"/>
      <c r="BN93" s="52"/>
      <c r="BO93" s="52"/>
      <c r="BP93" s="55"/>
      <c r="BQ93" s="58"/>
      <c r="BR93" s="61"/>
    </row>
    <row r="94" spans="1:70" ht="23.25" customHeight="1" x14ac:dyDescent="0.25">
      <c r="A94" s="27"/>
      <c r="B94" s="100"/>
      <c r="C94" s="64"/>
      <c r="D94" s="82"/>
      <c r="E94" s="82"/>
      <c r="F94" s="64"/>
      <c r="G94" s="64"/>
      <c r="H94" s="80"/>
      <c r="I94" s="64"/>
      <c r="J94" s="85"/>
      <c r="K94" s="34">
        <v>5</v>
      </c>
      <c r="L94" s="35" t="s">
        <v>47</v>
      </c>
      <c r="M94" s="87"/>
      <c r="N94" s="89"/>
      <c r="O94" s="52"/>
      <c r="P94" s="92"/>
      <c r="Q94" s="64"/>
      <c r="R94" s="64"/>
      <c r="S94" s="64"/>
      <c r="T94" s="64"/>
      <c r="U94" s="64"/>
      <c r="V94" s="64"/>
      <c r="W94" s="64"/>
      <c r="X94" s="64"/>
      <c r="Y94" s="64"/>
      <c r="Z94" s="64"/>
      <c r="AA94" s="64"/>
      <c r="AB94" s="64"/>
      <c r="AC94" s="64"/>
      <c r="AD94" s="64"/>
      <c r="AE94" s="64"/>
      <c r="AF94" s="64"/>
      <c r="AG94" s="64"/>
      <c r="AH94" s="64"/>
      <c r="AI94" s="64"/>
      <c r="AJ94" s="66"/>
      <c r="AK94" s="52"/>
      <c r="AL94" s="55"/>
      <c r="AM94" s="69"/>
      <c r="AN94" s="36">
        <v>5</v>
      </c>
      <c r="AO94" s="35" t="s">
        <v>47</v>
      </c>
      <c r="AP94" s="13"/>
      <c r="AQ94" s="13"/>
      <c r="AR94" s="13"/>
      <c r="AS94" s="13"/>
      <c r="AT94" s="13"/>
      <c r="AU94" s="13"/>
      <c r="AV94" s="13"/>
      <c r="AW94" s="13"/>
      <c r="AX94" s="13"/>
      <c r="AY94" s="13"/>
      <c r="AZ94" s="13"/>
      <c r="BA94" s="13"/>
      <c r="BB94" s="13">
        <f t="shared" si="80"/>
        <v>0</v>
      </c>
      <c r="BC94" s="13" t="str">
        <f t="shared" si="81"/>
        <v>Débil</v>
      </c>
      <c r="BD94" s="13"/>
      <c r="BE94" s="13"/>
      <c r="BF94" s="13" t="str">
        <f t="shared" si="82"/>
        <v/>
      </c>
      <c r="BG94" s="13"/>
      <c r="BH94" s="14" t="str">
        <f t="shared" si="83"/>
        <v/>
      </c>
      <c r="BI94" s="13" t="str">
        <f t="shared" si="84"/>
        <v/>
      </c>
      <c r="BJ94" s="13" t="str">
        <f t="shared" si="85"/>
        <v>SI</v>
      </c>
      <c r="BK94" s="71"/>
      <c r="BL94" s="71"/>
      <c r="BM94" s="74"/>
      <c r="BN94" s="52"/>
      <c r="BO94" s="52"/>
      <c r="BP94" s="55"/>
      <c r="BQ94" s="58"/>
      <c r="BR94" s="61"/>
    </row>
    <row r="95" spans="1:70" ht="23.25" customHeight="1" x14ac:dyDescent="0.25">
      <c r="A95" s="27"/>
      <c r="B95" s="100"/>
      <c r="C95" s="64"/>
      <c r="D95" s="82"/>
      <c r="E95" s="82"/>
      <c r="F95" s="64"/>
      <c r="G95" s="64"/>
      <c r="H95" s="80"/>
      <c r="I95" s="64"/>
      <c r="J95" s="85"/>
      <c r="K95" s="31">
        <v>6</v>
      </c>
      <c r="L95" s="32" t="s">
        <v>47</v>
      </c>
      <c r="M95" s="87"/>
      <c r="N95" s="89"/>
      <c r="O95" s="52"/>
      <c r="P95" s="92"/>
      <c r="Q95" s="64"/>
      <c r="R95" s="64"/>
      <c r="S95" s="64"/>
      <c r="T95" s="64"/>
      <c r="U95" s="64"/>
      <c r="V95" s="64"/>
      <c r="W95" s="64"/>
      <c r="X95" s="64"/>
      <c r="Y95" s="64"/>
      <c r="Z95" s="64"/>
      <c r="AA95" s="64"/>
      <c r="AB95" s="64"/>
      <c r="AC95" s="64"/>
      <c r="AD95" s="64"/>
      <c r="AE95" s="64"/>
      <c r="AF95" s="64"/>
      <c r="AG95" s="64"/>
      <c r="AH95" s="64"/>
      <c r="AI95" s="64"/>
      <c r="AJ95" s="66"/>
      <c r="AK95" s="52"/>
      <c r="AL95" s="55"/>
      <c r="AM95" s="69"/>
      <c r="AN95" s="33">
        <v>6</v>
      </c>
      <c r="AO95" s="32" t="s">
        <v>47</v>
      </c>
      <c r="AP95" s="17"/>
      <c r="AQ95" s="17"/>
      <c r="AR95" s="17"/>
      <c r="AS95" s="17"/>
      <c r="AT95" s="17"/>
      <c r="AU95" s="17"/>
      <c r="AV95" s="17"/>
      <c r="AW95" s="17"/>
      <c r="AX95" s="17"/>
      <c r="AY95" s="17"/>
      <c r="AZ95" s="17"/>
      <c r="BA95" s="17"/>
      <c r="BB95" s="17">
        <f t="shared" si="80"/>
        <v>0</v>
      </c>
      <c r="BC95" s="17" t="str">
        <f t="shared" si="81"/>
        <v>Débil</v>
      </c>
      <c r="BD95" s="17"/>
      <c r="BE95" s="17"/>
      <c r="BF95" s="17" t="str">
        <f t="shared" si="82"/>
        <v/>
      </c>
      <c r="BG95" s="17"/>
      <c r="BH95" s="18" t="str">
        <f t="shared" si="83"/>
        <v/>
      </c>
      <c r="BI95" s="17" t="str">
        <f t="shared" si="84"/>
        <v/>
      </c>
      <c r="BJ95" s="17" t="str">
        <f t="shared" si="85"/>
        <v>SI</v>
      </c>
      <c r="BK95" s="71"/>
      <c r="BL95" s="71"/>
      <c r="BM95" s="74"/>
      <c r="BN95" s="52"/>
      <c r="BO95" s="52"/>
      <c r="BP95" s="55"/>
      <c r="BQ95" s="58"/>
      <c r="BR95" s="61"/>
    </row>
    <row r="96" spans="1:70" ht="23.25" customHeight="1" x14ac:dyDescent="0.25">
      <c r="A96" s="27"/>
      <c r="B96" s="100"/>
      <c r="C96" s="64"/>
      <c r="D96" s="82"/>
      <c r="E96" s="82"/>
      <c r="F96" s="64"/>
      <c r="G96" s="64"/>
      <c r="H96" s="80"/>
      <c r="I96" s="64"/>
      <c r="J96" s="85"/>
      <c r="K96" s="34">
        <v>7</v>
      </c>
      <c r="L96" s="35" t="s">
        <v>47</v>
      </c>
      <c r="M96" s="87"/>
      <c r="N96" s="89"/>
      <c r="O96" s="52"/>
      <c r="P96" s="92"/>
      <c r="Q96" s="64"/>
      <c r="R96" s="64"/>
      <c r="S96" s="64"/>
      <c r="T96" s="64"/>
      <c r="U96" s="64"/>
      <c r="V96" s="64"/>
      <c r="W96" s="64"/>
      <c r="X96" s="64"/>
      <c r="Y96" s="64"/>
      <c r="Z96" s="64"/>
      <c r="AA96" s="64"/>
      <c r="AB96" s="64"/>
      <c r="AC96" s="64"/>
      <c r="AD96" s="64"/>
      <c r="AE96" s="64"/>
      <c r="AF96" s="64"/>
      <c r="AG96" s="64"/>
      <c r="AH96" s="64"/>
      <c r="AI96" s="64"/>
      <c r="AJ96" s="66"/>
      <c r="AK96" s="52"/>
      <c r="AL96" s="55"/>
      <c r="AM96" s="69"/>
      <c r="AN96" s="36">
        <v>7</v>
      </c>
      <c r="AO96" s="35" t="s">
        <v>47</v>
      </c>
      <c r="AP96" s="13"/>
      <c r="AQ96" s="13"/>
      <c r="AR96" s="13"/>
      <c r="AS96" s="13"/>
      <c r="AT96" s="13"/>
      <c r="AU96" s="13"/>
      <c r="AV96" s="13"/>
      <c r="AW96" s="13"/>
      <c r="AX96" s="13"/>
      <c r="AY96" s="13"/>
      <c r="AZ96" s="13"/>
      <c r="BA96" s="13"/>
      <c r="BB96" s="13">
        <f t="shared" si="80"/>
        <v>0</v>
      </c>
      <c r="BC96" s="13" t="str">
        <f t="shared" si="81"/>
        <v>Débil</v>
      </c>
      <c r="BD96" s="13"/>
      <c r="BE96" s="13"/>
      <c r="BF96" s="13" t="str">
        <f t="shared" si="82"/>
        <v/>
      </c>
      <c r="BG96" s="13"/>
      <c r="BH96" s="14" t="str">
        <f t="shared" si="83"/>
        <v/>
      </c>
      <c r="BI96" s="13" t="str">
        <f t="shared" si="84"/>
        <v/>
      </c>
      <c r="BJ96" s="13" t="str">
        <f t="shared" si="85"/>
        <v>SI</v>
      </c>
      <c r="BK96" s="71"/>
      <c r="BL96" s="71"/>
      <c r="BM96" s="74"/>
      <c r="BN96" s="52"/>
      <c r="BO96" s="52"/>
      <c r="BP96" s="55"/>
      <c r="BQ96" s="58"/>
      <c r="BR96" s="61"/>
    </row>
    <row r="97" spans="1:70" ht="23.25" customHeight="1" x14ac:dyDescent="0.25">
      <c r="A97" s="27"/>
      <c r="B97" s="100"/>
      <c r="C97" s="64"/>
      <c r="D97" s="82"/>
      <c r="E97" s="82"/>
      <c r="F97" s="64"/>
      <c r="G97" s="64"/>
      <c r="H97" s="80"/>
      <c r="I97" s="64"/>
      <c r="J97" s="85"/>
      <c r="K97" s="31">
        <v>8</v>
      </c>
      <c r="L97" s="32" t="s">
        <v>47</v>
      </c>
      <c r="M97" s="87"/>
      <c r="N97" s="89"/>
      <c r="O97" s="52"/>
      <c r="P97" s="92"/>
      <c r="Q97" s="64"/>
      <c r="R97" s="64"/>
      <c r="S97" s="64"/>
      <c r="T97" s="64"/>
      <c r="U97" s="64"/>
      <c r="V97" s="64"/>
      <c r="W97" s="64"/>
      <c r="X97" s="64"/>
      <c r="Y97" s="64"/>
      <c r="Z97" s="64"/>
      <c r="AA97" s="64"/>
      <c r="AB97" s="64"/>
      <c r="AC97" s="64"/>
      <c r="AD97" s="64"/>
      <c r="AE97" s="64"/>
      <c r="AF97" s="64"/>
      <c r="AG97" s="64"/>
      <c r="AH97" s="64"/>
      <c r="AI97" s="64"/>
      <c r="AJ97" s="66"/>
      <c r="AK97" s="52"/>
      <c r="AL97" s="55"/>
      <c r="AM97" s="69"/>
      <c r="AN97" s="33">
        <v>8</v>
      </c>
      <c r="AO97" s="32" t="s">
        <v>47</v>
      </c>
      <c r="AP97" s="17"/>
      <c r="AQ97" s="17"/>
      <c r="AR97" s="17"/>
      <c r="AS97" s="17"/>
      <c r="AT97" s="17"/>
      <c r="AU97" s="17"/>
      <c r="AV97" s="17"/>
      <c r="AW97" s="17"/>
      <c r="AX97" s="17"/>
      <c r="AY97" s="17"/>
      <c r="AZ97" s="17"/>
      <c r="BA97" s="17"/>
      <c r="BB97" s="17">
        <f t="shared" si="80"/>
        <v>0</v>
      </c>
      <c r="BC97" s="17" t="str">
        <f t="shared" si="81"/>
        <v>Débil</v>
      </c>
      <c r="BD97" s="17"/>
      <c r="BE97" s="17"/>
      <c r="BF97" s="17" t="str">
        <f t="shared" si="82"/>
        <v/>
      </c>
      <c r="BG97" s="17"/>
      <c r="BH97" s="18" t="str">
        <f t="shared" si="83"/>
        <v/>
      </c>
      <c r="BI97" s="17" t="str">
        <f t="shared" si="84"/>
        <v/>
      </c>
      <c r="BJ97" s="17" t="str">
        <f t="shared" si="85"/>
        <v>SI</v>
      </c>
      <c r="BK97" s="71"/>
      <c r="BL97" s="71"/>
      <c r="BM97" s="74"/>
      <c r="BN97" s="52"/>
      <c r="BO97" s="52"/>
      <c r="BP97" s="55"/>
      <c r="BQ97" s="58"/>
      <c r="BR97" s="61"/>
    </row>
    <row r="98" spans="1:70" ht="23.25" customHeight="1" x14ac:dyDescent="0.25">
      <c r="A98" s="27"/>
      <c r="B98" s="100"/>
      <c r="C98" s="64"/>
      <c r="D98" s="82"/>
      <c r="E98" s="82"/>
      <c r="F98" s="64"/>
      <c r="G98" s="64"/>
      <c r="H98" s="80"/>
      <c r="I98" s="64"/>
      <c r="J98" s="85"/>
      <c r="K98" s="34">
        <v>9</v>
      </c>
      <c r="L98" s="35" t="s">
        <v>47</v>
      </c>
      <c r="M98" s="87"/>
      <c r="N98" s="89"/>
      <c r="O98" s="52"/>
      <c r="P98" s="92"/>
      <c r="Q98" s="64"/>
      <c r="R98" s="64"/>
      <c r="S98" s="64"/>
      <c r="T98" s="64"/>
      <c r="U98" s="64"/>
      <c r="V98" s="64"/>
      <c r="W98" s="64"/>
      <c r="X98" s="64"/>
      <c r="Y98" s="64"/>
      <c r="Z98" s="64"/>
      <c r="AA98" s="64"/>
      <c r="AB98" s="64"/>
      <c r="AC98" s="64"/>
      <c r="AD98" s="64"/>
      <c r="AE98" s="64"/>
      <c r="AF98" s="64"/>
      <c r="AG98" s="64"/>
      <c r="AH98" s="64"/>
      <c r="AI98" s="64"/>
      <c r="AJ98" s="66"/>
      <c r="AK98" s="52"/>
      <c r="AL98" s="55"/>
      <c r="AM98" s="69"/>
      <c r="AN98" s="36">
        <v>9</v>
      </c>
      <c r="AO98" s="35" t="s">
        <v>56</v>
      </c>
      <c r="AP98" s="13"/>
      <c r="AQ98" s="13"/>
      <c r="AR98" s="13"/>
      <c r="AS98" s="13"/>
      <c r="AT98" s="13"/>
      <c r="AU98" s="13"/>
      <c r="AV98" s="13"/>
      <c r="AW98" s="13"/>
      <c r="AX98" s="13"/>
      <c r="AY98" s="13"/>
      <c r="AZ98" s="13"/>
      <c r="BA98" s="13"/>
      <c r="BB98" s="13">
        <f t="shared" si="80"/>
        <v>0</v>
      </c>
      <c r="BC98" s="13" t="str">
        <f t="shared" si="81"/>
        <v>Débil</v>
      </c>
      <c r="BD98" s="13"/>
      <c r="BE98" s="13"/>
      <c r="BF98" s="13" t="str">
        <f t="shared" si="82"/>
        <v/>
      </c>
      <c r="BG98" s="13"/>
      <c r="BH98" s="14" t="str">
        <f t="shared" si="83"/>
        <v/>
      </c>
      <c r="BI98" s="13" t="str">
        <f t="shared" si="84"/>
        <v/>
      </c>
      <c r="BJ98" s="13" t="str">
        <f t="shared" si="85"/>
        <v>SI</v>
      </c>
      <c r="BK98" s="71"/>
      <c r="BL98" s="71"/>
      <c r="BM98" s="74"/>
      <c r="BN98" s="52"/>
      <c r="BO98" s="52"/>
      <c r="BP98" s="55"/>
      <c r="BQ98" s="58"/>
      <c r="BR98" s="61"/>
    </row>
    <row r="99" spans="1:70" ht="23.25" customHeight="1" thickBot="1" x14ac:dyDescent="0.3">
      <c r="A99" s="27"/>
      <c r="B99" s="101"/>
      <c r="C99" s="65"/>
      <c r="D99" s="83"/>
      <c r="E99" s="83"/>
      <c r="F99" s="65"/>
      <c r="G99" s="65"/>
      <c r="H99" s="81"/>
      <c r="I99" s="65"/>
      <c r="J99" s="86"/>
      <c r="K99" s="37">
        <v>10</v>
      </c>
      <c r="L99" s="38" t="s">
        <v>47</v>
      </c>
      <c r="M99" s="88"/>
      <c r="N99" s="90"/>
      <c r="O99" s="53"/>
      <c r="P99" s="93"/>
      <c r="Q99" s="65"/>
      <c r="R99" s="65"/>
      <c r="S99" s="65"/>
      <c r="T99" s="65"/>
      <c r="U99" s="65"/>
      <c r="V99" s="65"/>
      <c r="W99" s="65"/>
      <c r="X99" s="65"/>
      <c r="Y99" s="65"/>
      <c r="Z99" s="65"/>
      <c r="AA99" s="65"/>
      <c r="AB99" s="65"/>
      <c r="AC99" s="65"/>
      <c r="AD99" s="65"/>
      <c r="AE99" s="65"/>
      <c r="AF99" s="65"/>
      <c r="AG99" s="65"/>
      <c r="AH99" s="65"/>
      <c r="AI99" s="65"/>
      <c r="AJ99" s="67"/>
      <c r="AK99" s="53"/>
      <c r="AL99" s="56"/>
      <c r="AM99" s="70"/>
      <c r="AN99" s="39">
        <v>10</v>
      </c>
      <c r="AO99" s="38" t="s">
        <v>56</v>
      </c>
      <c r="AP99" s="19"/>
      <c r="AQ99" s="19"/>
      <c r="AR99" s="19"/>
      <c r="AS99" s="19"/>
      <c r="AT99" s="19"/>
      <c r="AU99" s="19"/>
      <c r="AV99" s="19"/>
      <c r="AW99" s="19"/>
      <c r="AX99" s="19"/>
      <c r="AY99" s="19"/>
      <c r="AZ99" s="19"/>
      <c r="BA99" s="19"/>
      <c r="BB99" s="19">
        <f t="shared" si="80"/>
        <v>0</v>
      </c>
      <c r="BC99" s="19" t="str">
        <f t="shared" si="81"/>
        <v>Débil</v>
      </c>
      <c r="BD99" s="19"/>
      <c r="BE99" s="19"/>
      <c r="BF99" s="19" t="str">
        <f t="shared" si="82"/>
        <v/>
      </c>
      <c r="BG99" s="19"/>
      <c r="BH99" s="20" t="str">
        <f t="shared" si="83"/>
        <v/>
      </c>
      <c r="BI99" s="19" t="str">
        <f t="shared" si="84"/>
        <v/>
      </c>
      <c r="BJ99" s="19" t="str">
        <f t="shared" si="85"/>
        <v>SI</v>
      </c>
      <c r="BK99" s="72"/>
      <c r="BL99" s="72"/>
      <c r="BM99" s="75"/>
      <c r="BN99" s="53"/>
      <c r="BO99" s="53"/>
      <c r="BP99" s="56"/>
      <c r="BQ99" s="59"/>
      <c r="BR99" s="62"/>
    </row>
    <row r="100" spans="1:70" ht="102" customHeight="1" x14ac:dyDescent="0.25">
      <c r="A100" s="27"/>
      <c r="B100" s="76" t="s">
        <v>21</v>
      </c>
      <c r="C100" s="79" t="s">
        <v>670</v>
      </c>
      <c r="D100" s="82" t="s">
        <v>671</v>
      </c>
      <c r="E100" s="82" t="s">
        <v>672</v>
      </c>
      <c r="F100" s="63" t="s">
        <v>91</v>
      </c>
      <c r="G100" s="63" t="s">
        <v>91</v>
      </c>
      <c r="H100" s="79" t="s">
        <v>91</v>
      </c>
      <c r="I100" s="63" t="s">
        <v>91</v>
      </c>
      <c r="J100" s="84" t="str">
        <f t="shared" ref="J100" si="97">IF(AND((F100="SI"),(G100="SI"),(H100="SI"),(I100="SI")),"Si es Riesgo de Corrupción","No es Riesgo de Corrupción")</f>
        <v>Si es Riesgo de Corrupción</v>
      </c>
      <c r="K100" s="28">
        <v>1</v>
      </c>
      <c r="L100" s="29" t="s">
        <v>673</v>
      </c>
      <c r="M100" s="87" t="s">
        <v>676</v>
      </c>
      <c r="N100" s="89">
        <v>1</v>
      </c>
      <c r="O100" s="52" t="str">
        <f t="shared" ref="O100" si="98">IF(N100=1,"Rara vez",IF(N100=2,"Improbable",IF(N100=3,"Posible",IF(N100=4,"Probable",IF(N100=5,"Casi seguro","← 
Definir el nivel de probabilidad")))))</f>
        <v>Rara vez</v>
      </c>
      <c r="P100" s="91" t="str">
        <f t="shared" si="88"/>
        <v>Descripción:
El evento puede ocurrir solo en circunstancias excepcionales (poco comunes o anormales)
Frecuencia:
No se ha presentado en los últimos 5 años</v>
      </c>
      <c r="Q100" s="63" t="s">
        <v>91</v>
      </c>
      <c r="R100" s="63" t="s">
        <v>91</v>
      </c>
      <c r="S100" s="63" t="s">
        <v>99</v>
      </c>
      <c r="T100" s="63" t="s">
        <v>91</v>
      </c>
      <c r="U100" s="63" t="s">
        <v>91</v>
      </c>
      <c r="V100" s="63" t="s">
        <v>91</v>
      </c>
      <c r="W100" s="63" t="s">
        <v>91</v>
      </c>
      <c r="X100" s="63" t="s">
        <v>99</v>
      </c>
      <c r="Y100" s="63" t="s">
        <v>91</v>
      </c>
      <c r="Z100" s="63" t="s">
        <v>91</v>
      </c>
      <c r="AA100" s="63" t="s">
        <v>91</v>
      </c>
      <c r="AB100" s="63" t="s">
        <v>91</v>
      </c>
      <c r="AC100" s="63" t="s">
        <v>91</v>
      </c>
      <c r="AD100" s="63" t="s">
        <v>91</v>
      </c>
      <c r="AE100" s="63" t="s">
        <v>91</v>
      </c>
      <c r="AF100" s="63" t="s">
        <v>99</v>
      </c>
      <c r="AG100" s="63" t="s">
        <v>91</v>
      </c>
      <c r="AH100" s="63" t="s">
        <v>91</v>
      </c>
      <c r="AI100" s="63" t="s">
        <v>99</v>
      </c>
      <c r="AJ100" s="66">
        <f t="shared" ref="AJ100" si="99">IF(AF100="SI","Impacto Catastrófico por lesoines o perdida de vidas humanas",(COUNTIF(Q100:AE109,"SI")+COUNTIF(AG100:AI109,"SI")))</f>
        <v>15</v>
      </c>
      <c r="AK100" s="52" t="str">
        <f t="shared" si="74"/>
        <v>Catastrófico</v>
      </c>
      <c r="AL100" s="54" t="str">
        <f t="shared" ref="AL100" si="100">IF(AND(O100="Rara Vez",AK100="Moderado"),"Moderado",IF(AND(O100="Rara Vez",AK100="Mayor"),"Alto",IF(AND(O100="Improbable",AK100="Moderado"),"Moderado",IF(AND(O100="Improbable",AK100="Mayor"),"Alto",IF(AND(O100="Posible",AK100="Moderado"),"Alto",IF(AND(O100="Probable",AK100="Moderado"),"Alto","Extremo"))))))</f>
        <v>Extremo</v>
      </c>
      <c r="AM100" s="68" t="s">
        <v>81</v>
      </c>
      <c r="AN100" s="30">
        <v>1</v>
      </c>
      <c r="AO100" s="29" t="s">
        <v>679</v>
      </c>
      <c r="AP100" s="11" t="s">
        <v>746</v>
      </c>
      <c r="AQ100" s="11" t="s">
        <v>102</v>
      </c>
      <c r="AR100" s="11" t="s">
        <v>677</v>
      </c>
      <c r="AS100" s="11" t="s">
        <v>678</v>
      </c>
      <c r="AT100" s="11" t="s">
        <v>132</v>
      </c>
      <c r="AU100" s="11" t="s">
        <v>106</v>
      </c>
      <c r="AV100" s="11" t="s">
        <v>107</v>
      </c>
      <c r="AW100" s="11" t="s">
        <v>108</v>
      </c>
      <c r="AX100" s="11" t="s">
        <v>109</v>
      </c>
      <c r="AY100" s="11" t="s">
        <v>110</v>
      </c>
      <c r="AZ100" s="11" t="s">
        <v>111</v>
      </c>
      <c r="BA100" s="11" t="s">
        <v>133</v>
      </c>
      <c r="BB100" s="11">
        <f t="shared" si="80"/>
        <v>100</v>
      </c>
      <c r="BC100" s="11" t="str">
        <f t="shared" si="81"/>
        <v>Fuerte</v>
      </c>
      <c r="BD100" s="11"/>
      <c r="BE100" s="11" t="s">
        <v>149</v>
      </c>
      <c r="BF100" s="11" t="str">
        <f t="shared" si="82"/>
        <v>Algunas veces se ejecuta</v>
      </c>
      <c r="BG100" s="11"/>
      <c r="BH100" s="12" t="str">
        <f t="shared" si="83"/>
        <v>MODERADO</v>
      </c>
      <c r="BI100" s="11">
        <f t="shared" si="84"/>
        <v>50</v>
      </c>
      <c r="BJ100" s="11" t="str">
        <f t="shared" si="85"/>
        <v>SI</v>
      </c>
      <c r="BK100" s="71" t="str">
        <f t="shared" ref="BK100" si="101">IF(AVERAGE(BI100:BI109)=100,"FUERTE",IF(AND(AVERAGE(BI100:BI109)&lt;=99,AVERAGE(BI100:BI109)&gt;=50),"MODERADA",IF(AVERAGE(BI100:BI109)&lt;50,"DÉBIL",0)))</f>
        <v>MODERADA</v>
      </c>
      <c r="BL100" s="71" t="str">
        <f t="shared" si="92"/>
        <v>DIRECTAMENTE</v>
      </c>
      <c r="BM100" s="73">
        <f t="shared" si="93"/>
        <v>1</v>
      </c>
      <c r="BN100" s="52" t="str">
        <f t="shared" ref="BN100" si="102">IF(BM100=1,"Rara vez",IF(BM100=2,"Improbable",IF(BM100=3,"Posible",IF(BM100=4,"Probable",IF(BM100=5,"Casi Seguro",0)))))</f>
        <v>Rara vez</v>
      </c>
      <c r="BO100" s="52" t="str">
        <f t="shared" ref="BO100" si="103">AK100</f>
        <v>Catastrófico</v>
      </c>
      <c r="BP100" s="54" t="str">
        <f t="shared" ref="BP100" si="104">IF(AND(BN100="Rara Vez",BO100="Moderado"),"Moderado",IF(AND(BN100="Rara Vez",BO100="Mayor"),"Alto",IF(AND(BN100="Improbable",BO100="Moderado"),"Moderado",IF(AND(BN100="Improbable",BO100="Mayor"),"Alto",IF(AND(BN100="Posible",BO100="Moderado"),"Alto",IF(AND(BN100="Probable",BO100="Moderado"),"Alto","Extremo"))))))</f>
        <v>Extremo</v>
      </c>
      <c r="BQ100" s="57" t="s">
        <v>680</v>
      </c>
      <c r="BR100" s="60"/>
    </row>
    <row r="101" spans="1:70" ht="25.5" x14ac:dyDescent="0.25">
      <c r="A101" s="27"/>
      <c r="B101" s="77"/>
      <c r="C101" s="80"/>
      <c r="D101" s="82"/>
      <c r="E101" s="82"/>
      <c r="F101" s="64"/>
      <c r="G101" s="64"/>
      <c r="H101" s="80"/>
      <c r="I101" s="64"/>
      <c r="J101" s="85"/>
      <c r="K101" s="31">
        <v>2</v>
      </c>
      <c r="L101" s="32" t="s">
        <v>674</v>
      </c>
      <c r="M101" s="87"/>
      <c r="N101" s="89"/>
      <c r="O101" s="52"/>
      <c r="P101" s="92"/>
      <c r="Q101" s="64"/>
      <c r="R101" s="64"/>
      <c r="S101" s="64"/>
      <c r="T101" s="64"/>
      <c r="U101" s="64"/>
      <c r="V101" s="64"/>
      <c r="W101" s="64"/>
      <c r="X101" s="64"/>
      <c r="Y101" s="64"/>
      <c r="Z101" s="64"/>
      <c r="AA101" s="64"/>
      <c r="AB101" s="64"/>
      <c r="AC101" s="64"/>
      <c r="AD101" s="64"/>
      <c r="AE101" s="64"/>
      <c r="AF101" s="64"/>
      <c r="AG101" s="64"/>
      <c r="AH101" s="64"/>
      <c r="AI101" s="64"/>
      <c r="AJ101" s="66"/>
      <c r="AK101" s="52"/>
      <c r="AL101" s="55"/>
      <c r="AM101" s="69"/>
      <c r="AN101" s="33">
        <v>2</v>
      </c>
      <c r="AO101" s="32" t="s">
        <v>47</v>
      </c>
      <c r="AP101" s="17"/>
      <c r="AQ101" s="17"/>
      <c r="AR101" s="17"/>
      <c r="AS101" s="17"/>
      <c r="AT101" s="17"/>
      <c r="AU101" s="17"/>
      <c r="AV101" s="17"/>
      <c r="AW101" s="17"/>
      <c r="AX101" s="17"/>
      <c r="AY101" s="17"/>
      <c r="AZ101" s="17"/>
      <c r="BA101" s="17"/>
      <c r="BB101" s="17">
        <f t="shared" si="80"/>
        <v>0</v>
      </c>
      <c r="BC101" s="17" t="str">
        <f t="shared" si="81"/>
        <v>Débil</v>
      </c>
      <c r="BD101" s="17"/>
      <c r="BE101" s="17"/>
      <c r="BF101" s="17" t="str">
        <f t="shared" si="82"/>
        <v/>
      </c>
      <c r="BG101" s="17"/>
      <c r="BH101" s="18" t="str">
        <f t="shared" si="83"/>
        <v/>
      </c>
      <c r="BI101" s="17" t="str">
        <f t="shared" si="84"/>
        <v/>
      </c>
      <c r="BJ101" s="17" t="str">
        <f t="shared" si="85"/>
        <v>SI</v>
      </c>
      <c r="BK101" s="71"/>
      <c r="BL101" s="71"/>
      <c r="BM101" s="74"/>
      <c r="BN101" s="52"/>
      <c r="BO101" s="52"/>
      <c r="BP101" s="55"/>
      <c r="BQ101" s="58"/>
      <c r="BR101" s="61"/>
    </row>
    <row r="102" spans="1:70" ht="38.25" x14ac:dyDescent="0.25">
      <c r="A102" s="27"/>
      <c r="B102" s="77"/>
      <c r="C102" s="80"/>
      <c r="D102" s="82"/>
      <c r="E102" s="82"/>
      <c r="F102" s="64"/>
      <c r="G102" s="64"/>
      <c r="H102" s="80"/>
      <c r="I102" s="64"/>
      <c r="J102" s="85"/>
      <c r="K102" s="34">
        <v>3</v>
      </c>
      <c r="L102" s="35" t="s">
        <v>675</v>
      </c>
      <c r="M102" s="87"/>
      <c r="N102" s="89"/>
      <c r="O102" s="52"/>
      <c r="P102" s="92"/>
      <c r="Q102" s="64"/>
      <c r="R102" s="64"/>
      <c r="S102" s="64"/>
      <c r="T102" s="64"/>
      <c r="U102" s="64"/>
      <c r="V102" s="64"/>
      <c r="W102" s="64"/>
      <c r="X102" s="64"/>
      <c r="Y102" s="64"/>
      <c r="Z102" s="64"/>
      <c r="AA102" s="64"/>
      <c r="AB102" s="64"/>
      <c r="AC102" s="64"/>
      <c r="AD102" s="64"/>
      <c r="AE102" s="64"/>
      <c r="AF102" s="64"/>
      <c r="AG102" s="64"/>
      <c r="AH102" s="64"/>
      <c r="AI102" s="64"/>
      <c r="AJ102" s="66"/>
      <c r="AK102" s="52"/>
      <c r="AL102" s="55"/>
      <c r="AM102" s="69"/>
      <c r="AN102" s="36">
        <v>3</v>
      </c>
      <c r="AO102" s="35" t="s">
        <v>47</v>
      </c>
      <c r="AP102" s="13"/>
      <c r="AQ102" s="13"/>
      <c r="AR102" s="13"/>
      <c r="AS102" s="13"/>
      <c r="AT102" s="13"/>
      <c r="AU102" s="13"/>
      <c r="AV102" s="13"/>
      <c r="AW102" s="13"/>
      <c r="AX102" s="13"/>
      <c r="AY102" s="13"/>
      <c r="AZ102" s="13"/>
      <c r="BA102" s="13"/>
      <c r="BB102" s="13">
        <f t="shared" si="80"/>
        <v>0</v>
      </c>
      <c r="BC102" s="13" t="str">
        <f t="shared" si="81"/>
        <v>Débil</v>
      </c>
      <c r="BD102" s="13"/>
      <c r="BE102" s="13"/>
      <c r="BF102" s="13" t="str">
        <f t="shared" si="82"/>
        <v/>
      </c>
      <c r="BG102" s="13"/>
      <c r="BH102" s="14" t="str">
        <f t="shared" si="83"/>
        <v/>
      </c>
      <c r="BI102" s="13" t="str">
        <f t="shared" si="84"/>
        <v/>
      </c>
      <c r="BJ102" s="13" t="str">
        <f t="shared" si="85"/>
        <v>SI</v>
      </c>
      <c r="BK102" s="71"/>
      <c r="BL102" s="71"/>
      <c r="BM102" s="74"/>
      <c r="BN102" s="52"/>
      <c r="BO102" s="52"/>
      <c r="BP102" s="55"/>
      <c r="BQ102" s="58"/>
      <c r="BR102" s="61"/>
    </row>
    <row r="103" spans="1:70" ht="23.25" customHeight="1" x14ac:dyDescent="0.25">
      <c r="A103" s="27"/>
      <c r="B103" s="77"/>
      <c r="C103" s="80"/>
      <c r="D103" s="82"/>
      <c r="E103" s="82"/>
      <c r="F103" s="64"/>
      <c r="G103" s="64"/>
      <c r="H103" s="80"/>
      <c r="I103" s="64"/>
      <c r="J103" s="85"/>
      <c r="K103" s="31">
        <v>4</v>
      </c>
      <c r="L103" s="32" t="s">
        <v>47</v>
      </c>
      <c r="M103" s="87"/>
      <c r="N103" s="89"/>
      <c r="O103" s="52"/>
      <c r="P103" s="92"/>
      <c r="Q103" s="64"/>
      <c r="R103" s="64"/>
      <c r="S103" s="64"/>
      <c r="T103" s="64"/>
      <c r="U103" s="64"/>
      <c r="V103" s="64"/>
      <c r="W103" s="64"/>
      <c r="X103" s="64"/>
      <c r="Y103" s="64"/>
      <c r="Z103" s="64"/>
      <c r="AA103" s="64"/>
      <c r="AB103" s="64"/>
      <c r="AC103" s="64"/>
      <c r="AD103" s="64"/>
      <c r="AE103" s="64"/>
      <c r="AF103" s="64"/>
      <c r="AG103" s="64"/>
      <c r="AH103" s="64"/>
      <c r="AI103" s="64"/>
      <c r="AJ103" s="66"/>
      <c r="AK103" s="52"/>
      <c r="AL103" s="55"/>
      <c r="AM103" s="69"/>
      <c r="AN103" s="33">
        <v>4</v>
      </c>
      <c r="AO103" s="32" t="s">
        <v>47</v>
      </c>
      <c r="AP103" s="17"/>
      <c r="AQ103" s="17"/>
      <c r="AR103" s="17"/>
      <c r="AS103" s="17"/>
      <c r="AT103" s="17"/>
      <c r="AU103" s="17"/>
      <c r="AV103" s="17"/>
      <c r="AW103" s="17"/>
      <c r="AX103" s="17"/>
      <c r="AY103" s="17"/>
      <c r="AZ103" s="17"/>
      <c r="BA103" s="17"/>
      <c r="BB103" s="17">
        <f t="shared" si="80"/>
        <v>0</v>
      </c>
      <c r="BC103" s="17" t="str">
        <f t="shared" si="81"/>
        <v>Débil</v>
      </c>
      <c r="BD103" s="17"/>
      <c r="BE103" s="17"/>
      <c r="BF103" s="17" t="str">
        <f t="shared" si="82"/>
        <v/>
      </c>
      <c r="BG103" s="17"/>
      <c r="BH103" s="18" t="str">
        <f t="shared" si="83"/>
        <v/>
      </c>
      <c r="BI103" s="17" t="str">
        <f t="shared" si="84"/>
        <v/>
      </c>
      <c r="BJ103" s="17" t="str">
        <f t="shared" si="85"/>
        <v>SI</v>
      </c>
      <c r="BK103" s="71"/>
      <c r="BL103" s="71"/>
      <c r="BM103" s="74"/>
      <c r="BN103" s="52"/>
      <c r="BO103" s="52"/>
      <c r="BP103" s="55"/>
      <c r="BQ103" s="58"/>
      <c r="BR103" s="61"/>
    </row>
    <row r="104" spans="1:70" ht="23.25" customHeight="1" x14ac:dyDescent="0.25">
      <c r="A104" s="27"/>
      <c r="B104" s="77"/>
      <c r="C104" s="80"/>
      <c r="D104" s="82"/>
      <c r="E104" s="82"/>
      <c r="F104" s="64"/>
      <c r="G104" s="64"/>
      <c r="H104" s="80"/>
      <c r="I104" s="64"/>
      <c r="J104" s="85"/>
      <c r="K104" s="34">
        <v>5</v>
      </c>
      <c r="L104" s="35" t="s">
        <v>47</v>
      </c>
      <c r="M104" s="87"/>
      <c r="N104" s="89"/>
      <c r="O104" s="52"/>
      <c r="P104" s="92"/>
      <c r="Q104" s="64"/>
      <c r="R104" s="64"/>
      <c r="S104" s="64"/>
      <c r="T104" s="64"/>
      <c r="U104" s="64"/>
      <c r="V104" s="64"/>
      <c r="W104" s="64"/>
      <c r="X104" s="64"/>
      <c r="Y104" s="64"/>
      <c r="Z104" s="64"/>
      <c r="AA104" s="64"/>
      <c r="AB104" s="64"/>
      <c r="AC104" s="64"/>
      <c r="AD104" s="64"/>
      <c r="AE104" s="64"/>
      <c r="AF104" s="64"/>
      <c r="AG104" s="64"/>
      <c r="AH104" s="64"/>
      <c r="AI104" s="64"/>
      <c r="AJ104" s="66"/>
      <c r="AK104" s="52"/>
      <c r="AL104" s="55"/>
      <c r="AM104" s="69"/>
      <c r="AN104" s="36">
        <v>5</v>
      </c>
      <c r="AO104" s="35" t="s">
        <v>47</v>
      </c>
      <c r="AP104" s="13"/>
      <c r="AQ104" s="13"/>
      <c r="AR104" s="13"/>
      <c r="AS104" s="13"/>
      <c r="AT104" s="13"/>
      <c r="AU104" s="13"/>
      <c r="AV104" s="13"/>
      <c r="AW104" s="13"/>
      <c r="AX104" s="13"/>
      <c r="AY104" s="13"/>
      <c r="AZ104" s="13"/>
      <c r="BA104" s="13"/>
      <c r="BB104" s="13">
        <f t="shared" si="80"/>
        <v>0</v>
      </c>
      <c r="BC104" s="13" t="str">
        <f t="shared" si="81"/>
        <v>Débil</v>
      </c>
      <c r="BD104" s="13"/>
      <c r="BE104" s="13"/>
      <c r="BF104" s="13" t="str">
        <f t="shared" si="82"/>
        <v/>
      </c>
      <c r="BG104" s="13"/>
      <c r="BH104" s="14" t="str">
        <f t="shared" si="83"/>
        <v/>
      </c>
      <c r="BI104" s="13" t="str">
        <f t="shared" si="84"/>
        <v/>
      </c>
      <c r="BJ104" s="13" t="str">
        <f t="shared" si="85"/>
        <v>SI</v>
      </c>
      <c r="BK104" s="71"/>
      <c r="BL104" s="71"/>
      <c r="BM104" s="74"/>
      <c r="BN104" s="52"/>
      <c r="BO104" s="52"/>
      <c r="BP104" s="55"/>
      <c r="BQ104" s="58"/>
      <c r="BR104" s="61"/>
    </row>
    <row r="105" spans="1:70" ht="23.25" customHeight="1" x14ac:dyDescent="0.25">
      <c r="A105" s="27"/>
      <c r="B105" s="77"/>
      <c r="C105" s="80"/>
      <c r="D105" s="82"/>
      <c r="E105" s="82"/>
      <c r="F105" s="64"/>
      <c r="G105" s="64"/>
      <c r="H105" s="80"/>
      <c r="I105" s="64"/>
      <c r="J105" s="85"/>
      <c r="K105" s="31">
        <v>6</v>
      </c>
      <c r="L105" s="32" t="s">
        <v>47</v>
      </c>
      <c r="M105" s="87"/>
      <c r="N105" s="89"/>
      <c r="O105" s="52"/>
      <c r="P105" s="92"/>
      <c r="Q105" s="64"/>
      <c r="R105" s="64"/>
      <c r="S105" s="64"/>
      <c r="T105" s="64"/>
      <c r="U105" s="64"/>
      <c r="V105" s="64"/>
      <c r="W105" s="64"/>
      <c r="X105" s="64"/>
      <c r="Y105" s="64"/>
      <c r="Z105" s="64"/>
      <c r="AA105" s="64"/>
      <c r="AB105" s="64"/>
      <c r="AC105" s="64"/>
      <c r="AD105" s="64"/>
      <c r="AE105" s="64"/>
      <c r="AF105" s="64"/>
      <c r="AG105" s="64"/>
      <c r="AH105" s="64"/>
      <c r="AI105" s="64"/>
      <c r="AJ105" s="66"/>
      <c r="AK105" s="52"/>
      <c r="AL105" s="55"/>
      <c r="AM105" s="69"/>
      <c r="AN105" s="33">
        <v>6</v>
      </c>
      <c r="AO105" s="32" t="s">
        <v>47</v>
      </c>
      <c r="AP105" s="17"/>
      <c r="AQ105" s="17"/>
      <c r="AR105" s="17"/>
      <c r="AS105" s="17"/>
      <c r="AT105" s="17"/>
      <c r="AU105" s="17"/>
      <c r="AV105" s="17"/>
      <c r="AW105" s="17"/>
      <c r="AX105" s="17"/>
      <c r="AY105" s="17"/>
      <c r="AZ105" s="17"/>
      <c r="BA105" s="17"/>
      <c r="BB105" s="17">
        <f t="shared" si="80"/>
        <v>0</v>
      </c>
      <c r="BC105" s="17" t="str">
        <f t="shared" si="81"/>
        <v>Débil</v>
      </c>
      <c r="BD105" s="17"/>
      <c r="BE105" s="17"/>
      <c r="BF105" s="17" t="str">
        <f t="shared" si="82"/>
        <v/>
      </c>
      <c r="BG105" s="17"/>
      <c r="BH105" s="18" t="str">
        <f t="shared" si="83"/>
        <v/>
      </c>
      <c r="BI105" s="17" t="str">
        <f t="shared" si="84"/>
        <v/>
      </c>
      <c r="BJ105" s="17" t="str">
        <f t="shared" si="85"/>
        <v>SI</v>
      </c>
      <c r="BK105" s="71"/>
      <c r="BL105" s="71"/>
      <c r="BM105" s="74"/>
      <c r="BN105" s="52"/>
      <c r="BO105" s="52"/>
      <c r="BP105" s="55"/>
      <c r="BQ105" s="58"/>
      <c r="BR105" s="61"/>
    </row>
    <row r="106" spans="1:70" ht="23.25" customHeight="1" x14ac:dyDescent="0.25">
      <c r="A106" s="27"/>
      <c r="B106" s="77"/>
      <c r="C106" s="80"/>
      <c r="D106" s="82"/>
      <c r="E106" s="82"/>
      <c r="F106" s="64"/>
      <c r="G106" s="64"/>
      <c r="H106" s="80"/>
      <c r="I106" s="64"/>
      <c r="J106" s="85"/>
      <c r="K106" s="34">
        <v>7</v>
      </c>
      <c r="L106" s="35" t="s">
        <v>47</v>
      </c>
      <c r="M106" s="87"/>
      <c r="N106" s="89"/>
      <c r="O106" s="52"/>
      <c r="P106" s="92"/>
      <c r="Q106" s="64"/>
      <c r="R106" s="64"/>
      <c r="S106" s="64"/>
      <c r="T106" s="64"/>
      <c r="U106" s="64"/>
      <c r="V106" s="64"/>
      <c r="W106" s="64"/>
      <c r="X106" s="64"/>
      <c r="Y106" s="64"/>
      <c r="Z106" s="64"/>
      <c r="AA106" s="64"/>
      <c r="AB106" s="64"/>
      <c r="AC106" s="64"/>
      <c r="AD106" s="64"/>
      <c r="AE106" s="64"/>
      <c r="AF106" s="64"/>
      <c r="AG106" s="64"/>
      <c r="AH106" s="64"/>
      <c r="AI106" s="64"/>
      <c r="AJ106" s="66"/>
      <c r="AK106" s="52"/>
      <c r="AL106" s="55"/>
      <c r="AM106" s="69"/>
      <c r="AN106" s="36">
        <v>7</v>
      </c>
      <c r="AO106" s="35" t="s">
        <v>47</v>
      </c>
      <c r="AP106" s="13"/>
      <c r="AQ106" s="13"/>
      <c r="AR106" s="13"/>
      <c r="AS106" s="13"/>
      <c r="AT106" s="13"/>
      <c r="AU106" s="13"/>
      <c r="AV106" s="13"/>
      <c r="AW106" s="13"/>
      <c r="AX106" s="13"/>
      <c r="AY106" s="13"/>
      <c r="AZ106" s="13"/>
      <c r="BA106" s="13"/>
      <c r="BB106" s="13">
        <f t="shared" si="80"/>
        <v>0</v>
      </c>
      <c r="BC106" s="13" t="str">
        <f t="shared" si="81"/>
        <v>Débil</v>
      </c>
      <c r="BD106" s="13"/>
      <c r="BE106" s="13"/>
      <c r="BF106" s="13" t="str">
        <f t="shared" si="82"/>
        <v/>
      </c>
      <c r="BG106" s="13"/>
      <c r="BH106" s="14" t="str">
        <f t="shared" si="83"/>
        <v/>
      </c>
      <c r="BI106" s="13" t="str">
        <f t="shared" si="84"/>
        <v/>
      </c>
      <c r="BJ106" s="13" t="str">
        <f t="shared" si="85"/>
        <v>SI</v>
      </c>
      <c r="BK106" s="71"/>
      <c r="BL106" s="71"/>
      <c r="BM106" s="74"/>
      <c r="BN106" s="52"/>
      <c r="BO106" s="52"/>
      <c r="BP106" s="55"/>
      <c r="BQ106" s="58"/>
      <c r="BR106" s="61"/>
    </row>
    <row r="107" spans="1:70" ht="23.25" customHeight="1" x14ac:dyDescent="0.25">
      <c r="A107" s="27"/>
      <c r="B107" s="77"/>
      <c r="C107" s="80"/>
      <c r="D107" s="82"/>
      <c r="E107" s="82"/>
      <c r="F107" s="64"/>
      <c r="G107" s="64"/>
      <c r="H107" s="80"/>
      <c r="I107" s="64"/>
      <c r="J107" s="85"/>
      <c r="K107" s="31">
        <v>8</v>
      </c>
      <c r="L107" s="32" t="s">
        <v>47</v>
      </c>
      <c r="M107" s="87"/>
      <c r="N107" s="89"/>
      <c r="O107" s="52"/>
      <c r="P107" s="92"/>
      <c r="Q107" s="64"/>
      <c r="R107" s="64"/>
      <c r="S107" s="64"/>
      <c r="T107" s="64"/>
      <c r="U107" s="64"/>
      <c r="V107" s="64"/>
      <c r="W107" s="64"/>
      <c r="X107" s="64"/>
      <c r="Y107" s="64"/>
      <c r="Z107" s="64"/>
      <c r="AA107" s="64"/>
      <c r="AB107" s="64"/>
      <c r="AC107" s="64"/>
      <c r="AD107" s="64"/>
      <c r="AE107" s="64"/>
      <c r="AF107" s="64"/>
      <c r="AG107" s="64"/>
      <c r="AH107" s="64"/>
      <c r="AI107" s="64"/>
      <c r="AJ107" s="66"/>
      <c r="AK107" s="52"/>
      <c r="AL107" s="55"/>
      <c r="AM107" s="69"/>
      <c r="AN107" s="33">
        <v>8</v>
      </c>
      <c r="AO107" s="32" t="s">
        <v>47</v>
      </c>
      <c r="AP107" s="17"/>
      <c r="AQ107" s="17"/>
      <c r="AR107" s="17"/>
      <c r="AS107" s="17"/>
      <c r="AT107" s="17"/>
      <c r="AU107" s="17"/>
      <c r="AV107" s="17"/>
      <c r="AW107" s="17"/>
      <c r="AX107" s="17"/>
      <c r="AY107" s="17"/>
      <c r="AZ107" s="17"/>
      <c r="BA107" s="17"/>
      <c r="BB107" s="17">
        <f t="shared" si="80"/>
        <v>0</v>
      </c>
      <c r="BC107" s="17" t="str">
        <f t="shared" si="81"/>
        <v>Débil</v>
      </c>
      <c r="BD107" s="17"/>
      <c r="BE107" s="17"/>
      <c r="BF107" s="17" t="str">
        <f t="shared" si="82"/>
        <v/>
      </c>
      <c r="BG107" s="17"/>
      <c r="BH107" s="18" t="str">
        <f t="shared" si="83"/>
        <v/>
      </c>
      <c r="BI107" s="17" t="str">
        <f t="shared" si="84"/>
        <v/>
      </c>
      <c r="BJ107" s="17" t="str">
        <f t="shared" si="85"/>
        <v>SI</v>
      </c>
      <c r="BK107" s="71"/>
      <c r="BL107" s="71"/>
      <c r="BM107" s="74"/>
      <c r="BN107" s="52"/>
      <c r="BO107" s="52"/>
      <c r="BP107" s="55"/>
      <c r="BQ107" s="58"/>
      <c r="BR107" s="61"/>
    </row>
    <row r="108" spans="1:70" ht="23.25" customHeight="1" x14ac:dyDescent="0.25">
      <c r="A108" s="27"/>
      <c r="B108" s="77"/>
      <c r="C108" s="80"/>
      <c r="D108" s="82"/>
      <c r="E108" s="82"/>
      <c r="F108" s="64"/>
      <c r="G108" s="64"/>
      <c r="H108" s="80"/>
      <c r="I108" s="64"/>
      <c r="J108" s="85"/>
      <c r="K108" s="34">
        <v>9</v>
      </c>
      <c r="L108" s="35" t="s">
        <v>47</v>
      </c>
      <c r="M108" s="87"/>
      <c r="N108" s="89"/>
      <c r="O108" s="52"/>
      <c r="P108" s="92"/>
      <c r="Q108" s="64"/>
      <c r="R108" s="64"/>
      <c r="S108" s="64"/>
      <c r="T108" s="64"/>
      <c r="U108" s="64"/>
      <c r="V108" s="64"/>
      <c r="W108" s="64"/>
      <c r="X108" s="64"/>
      <c r="Y108" s="64"/>
      <c r="Z108" s="64"/>
      <c r="AA108" s="64"/>
      <c r="AB108" s="64"/>
      <c r="AC108" s="64"/>
      <c r="AD108" s="64"/>
      <c r="AE108" s="64"/>
      <c r="AF108" s="64"/>
      <c r="AG108" s="64"/>
      <c r="AH108" s="64"/>
      <c r="AI108" s="64"/>
      <c r="AJ108" s="66"/>
      <c r="AK108" s="52"/>
      <c r="AL108" s="55"/>
      <c r="AM108" s="69"/>
      <c r="AN108" s="36">
        <v>9</v>
      </c>
      <c r="AO108" s="35" t="s">
        <v>56</v>
      </c>
      <c r="AP108" s="13"/>
      <c r="AQ108" s="13"/>
      <c r="AR108" s="13"/>
      <c r="AS108" s="13"/>
      <c r="AT108" s="13"/>
      <c r="AU108" s="13"/>
      <c r="AV108" s="13"/>
      <c r="AW108" s="13"/>
      <c r="AX108" s="13"/>
      <c r="AY108" s="13"/>
      <c r="AZ108" s="13"/>
      <c r="BA108" s="13"/>
      <c r="BB108" s="13">
        <f t="shared" si="80"/>
        <v>0</v>
      </c>
      <c r="BC108" s="13" t="str">
        <f t="shared" si="81"/>
        <v>Débil</v>
      </c>
      <c r="BD108" s="13"/>
      <c r="BE108" s="13"/>
      <c r="BF108" s="13" t="str">
        <f t="shared" si="82"/>
        <v/>
      </c>
      <c r="BG108" s="13"/>
      <c r="BH108" s="14" t="str">
        <f t="shared" si="83"/>
        <v/>
      </c>
      <c r="BI108" s="13" t="str">
        <f t="shared" si="84"/>
        <v/>
      </c>
      <c r="BJ108" s="13" t="str">
        <f t="shared" si="85"/>
        <v>SI</v>
      </c>
      <c r="BK108" s="71"/>
      <c r="BL108" s="71"/>
      <c r="BM108" s="74"/>
      <c r="BN108" s="52"/>
      <c r="BO108" s="52"/>
      <c r="BP108" s="55"/>
      <c r="BQ108" s="58"/>
      <c r="BR108" s="61"/>
    </row>
    <row r="109" spans="1:70" ht="23.25" customHeight="1" thickBot="1" x14ac:dyDescent="0.3">
      <c r="A109" s="27"/>
      <c r="B109" s="77"/>
      <c r="C109" s="80"/>
      <c r="D109" s="83"/>
      <c r="E109" s="83"/>
      <c r="F109" s="65"/>
      <c r="G109" s="65"/>
      <c r="H109" s="81"/>
      <c r="I109" s="65"/>
      <c r="J109" s="86"/>
      <c r="K109" s="37">
        <v>10</v>
      </c>
      <c r="L109" s="38" t="s">
        <v>47</v>
      </c>
      <c r="M109" s="88"/>
      <c r="N109" s="90"/>
      <c r="O109" s="53"/>
      <c r="P109" s="93"/>
      <c r="Q109" s="65"/>
      <c r="R109" s="65"/>
      <c r="S109" s="65"/>
      <c r="T109" s="65"/>
      <c r="U109" s="65"/>
      <c r="V109" s="65"/>
      <c r="W109" s="65"/>
      <c r="X109" s="65"/>
      <c r="Y109" s="65"/>
      <c r="Z109" s="65"/>
      <c r="AA109" s="65"/>
      <c r="AB109" s="65"/>
      <c r="AC109" s="65"/>
      <c r="AD109" s="65"/>
      <c r="AE109" s="65"/>
      <c r="AF109" s="65"/>
      <c r="AG109" s="65"/>
      <c r="AH109" s="65"/>
      <c r="AI109" s="65"/>
      <c r="AJ109" s="67"/>
      <c r="AK109" s="53"/>
      <c r="AL109" s="56"/>
      <c r="AM109" s="70"/>
      <c r="AN109" s="39">
        <v>10</v>
      </c>
      <c r="AO109" s="38" t="s">
        <v>56</v>
      </c>
      <c r="AP109" s="19"/>
      <c r="AQ109" s="19"/>
      <c r="AR109" s="19"/>
      <c r="AS109" s="19"/>
      <c r="AT109" s="19"/>
      <c r="AU109" s="19"/>
      <c r="AV109" s="19"/>
      <c r="AW109" s="19"/>
      <c r="AX109" s="19"/>
      <c r="AY109" s="19"/>
      <c r="AZ109" s="19"/>
      <c r="BA109" s="19"/>
      <c r="BB109" s="19">
        <f t="shared" si="80"/>
        <v>0</v>
      </c>
      <c r="BC109" s="19" t="str">
        <f t="shared" si="81"/>
        <v>Débil</v>
      </c>
      <c r="BD109" s="19"/>
      <c r="BE109" s="19"/>
      <c r="BF109" s="19" t="str">
        <f t="shared" si="82"/>
        <v/>
      </c>
      <c r="BG109" s="19"/>
      <c r="BH109" s="20" t="str">
        <f t="shared" si="83"/>
        <v/>
      </c>
      <c r="BI109" s="19" t="str">
        <f t="shared" si="84"/>
        <v/>
      </c>
      <c r="BJ109" s="19" t="str">
        <f t="shared" si="85"/>
        <v>SI</v>
      </c>
      <c r="BK109" s="72"/>
      <c r="BL109" s="72"/>
      <c r="BM109" s="75"/>
      <c r="BN109" s="53"/>
      <c r="BO109" s="53"/>
      <c r="BP109" s="56"/>
      <c r="BQ109" s="59"/>
      <c r="BR109" s="62"/>
    </row>
    <row r="110" spans="1:70" ht="63.75" customHeight="1" x14ac:dyDescent="0.25">
      <c r="A110" s="27"/>
      <c r="B110" s="77"/>
      <c r="C110" s="80"/>
      <c r="D110" s="82" t="s">
        <v>693</v>
      </c>
      <c r="E110" s="82" t="s">
        <v>694</v>
      </c>
      <c r="F110" s="63" t="s">
        <v>91</v>
      </c>
      <c r="G110" s="63" t="s">
        <v>91</v>
      </c>
      <c r="H110" s="79" t="s">
        <v>91</v>
      </c>
      <c r="I110" s="63" t="s">
        <v>91</v>
      </c>
      <c r="J110" s="84" t="str">
        <f t="shared" ref="J110" si="105">IF(AND((F110="SI"),(G110="SI"),(H110="SI"),(I110="SI")),"Si es Riesgo de Corrupción","No es Riesgo de Corrupción")</f>
        <v>Si es Riesgo de Corrupción</v>
      </c>
      <c r="K110" s="28">
        <v>1</v>
      </c>
      <c r="L110" s="29" t="s">
        <v>695</v>
      </c>
      <c r="M110" s="87" t="s">
        <v>698</v>
      </c>
      <c r="N110" s="89">
        <v>1</v>
      </c>
      <c r="O110" s="52" t="str">
        <f t="shared" ref="O110" si="106">IF(N110=1,"Rara vez",IF(N110=2,"Improbable",IF(N110=3,"Posible",IF(N110=4,"Probable",IF(N110=5,"Casi seguro","← 
Definir el nivel de probabilidad")))))</f>
        <v>Rara vez</v>
      </c>
      <c r="P110" s="91" t="str">
        <f t="shared" ref="P110" si="107">IF(N110=5,"Descripción:
Se espera que el evento ocurra en la mayoría de las circunstancias
Frecuencia:
Más de 1 vez al año",IF(N110=4,"Descripción:
Es viable que el evento ocurra en la mayoría de las circunstancias
Frecuencia:
Al menos 1 vez en el último año",IF(N110=3,"Descripción:
El evento podrá ocurrir en algún momento
Frecuencia:
Al menos 1 vez en los últimos 2 años",IF(N110=2,"Descripción:
El evento puede ocurrir en algún momento
Frecuencia:
Al menos 1 vez en los últimos 5 años",IF(N110=1,"Descripción: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110" s="63" t="s">
        <v>91</v>
      </c>
      <c r="R110" s="63" t="s">
        <v>91</v>
      </c>
      <c r="S110" s="63" t="s">
        <v>99</v>
      </c>
      <c r="T110" s="63" t="s">
        <v>91</v>
      </c>
      <c r="U110" s="63" t="s">
        <v>91</v>
      </c>
      <c r="V110" s="63" t="s">
        <v>91</v>
      </c>
      <c r="W110" s="63" t="s">
        <v>91</v>
      </c>
      <c r="X110" s="63" t="s">
        <v>99</v>
      </c>
      <c r="Y110" s="63" t="s">
        <v>91</v>
      </c>
      <c r="Z110" s="63" t="s">
        <v>91</v>
      </c>
      <c r="AA110" s="63" t="s">
        <v>91</v>
      </c>
      <c r="AB110" s="63" t="s">
        <v>91</v>
      </c>
      <c r="AC110" s="63" t="s">
        <v>91</v>
      </c>
      <c r="AD110" s="63" t="s">
        <v>91</v>
      </c>
      <c r="AE110" s="63" t="s">
        <v>91</v>
      </c>
      <c r="AF110" s="63" t="s">
        <v>99</v>
      </c>
      <c r="AG110" s="63" t="s">
        <v>91</v>
      </c>
      <c r="AH110" s="63" t="s">
        <v>91</v>
      </c>
      <c r="AI110" s="63" t="s">
        <v>99</v>
      </c>
      <c r="AJ110" s="66">
        <f t="shared" ref="AJ110" si="108">IF(AF110="SI","Impacto Catastrófico por lesoines o perdida de vidas humanas",(COUNTIF(Q110:AE120,"SI")+COUNTIF(AG110:AI120,"SI")))</f>
        <v>15</v>
      </c>
      <c r="AK110" s="52" t="str">
        <f t="shared" ref="AK110" si="109">IF(AJ110=0,"",IF(AND(AJ110&gt;0,AJ110&lt;=5),"Moderado",IF(AND(AJ110&gt;5,AJ110&lt;=11),"Mayor","Catastrófico")))</f>
        <v>Catastrófico</v>
      </c>
      <c r="AL110" s="54" t="str">
        <f t="shared" ref="AL110" si="110">IF(AND(O110="Rara Vez",AK110="Moderado"),"Moderado",IF(AND(O110="Rara Vez",AK110="Mayor"),"Alto",IF(AND(O110="Improbable",AK110="Moderado"),"Moderado",IF(AND(O110="Improbable",AK110="Mayor"),"Alto",IF(AND(O110="Posible",AK110="Moderado"),"Alto",IF(AND(O110="Probable",AK110="Moderado"),"Alto","Extremo"))))))</f>
        <v>Extremo</v>
      </c>
      <c r="AM110" s="68" t="s">
        <v>81</v>
      </c>
      <c r="AN110" s="30">
        <v>1</v>
      </c>
      <c r="AO110" s="29" t="s">
        <v>699</v>
      </c>
      <c r="AP110" s="11" t="s">
        <v>700</v>
      </c>
      <c r="AQ110" s="11" t="s">
        <v>162</v>
      </c>
      <c r="AR110" s="11" t="s">
        <v>701</v>
      </c>
      <c r="AS110" s="11" t="s">
        <v>164</v>
      </c>
      <c r="AT110" s="11" t="s">
        <v>132</v>
      </c>
      <c r="AU110" s="11" t="s">
        <v>106</v>
      </c>
      <c r="AV110" s="11" t="s">
        <v>107</v>
      </c>
      <c r="AW110" s="11" t="s">
        <v>108</v>
      </c>
      <c r="AX110" s="11" t="s">
        <v>109</v>
      </c>
      <c r="AY110" s="11" t="s">
        <v>110</v>
      </c>
      <c r="AZ110" s="11" t="s">
        <v>111</v>
      </c>
      <c r="BA110" s="11" t="s">
        <v>133</v>
      </c>
      <c r="BB110" s="11">
        <f t="shared" si="80"/>
        <v>100</v>
      </c>
      <c r="BC110" s="11" t="str">
        <f t="shared" si="81"/>
        <v>Fuerte</v>
      </c>
      <c r="BD110" s="11"/>
      <c r="BE110" s="11" t="s">
        <v>120</v>
      </c>
      <c r="BF110" s="11" t="str">
        <f t="shared" si="82"/>
        <v>Siempre se ejecuta</v>
      </c>
      <c r="BG110" s="11"/>
      <c r="BH110" s="12" t="str">
        <f t="shared" si="83"/>
        <v>FUERTE</v>
      </c>
      <c r="BI110" s="11">
        <f t="shared" si="84"/>
        <v>100</v>
      </c>
      <c r="BJ110" s="11" t="str">
        <f t="shared" si="85"/>
        <v>NO</v>
      </c>
      <c r="BK110" s="71" t="str">
        <f t="shared" ref="BK110" si="111">IF(AVERAGE(BI110:BI120)=100,"FUERTE",IF(AND(AVERAGE(BI110:BI120)&lt;=99,AVERAGE(BI110:BI120)&gt;=50),"MODERADA",IF(AVERAGE(BI110:BI120)&lt;50,"DÉBIL",0)))</f>
        <v>FUERTE</v>
      </c>
      <c r="BL110" s="71" t="str">
        <f t="shared" ref="BL110" si="112">IFERROR(IF(BK110="DÉBIL","NO DISMINUYE",IF(AVERAGEIF(AT110:AT120,"Preventivo",BI110:BI120)&gt;=50,"DIRECTAMENTE","NO DISMINUYE")),"NO DISMINUYE")</f>
        <v>DIRECTAMENTE</v>
      </c>
      <c r="BM110" s="73">
        <f t="shared" ref="BM110" si="113">IF(N110=1,1,IF(AND(N110=2,BK110="FUERTE",BL110="DIRECTAMENTE"),N110-1,IF(AND(N110&gt;2,BK110="FUERTE",BL110="DIRECTAMENTE"),N110-2,IF(AND(N110&gt;=2,BK110="MODERADA",BL110="DIRECTAMENTE"),N110-1,N110))))</f>
        <v>1</v>
      </c>
      <c r="BN110" s="52" t="str">
        <f t="shared" ref="BN110" si="114">IF(BM110=1,"Rara vez",IF(BM110=2,"Improbable",IF(BM110=3,"Posible",IF(BM110=4,"Probable",IF(BM110=5,"Casi Seguro",0)))))</f>
        <v>Rara vez</v>
      </c>
      <c r="BO110" s="52" t="str">
        <f t="shared" ref="BO110" si="115">AK110</f>
        <v>Catastrófico</v>
      </c>
      <c r="BP110" s="54" t="str">
        <f t="shared" ref="BP110" si="116">IF(AND(BN110="Rara Vez",BO110="Moderado"),"Moderado",IF(AND(BN110="Rara Vez",BO110="Mayor"),"Alto",IF(AND(BN110="Improbable",BO110="Moderado"),"Moderado",IF(AND(BN110="Improbable",BO110="Mayor"),"Alto",IF(AND(BN110="Posible",BO110="Moderado"),"Alto",IF(AND(BN110="Probable",BO110="Moderado"),"Alto","Extremo"))))))</f>
        <v>Extremo</v>
      </c>
      <c r="BQ110" s="57" t="s">
        <v>704</v>
      </c>
      <c r="BR110" s="60"/>
    </row>
    <row r="111" spans="1:70" ht="191.25" x14ac:dyDescent="0.25">
      <c r="A111" s="27"/>
      <c r="B111" s="77"/>
      <c r="C111" s="80"/>
      <c r="D111" s="82"/>
      <c r="E111" s="82"/>
      <c r="F111" s="64"/>
      <c r="G111" s="64"/>
      <c r="H111" s="80"/>
      <c r="I111" s="64"/>
      <c r="J111" s="85"/>
      <c r="K111" s="31">
        <v>2</v>
      </c>
      <c r="L111" s="32" t="s">
        <v>674</v>
      </c>
      <c r="M111" s="87"/>
      <c r="N111" s="89"/>
      <c r="O111" s="52"/>
      <c r="P111" s="92"/>
      <c r="Q111" s="64"/>
      <c r="R111" s="64"/>
      <c r="S111" s="64"/>
      <c r="T111" s="64"/>
      <c r="U111" s="64"/>
      <c r="V111" s="64"/>
      <c r="W111" s="64"/>
      <c r="X111" s="64"/>
      <c r="Y111" s="64"/>
      <c r="Z111" s="64"/>
      <c r="AA111" s="64"/>
      <c r="AB111" s="64"/>
      <c r="AC111" s="64"/>
      <c r="AD111" s="64"/>
      <c r="AE111" s="64"/>
      <c r="AF111" s="64"/>
      <c r="AG111" s="64"/>
      <c r="AH111" s="64"/>
      <c r="AI111" s="64"/>
      <c r="AJ111" s="66"/>
      <c r="AK111" s="52"/>
      <c r="AL111" s="55"/>
      <c r="AM111" s="69"/>
      <c r="AN111" s="33">
        <v>2</v>
      </c>
      <c r="AO111" s="32" t="s">
        <v>702</v>
      </c>
      <c r="AP111" s="17" t="s">
        <v>703</v>
      </c>
      <c r="AQ111" s="17" t="s">
        <v>129</v>
      </c>
      <c r="AR111" s="17" t="s">
        <v>701</v>
      </c>
      <c r="AS111" s="17" t="s">
        <v>164</v>
      </c>
      <c r="AT111" s="17" t="s">
        <v>132</v>
      </c>
      <c r="AU111" s="17" t="s">
        <v>106</v>
      </c>
      <c r="AV111" s="17" t="s">
        <v>107</v>
      </c>
      <c r="AW111" s="17" t="s">
        <v>108</v>
      </c>
      <c r="AX111" s="17" t="s">
        <v>109</v>
      </c>
      <c r="AY111" s="17" t="s">
        <v>110</v>
      </c>
      <c r="AZ111" s="17" t="s">
        <v>111</v>
      </c>
      <c r="BA111" s="17" t="s">
        <v>133</v>
      </c>
      <c r="BB111" s="17">
        <f t="shared" si="80"/>
        <v>100</v>
      </c>
      <c r="BC111" s="17" t="str">
        <f t="shared" si="81"/>
        <v>Fuerte</v>
      </c>
      <c r="BD111" s="17"/>
      <c r="BE111" s="17" t="s">
        <v>120</v>
      </c>
      <c r="BF111" s="17" t="str">
        <f t="shared" si="82"/>
        <v>Siempre se ejecuta</v>
      </c>
      <c r="BG111" s="17"/>
      <c r="BH111" s="18" t="str">
        <f t="shared" si="83"/>
        <v>FUERTE</v>
      </c>
      <c r="BI111" s="17">
        <f t="shared" si="84"/>
        <v>100</v>
      </c>
      <c r="BJ111" s="17" t="str">
        <f t="shared" si="85"/>
        <v>NO</v>
      </c>
      <c r="BK111" s="71"/>
      <c r="BL111" s="71"/>
      <c r="BM111" s="74"/>
      <c r="BN111" s="52"/>
      <c r="BO111" s="52"/>
      <c r="BP111" s="55"/>
      <c r="BQ111" s="58"/>
      <c r="BR111" s="61"/>
    </row>
    <row r="112" spans="1:70" ht="178.5" x14ac:dyDescent="0.25">
      <c r="A112" s="27"/>
      <c r="B112" s="77"/>
      <c r="C112" s="80"/>
      <c r="D112" s="82"/>
      <c r="E112" s="82"/>
      <c r="F112" s="64"/>
      <c r="G112" s="64"/>
      <c r="H112" s="80"/>
      <c r="I112" s="64"/>
      <c r="J112" s="85"/>
      <c r="K112" s="34">
        <v>3</v>
      </c>
      <c r="L112" s="35" t="s">
        <v>696</v>
      </c>
      <c r="M112" s="87"/>
      <c r="N112" s="89"/>
      <c r="O112" s="52"/>
      <c r="P112" s="92"/>
      <c r="Q112" s="64"/>
      <c r="R112" s="64"/>
      <c r="S112" s="64"/>
      <c r="T112" s="64"/>
      <c r="U112" s="64"/>
      <c r="V112" s="64"/>
      <c r="W112" s="64"/>
      <c r="X112" s="64"/>
      <c r="Y112" s="64"/>
      <c r="Z112" s="64"/>
      <c r="AA112" s="64"/>
      <c r="AB112" s="64"/>
      <c r="AC112" s="64"/>
      <c r="AD112" s="64"/>
      <c r="AE112" s="64"/>
      <c r="AF112" s="64"/>
      <c r="AG112" s="64"/>
      <c r="AH112" s="64"/>
      <c r="AI112" s="64"/>
      <c r="AJ112" s="66"/>
      <c r="AK112" s="52"/>
      <c r="AL112" s="55"/>
      <c r="AM112" s="69"/>
      <c r="AN112" s="36">
        <v>3</v>
      </c>
      <c r="AO112" s="35" t="s">
        <v>699</v>
      </c>
      <c r="AP112" s="13" t="s">
        <v>700</v>
      </c>
      <c r="AQ112" s="13" t="s">
        <v>129</v>
      </c>
      <c r="AR112" s="13" t="s">
        <v>761</v>
      </c>
      <c r="AS112" s="13" t="s">
        <v>164</v>
      </c>
      <c r="AT112" s="13" t="s">
        <v>132</v>
      </c>
      <c r="AU112" s="13" t="s">
        <v>106</v>
      </c>
      <c r="AV112" s="13" t="s">
        <v>107</v>
      </c>
      <c r="AW112" s="13" t="s">
        <v>108</v>
      </c>
      <c r="AX112" s="13" t="s">
        <v>109</v>
      </c>
      <c r="AY112" s="13" t="s">
        <v>110</v>
      </c>
      <c r="AZ112" s="13" t="s">
        <v>111</v>
      </c>
      <c r="BA112" s="13" t="s">
        <v>133</v>
      </c>
      <c r="BB112" s="13">
        <f t="shared" si="80"/>
        <v>100</v>
      </c>
      <c r="BC112" s="13" t="str">
        <f t="shared" si="81"/>
        <v>Fuerte</v>
      </c>
      <c r="BD112" s="13"/>
      <c r="BE112" s="13" t="s">
        <v>120</v>
      </c>
      <c r="BF112" s="13" t="str">
        <f t="shared" si="82"/>
        <v>Siempre se ejecuta</v>
      </c>
      <c r="BG112" s="13"/>
      <c r="BH112" s="14" t="str">
        <f t="shared" si="83"/>
        <v>FUERTE</v>
      </c>
      <c r="BI112" s="13">
        <f t="shared" si="84"/>
        <v>100</v>
      </c>
      <c r="BJ112" s="13" t="str">
        <f t="shared" si="85"/>
        <v>NO</v>
      </c>
      <c r="BK112" s="71"/>
      <c r="BL112" s="71"/>
      <c r="BM112" s="74"/>
      <c r="BN112" s="52"/>
      <c r="BO112" s="52"/>
      <c r="BP112" s="55"/>
      <c r="BQ112" s="58"/>
      <c r="BR112" s="61"/>
    </row>
    <row r="113" spans="1:70" ht="200.25" customHeight="1" x14ac:dyDescent="0.25">
      <c r="A113" s="27"/>
      <c r="B113" s="77"/>
      <c r="C113" s="80"/>
      <c r="D113" s="82"/>
      <c r="E113" s="82"/>
      <c r="F113" s="64"/>
      <c r="G113" s="64"/>
      <c r="H113" s="80"/>
      <c r="I113" s="64"/>
      <c r="J113" s="85"/>
      <c r="K113" s="31">
        <v>4</v>
      </c>
      <c r="L113" s="32" t="s">
        <v>697</v>
      </c>
      <c r="M113" s="87"/>
      <c r="N113" s="89"/>
      <c r="O113" s="52"/>
      <c r="P113" s="92"/>
      <c r="Q113" s="64"/>
      <c r="R113" s="64"/>
      <c r="S113" s="64"/>
      <c r="T113" s="64"/>
      <c r="U113" s="64"/>
      <c r="V113" s="64"/>
      <c r="W113" s="64"/>
      <c r="X113" s="64"/>
      <c r="Y113" s="64"/>
      <c r="Z113" s="64"/>
      <c r="AA113" s="64"/>
      <c r="AB113" s="64"/>
      <c r="AC113" s="64"/>
      <c r="AD113" s="64"/>
      <c r="AE113" s="64"/>
      <c r="AF113" s="64"/>
      <c r="AG113" s="64"/>
      <c r="AH113" s="64"/>
      <c r="AI113" s="64"/>
      <c r="AJ113" s="66"/>
      <c r="AK113" s="52"/>
      <c r="AL113" s="55"/>
      <c r="AM113" s="69"/>
      <c r="AN113" s="33">
        <v>4</v>
      </c>
      <c r="AO113" s="32" t="s">
        <v>702</v>
      </c>
      <c r="AP113" s="17" t="s">
        <v>703</v>
      </c>
      <c r="AQ113" s="17" t="s">
        <v>129</v>
      </c>
      <c r="AR113" s="17" t="s">
        <v>761</v>
      </c>
      <c r="AS113" s="17" t="s">
        <v>164</v>
      </c>
      <c r="AT113" s="17" t="s">
        <v>132</v>
      </c>
      <c r="AU113" s="17" t="s">
        <v>106</v>
      </c>
      <c r="AV113" s="17" t="s">
        <v>107</v>
      </c>
      <c r="AW113" s="17" t="s">
        <v>108</v>
      </c>
      <c r="AX113" s="17" t="s">
        <v>109</v>
      </c>
      <c r="AY113" s="17" t="s">
        <v>110</v>
      </c>
      <c r="AZ113" s="17" t="s">
        <v>111</v>
      </c>
      <c r="BA113" s="17" t="s">
        <v>133</v>
      </c>
      <c r="BB113" s="17">
        <f t="shared" si="80"/>
        <v>100</v>
      </c>
      <c r="BC113" s="17" t="str">
        <f t="shared" si="81"/>
        <v>Fuerte</v>
      </c>
      <c r="BD113" s="17"/>
      <c r="BE113" s="17" t="s">
        <v>120</v>
      </c>
      <c r="BF113" s="17" t="str">
        <f t="shared" si="82"/>
        <v>Siempre se ejecuta</v>
      </c>
      <c r="BG113" s="17"/>
      <c r="BH113" s="18" t="str">
        <f t="shared" si="83"/>
        <v>FUERTE</v>
      </c>
      <c r="BI113" s="17">
        <f t="shared" si="84"/>
        <v>100</v>
      </c>
      <c r="BJ113" s="17" t="str">
        <f t="shared" si="85"/>
        <v>NO</v>
      </c>
      <c r="BK113" s="71"/>
      <c r="BL113" s="71"/>
      <c r="BM113" s="74"/>
      <c r="BN113" s="52"/>
      <c r="BO113" s="52"/>
      <c r="BP113" s="55"/>
      <c r="BQ113" s="58"/>
      <c r="BR113" s="61"/>
    </row>
    <row r="114" spans="1:70" ht="204.75" customHeight="1" x14ac:dyDescent="0.25">
      <c r="A114" s="27"/>
      <c r="B114" s="77"/>
      <c r="C114" s="80"/>
      <c r="D114" s="82"/>
      <c r="E114" s="82"/>
      <c r="F114" s="64"/>
      <c r="G114" s="64"/>
      <c r="H114" s="80"/>
      <c r="I114" s="64"/>
      <c r="J114" s="85"/>
      <c r="K114" s="34">
        <v>5</v>
      </c>
      <c r="L114" s="35" t="s">
        <v>47</v>
      </c>
      <c r="M114" s="87"/>
      <c r="N114" s="89"/>
      <c r="O114" s="52"/>
      <c r="P114" s="92"/>
      <c r="Q114" s="64"/>
      <c r="R114" s="64"/>
      <c r="S114" s="64"/>
      <c r="T114" s="64"/>
      <c r="U114" s="64"/>
      <c r="V114" s="64"/>
      <c r="W114" s="64"/>
      <c r="X114" s="64"/>
      <c r="Y114" s="64"/>
      <c r="Z114" s="64"/>
      <c r="AA114" s="64"/>
      <c r="AB114" s="64"/>
      <c r="AC114" s="64"/>
      <c r="AD114" s="64"/>
      <c r="AE114" s="64"/>
      <c r="AF114" s="64"/>
      <c r="AG114" s="64"/>
      <c r="AH114" s="64"/>
      <c r="AI114" s="64"/>
      <c r="AJ114" s="66"/>
      <c r="AK114" s="52"/>
      <c r="AL114" s="55"/>
      <c r="AM114" s="69"/>
      <c r="AN114" s="36">
        <v>5</v>
      </c>
      <c r="AO114" s="35" t="s">
        <v>747</v>
      </c>
      <c r="AP114" s="13" t="s">
        <v>703</v>
      </c>
      <c r="AQ114" s="13" t="s">
        <v>129</v>
      </c>
      <c r="AR114" s="13" t="s">
        <v>701</v>
      </c>
      <c r="AS114" s="13" t="s">
        <v>164</v>
      </c>
      <c r="AT114" s="13" t="s">
        <v>132</v>
      </c>
      <c r="AU114" s="13" t="s">
        <v>106</v>
      </c>
      <c r="AV114" s="13" t="s">
        <v>107</v>
      </c>
      <c r="AW114" s="13" t="s">
        <v>108</v>
      </c>
      <c r="AX114" s="13" t="s">
        <v>109</v>
      </c>
      <c r="AY114" s="13" t="s">
        <v>110</v>
      </c>
      <c r="AZ114" s="13" t="s">
        <v>111</v>
      </c>
      <c r="BA114" s="13" t="s">
        <v>133</v>
      </c>
      <c r="BB114" s="13">
        <f t="shared" si="80"/>
        <v>100</v>
      </c>
      <c r="BC114" s="13" t="str">
        <f t="shared" si="81"/>
        <v>Fuerte</v>
      </c>
      <c r="BD114" s="13"/>
      <c r="BE114" s="13" t="s">
        <v>120</v>
      </c>
      <c r="BF114" s="13" t="str">
        <f t="shared" si="82"/>
        <v>Siempre se ejecuta</v>
      </c>
      <c r="BG114" s="13"/>
      <c r="BH114" s="14" t="str">
        <f t="shared" si="83"/>
        <v>FUERTE</v>
      </c>
      <c r="BI114" s="13">
        <f t="shared" si="84"/>
        <v>100</v>
      </c>
      <c r="BJ114" s="13" t="str">
        <f t="shared" si="85"/>
        <v>NO</v>
      </c>
      <c r="BK114" s="71"/>
      <c r="BL114" s="71"/>
      <c r="BM114" s="74"/>
      <c r="BN114" s="52"/>
      <c r="BO114" s="52"/>
      <c r="BP114" s="55"/>
      <c r="BQ114" s="58"/>
      <c r="BR114" s="61"/>
    </row>
    <row r="115" spans="1:70" ht="204.75" customHeight="1" x14ac:dyDescent="0.25">
      <c r="A115" s="27"/>
      <c r="B115" s="77"/>
      <c r="C115" s="80"/>
      <c r="D115" s="82"/>
      <c r="E115" s="82"/>
      <c r="F115" s="64"/>
      <c r="G115" s="64"/>
      <c r="H115" s="80"/>
      <c r="I115" s="64"/>
      <c r="J115" s="85"/>
      <c r="K115" s="31">
        <v>6</v>
      </c>
      <c r="L115" s="32" t="s">
        <v>47</v>
      </c>
      <c r="M115" s="87"/>
      <c r="N115" s="89"/>
      <c r="O115" s="52"/>
      <c r="P115" s="92"/>
      <c r="Q115" s="64"/>
      <c r="R115" s="64"/>
      <c r="S115" s="64"/>
      <c r="T115" s="64"/>
      <c r="U115" s="64"/>
      <c r="V115" s="64"/>
      <c r="W115" s="64"/>
      <c r="X115" s="64"/>
      <c r="Y115" s="64"/>
      <c r="Z115" s="64"/>
      <c r="AA115" s="64"/>
      <c r="AB115" s="64"/>
      <c r="AC115" s="64"/>
      <c r="AD115" s="64"/>
      <c r="AE115" s="64"/>
      <c r="AF115" s="64"/>
      <c r="AG115" s="64"/>
      <c r="AH115" s="64"/>
      <c r="AI115" s="64"/>
      <c r="AJ115" s="66"/>
      <c r="AK115" s="52"/>
      <c r="AL115" s="55"/>
      <c r="AM115" s="69"/>
      <c r="AN115" s="33">
        <v>6</v>
      </c>
      <c r="AO115" s="32" t="s">
        <v>748</v>
      </c>
      <c r="AP115" s="17" t="s">
        <v>700</v>
      </c>
      <c r="AQ115" s="17" t="s">
        <v>129</v>
      </c>
      <c r="AR115" s="17" t="s">
        <v>701</v>
      </c>
      <c r="AS115" s="17" t="s">
        <v>164</v>
      </c>
      <c r="AT115" s="17" t="s">
        <v>132</v>
      </c>
      <c r="AU115" s="17" t="s">
        <v>106</v>
      </c>
      <c r="AV115" s="17" t="s">
        <v>107</v>
      </c>
      <c r="AW115" s="17" t="s">
        <v>108</v>
      </c>
      <c r="AX115" s="17" t="s">
        <v>109</v>
      </c>
      <c r="AY115" s="17" t="s">
        <v>110</v>
      </c>
      <c r="AZ115" s="17" t="s">
        <v>111</v>
      </c>
      <c r="BA115" s="17" t="s">
        <v>133</v>
      </c>
      <c r="BB115" s="17">
        <f t="shared" si="80"/>
        <v>100</v>
      </c>
      <c r="BC115" s="17" t="str">
        <f t="shared" si="81"/>
        <v>Fuerte</v>
      </c>
      <c r="BD115" s="17"/>
      <c r="BE115" s="17" t="s">
        <v>120</v>
      </c>
      <c r="BF115" s="17" t="str">
        <f t="shared" si="82"/>
        <v>Siempre se ejecuta</v>
      </c>
      <c r="BG115" s="17"/>
      <c r="BH115" s="18" t="str">
        <f t="shared" si="83"/>
        <v>FUERTE</v>
      </c>
      <c r="BI115" s="17">
        <f t="shared" si="84"/>
        <v>100</v>
      </c>
      <c r="BJ115" s="17" t="str">
        <f t="shared" si="85"/>
        <v>NO</v>
      </c>
      <c r="BK115" s="71"/>
      <c r="BL115" s="71"/>
      <c r="BM115" s="74"/>
      <c r="BN115" s="52"/>
      <c r="BO115" s="52"/>
      <c r="BP115" s="55"/>
      <c r="BQ115" s="58"/>
      <c r="BR115" s="61"/>
    </row>
    <row r="116" spans="1:70" ht="204.75" customHeight="1" x14ac:dyDescent="0.25">
      <c r="A116" s="27"/>
      <c r="B116" s="77"/>
      <c r="C116" s="80"/>
      <c r="D116" s="82"/>
      <c r="E116" s="82"/>
      <c r="F116" s="64"/>
      <c r="G116" s="64"/>
      <c r="H116" s="80"/>
      <c r="I116" s="64"/>
      <c r="J116" s="85"/>
      <c r="K116" s="34">
        <v>7</v>
      </c>
      <c r="L116" s="35" t="s">
        <v>47</v>
      </c>
      <c r="M116" s="87"/>
      <c r="N116" s="89"/>
      <c r="O116" s="52"/>
      <c r="P116" s="92"/>
      <c r="Q116" s="64"/>
      <c r="R116" s="64"/>
      <c r="S116" s="64"/>
      <c r="T116" s="64"/>
      <c r="U116" s="64"/>
      <c r="V116" s="64"/>
      <c r="W116" s="64"/>
      <c r="X116" s="64"/>
      <c r="Y116" s="64"/>
      <c r="Z116" s="64"/>
      <c r="AA116" s="64"/>
      <c r="AB116" s="64"/>
      <c r="AC116" s="64"/>
      <c r="AD116" s="64"/>
      <c r="AE116" s="64"/>
      <c r="AF116" s="64"/>
      <c r="AG116" s="64"/>
      <c r="AH116" s="64"/>
      <c r="AI116" s="64"/>
      <c r="AJ116" s="66"/>
      <c r="AK116" s="52"/>
      <c r="AL116" s="55"/>
      <c r="AM116" s="69"/>
      <c r="AN116" s="36">
        <v>7</v>
      </c>
      <c r="AO116" s="35" t="s">
        <v>749</v>
      </c>
      <c r="AP116" s="13" t="s">
        <v>750</v>
      </c>
      <c r="AQ116" s="13" t="s">
        <v>129</v>
      </c>
      <c r="AR116" s="13" t="s">
        <v>701</v>
      </c>
      <c r="AS116" s="13" t="s">
        <v>164</v>
      </c>
      <c r="AT116" s="13" t="s">
        <v>132</v>
      </c>
      <c r="AU116" s="13" t="s">
        <v>106</v>
      </c>
      <c r="AV116" s="13" t="s">
        <v>107</v>
      </c>
      <c r="AW116" s="13" t="s">
        <v>108</v>
      </c>
      <c r="AX116" s="13" t="s">
        <v>109</v>
      </c>
      <c r="AY116" s="13" t="s">
        <v>110</v>
      </c>
      <c r="AZ116" s="13" t="s">
        <v>111</v>
      </c>
      <c r="BA116" s="13" t="s">
        <v>133</v>
      </c>
      <c r="BB116" s="13">
        <f t="shared" si="80"/>
        <v>100</v>
      </c>
      <c r="BC116" s="13" t="str">
        <f t="shared" si="81"/>
        <v>Fuerte</v>
      </c>
      <c r="BD116" s="13"/>
      <c r="BE116" s="13" t="s">
        <v>120</v>
      </c>
      <c r="BF116" s="13" t="str">
        <f t="shared" si="82"/>
        <v>Siempre se ejecuta</v>
      </c>
      <c r="BG116" s="13"/>
      <c r="BH116" s="14" t="str">
        <f t="shared" si="83"/>
        <v>FUERTE</v>
      </c>
      <c r="BI116" s="13">
        <f t="shared" si="84"/>
        <v>100</v>
      </c>
      <c r="BJ116" s="13" t="str">
        <f t="shared" si="85"/>
        <v>NO</v>
      </c>
      <c r="BK116" s="71"/>
      <c r="BL116" s="71"/>
      <c r="BM116" s="74"/>
      <c r="BN116" s="52"/>
      <c r="BO116" s="52"/>
      <c r="BP116" s="55"/>
      <c r="BQ116" s="58"/>
      <c r="BR116" s="61"/>
    </row>
    <row r="117" spans="1:70" ht="204.75" customHeight="1" x14ac:dyDescent="0.25">
      <c r="A117" s="27"/>
      <c r="B117" s="77"/>
      <c r="C117" s="80"/>
      <c r="D117" s="82"/>
      <c r="E117" s="82"/>
      <c r="F117" s="64"/>
      <c r="G117" s="64"/>
      <c r="H117" s="80"/>
      <c r="I117" s="64"/>
      <c r="J117" s="85"/>
      <c r="K117" s="31">
        <v>8</v>
      </c>
      <c r="L117" s="32" t="s">
        <v>47</v>
      </c>
      <c r="M117" s="87"/>
      <c r="N117" s="89"/>
      <c r="O117" s="52"/>
      <c r="P117" s="92"/>
      <c r="Q117" s="64"/>
      <c r="R117" s="64"/>
      <c r="S117" s="64"/>
      <c r="T117" s="64"/>
      <c r="U117" s="64"/>
      <c r="V117" s="64"/>
      <c r="W117" s="64"/>
      <c r="X117" s="64"/>
      <c r="Y117" s="64"/>
      <c r="Z117" s="64"/>
      <c r="AA117" s="64"/>
      <c r="AB117" s="64"/>
      <c r="AC117" s="64"/>
      <c r="AD117" s="64"/>
      <c r="AE117" s="64"/>
      <c r="AF117" s="64"/>
      <c r="AG117" s="64"/>
      <c r="AH117" s="64"/>
      <c r="AI117" s="64"/>
      <c r="AJ117" s="66"/>
      <c r="AK117" s="52"/>
      <c r="AL117" s="55"/>
      <c r="AM117" s="69"/>
      <c r="AN117" s="33">
        <v>8</v>
      </c>
      <c r="AO117" s="32" t="s">
        <v>751</v>
      </c>
      <c r="AP117" s="17" t="s">
        <v>752</v>
      </c>
      <c r="AQ117" s="17" t="s">
        <v>129</v>
      </c>
      <c r="AR117" s="17" t="s">
        <v>701</v>
      </c>
      <c r="AS117" s="17" t="s">
        <v>164</v>
      </c>
      <c r="AT117" s="17" t="s">
        <v>132</v>
      </c>
      <c r="AU117" s="17" t="s">
        <v>106</v>
      </c>
      <c r="AV117" s="17" t="s">
        <v>107</v>
      </c>
      <c r="AW117" s="17" t="s">
        <v>108</v>
      </c>
      <c r="AX117" s="17" t="s">
        <v>109</v>
      </c>
      <c r="AY117" s="17" t="s">
        <v>110</v>
      </c>
      <c r="AZ117" s="17" t="s">
        <v>111</v>
      </c>
      <c r="BA117" s="17" t="s">
        <v>133</v>
      </c>
      <c r="BB117" s="17">
        <f t="shared" si="80"/>
        <v>100</v>
      </c>
      <c r="BC117" s="17" t="str">
        <f t="shared" si="81"/>
        <v>Fuerte</v>
      </c>
      <c r="BD117" s="17"/>
      <c r="BE117" s="17" t="s">
        <v>120</v>
      </c>
      <c r="BF117" s="17" t="str">
        <f t="shared" si="82"/>
        <v>Siempre se ejecuta</v>
      </c>
      <c r="BG117" s="17"/>
      <c r="BH117" s="18" t="str">
        <f t="shared" si="83"/>
        <v>FUERTE</v>
      </c>
      <c r="BI117" s="17">
        <f t="shared" si="84"/>
        <v>100</v>
      </c>
      <c r="BJ117" s="17" t="str">
        <f t="shared" si="85"/>
        <v>NO</v>
      </c>
      <c r="BK117" s="71"/>
      <c r="BL117" s="71"/>
      <c r="BM117" s="74"/>
      <c r="BN117" s="52"/>
      <c r="BO117" s="52"/>
      <c r="BP117" s="55"/>
      <c r="BQ117" s="58"/>
      <c r="BR117" s="61"/>
    </row>
    <row r="118" spans="1:70" ht="204.75" customHeight="1" x14ac:dyDescent="0.25">
      <c r="A118" s="27"/>
      <c r="B118" s="77"/>
      <c r="C118" s="80"/>
      <c r="D118" s="82"/>
      <c r="E118" s="82"/>
      <c r="F118" s="64"/>
      <c r="G118" s="64"/>
      <c r="H118" s="80"/>
      <c r="I118" s="64"/>
      <c r="J118" s="85"/>
      <c r="K118" s="43">
        <v>9</v>
      </c>
      <c r="L118" s="44"/>
      <c r="M118" s="87"/>
      <c r="N118" s="89"/>
      <c r="O118" s="52"/>
      <c r="P118" s="92"/>
      <c r="Q118" s="64"/>
      <c r="R118" s="64"/>
      <c r="S118" s="64"/>
      <c r="T118" s="64"/>
      <c r="U118" s="64"/>
      <c r="V118" s="64"/>
      <c r="W118" s="64"/>
      <c r="X118" s="64"/>
      <c r="Y118" s="64"/>
      <c r="Z118" s="64"/>
      <c r="AA118" s="64"/>
      <c r="AB118" s="64"/>
      <c r="AC118" s="64"/>
      <c r="AD118" s="64"/>
      <c r="AE118" s="64"/>
      <c r="AF118" s="64"/>
      <c r="AG118" s="64"/>
      <c r="AH118" s="64"/>
      <c r="AI118" s="64"/>
      <c r="AJ118" s="66"/>
      <c r="AK118" s="52"/>
      <c r="AL118" s="55"/>
      <c r="AM118" s="69"/>
      <c r="AN118" s="47">
        <v>9</v>
      </c>
      <c r="AO118" s="44" t="s">
        <v>753</v>
      </c>
      <c r="AP118" s="48" t="s">
        <v>754</v>
      </c>
      <c r="AQ118" s="48" t="s">
        <v>129</v>
      </c>
      <c r="AR118" s="48" t="s">
        <v>701</v>
      </c>
      <c r="AS118" s="48" t="s">
        <v>164</v>
      </c>
      <c r="AT118" s="48" t="s">
        <v>132</v>
      </c>
      <c r="AU118" s="48" t="s">
        <v>106</v>
      </c>
      <c r="AV118" s="48" t="s">
        <v>107</v>
      </c>
      <c r="AW118" s="48" t="s">
        <v>108</v>
      </c>
      <c r="AX118" s="48" t="s">
        <v>109</v>
      </c>
      <c r="AY118" s="48" t="s">
        <v>110</v>
      </c>
      <c r="AZ118" s="48" t="s">
        <v>111</v>
      </c>
      <c r="BA118" s="48" t="s">
        <v>133</v>
      </c>
      <c r="BB118" s="13">
        <f t="shared" ref="BB118" si="117">IF(AU118="Asignado",15,0)+IF(AV118="Adecuado",15,0)+IF(AW118="Oportuna",15,0)+IF(AX118="Prevenir",15,IF(AX118="Detectar",10,0))+IF(AY118="Confiable",15,0)+IF(AZ118="Se investigan y resuelven oportunamente",15,0)+IF(BA118="Completa",10,IF(BA118="Incompleta",5,0))</f>
        <v>100</v>
      </c>
      <c r="BC118" s="13" t="str">
        <f t="shared" ref="BC118" si="118">IF(BB118&lt;=85,"Débil",IF(AND(BB118&gt;=86,BB118&lt;=95),"Moderado","Fuerte"))</f>
        <v>Fuerte</v>
      </c>
      <c r="BD118" s="13"/>
      <c r="BE118" s="13" t="s">
        <v>120</v>
      </c>
      <c r="BF118" s="13" t="str">
        <f t="shared" ref="BF118" si="119">IF(BE118="Débil","No se ejecuta",IF(BE118="Moderado","Algunas veces se ejecuta",IF(BE118="FUERTE","Siempre se ejecuta","")))</f>
        <v>Siempre se ejecuta</v>
      </c>
      <c r="BG118" s="13"/>
      <c r="BH118" s="14" t="str">
        <f t="shared" ref="BH118" si="120">IF(AND(BE118="Fuerte",BC118="Fuerte"),"FUERTE",IF(AND(BE118="Fuerte",BC118="Moderado"),"MODERADO",IF(AND(BE118="Fuerte",BC118="Débil"),"DÉBIL",IF(AND(BE118="Moderado",BC118="Fuerte"),"MODERADO",IF(AND(BE118="Moderado",BC118="Moderado"),"MODERADO",IF(AND(BE118="Moderado",BC118="Débil"),"DÉBIL",IF(AND(BE118="Débil",BC118="Fuerte"),"DÉBIL",IF(AND(BE118="Débil",BC118="Moderado"),"DÉBIL",IF(AND(BE118="Débil",BC118="Débil"),"DÉBIL","")))))))))</f>
        <v>FUERTE</v>
      </c>
      <c r="BI118" s="13">
        <f t="shared" ref="BI118" si="121">IF(BH118="DÉBIL",0,IF(BH118="MODERADO",50,IF(BH118="FUERTE",100,"")))</f>
        <v>100</v>
      </c>
      <c r="BJ118" s="13" t="str">
        <f t="shared" ref="BJ118" si="122">IF(AND(BE118="Fuerte",BC118="Fuerte"),"NO","SI")</f>
        <v>NO</v>
      </c>
      <c r="BK118" s="71"/>
      <c r="BL118" s="71"/>
      <c r="BM118" s="74"/>
      <c r="BN118" s="52"/>
      <c r="BO118" s="52"/>
      <c r="BP118" s="55"/>
      <c r="BQ118" s="58"/>
      <c r="BR118" s="61"/>
    </row>
    <row r="119" spans="1:70" ht="204.75" customHeight="1" x14ac:dyDescent="0.25">
      <c r="A119" s="27"/>
      <c r="B119" s="77"/>
      <c r="C119" s="80"/>
      <c r="D119" s="82"/>
      <c r="E119" s="82"/>
      <c r="F119" s="64"/>
      <c r="G119" s="64"/>
      <c r="H119" s="80"/>
      <c r="I119" s="64"/>
      <c r="J119" s="85"/>
      <c r="K119" s="31">
        <v>10</v>
      </c>
      <c r="L119" s="32" t="s">
        <v>47</v>
      </c>
      <c r="M119" s="87"/>
      <c r="N119" s="89"/>
      <c r="O119" s="52"/>
      <c r="P119" s="92"/>
      <c r="Q119" s="64"/>
      <c r="R119" s="64"/>
      <c r="S119" s="64"/>
      <c r="T119" s="64"/>
      <c r="U119" s="64"/>
      <c r="V119" s="64"/>
      <c r="W119" s="64"/>
      <c r="X119" s="64"/>
      <c r="Y119" s="64"/>
      <c r="Z119" s="64"/>
      <c r="AA119" s="64"/>
      <c r="AB119" s="64"/>
      <c r="AC119" s="64"/>
      <c r="AD119" s="64"/>
      <c r="AE119" s="64"/>
      <c r="AF119" s="64"/>
      <c r="AG119" s="64"/>
      <c r="AH119" s="64"/>
      <c r="AI119" s="64"/>
      <c r="AJ119" s="66"/>
      <c r="AK119" s="52"/>
      <c r="AL119" s="55"/>
      <c r="AM119" s="69"/>
      <c r="AN119" s="33">
        <v>10</v>
      </c>
      <c r="AO119" s="32" t="s">
        <v>755</v>
      </c>
      <c r="AP119" s="17" t="s">
        <v>756</v>
      </c>
      <c r="AQ119" s="17" t="s">
        <v>129</v>
      </c>
      <c r="AR119" s="17" t="s">
        <v>757</v>
      </c>
      <c r="AS119" s="17" t="s">
        <v>164</v>
      </c>
      <c r="AT119" s="17" t="s">
        <v>132</v>
      </c>
      <c r="AU119" s="17" t="s">
        <v>106</v>
      </c>
      <c r="AV119" s="17" t="s">
        <v>107</v>
      </c>
      <c r="AW119" s="17" t="s">
        <v>108</v>
      </c>
      <c r="AX119" s="17" t="s">
        <v>109</v>
      </c>
      <c r="AY119" s="17" t="s">
        <v>110</v>
      </c>
      <c r="AZ119" s="17" t="s">
        <v>111</v>
      </c>
      <c r="BA119" s="17" t="s">
        <v>133</v>
      </c>
      <c r="BB119" s="17">
        <f t="shared" si="80"/>
        <v>100</v>
      </c>
      <c r="BC119" s="17" t="str">
        <f t="shared" si="81"/>
        <v>Fuerte</v>
      </c>
      <c r="BD119" s="17"/>
      <c r="BE119" s="17" t="s">
        <v>120</v>
      </c>
      <c r="BF119" s="17" t="str">
        <f t="shared" si="82"/>
        <v>Siempre se ejecuta</v>
      </c>
      <c r="BG119" s="17"/>
      <c r="BH119" s="18" t="str">
        <f t="shared" si="83"/>
        <v>FUERTE</v>
      </c>
      <c r="BI119" s="17">
        <f t="shared" si="84"/>
        <v>100</v>
      </c>
      <c r="BJ119" s="17" t="str">
        <f t="shared" si="85"/>
        <v>NO</v>
      </c>
      <c r="BK119" s="71"/>
      <c r="BL119" s="71"/>
      <c r="BM119" s="74"/>
      <c r="BN119" s="52"/>
      <c r="BO119" s="52"/>
      <c r="BP119" s="55"/>
      <c r="BQ119" s="58"/>
      <c r="BR119" s="61"/>
    </row>
    <row r="120" spans="1:70" ht="204.75" customHeight="1" thickBot="1" x14ac:dyDescent="0.3">
      <c r="A120" s="27"/>
      <c r="B120" s="77"/>
      <c r="C120" s="80"/>
      <c r="D120" s="83"/>
      <c r="E120" s="83"/>
      <c r="F120" s="65"/>
      <c r="G120" s="65"/>
      <c r="H120" s="81"/>
      <c r="I120" s="65"/>
      <c r="J120" s="86"/>
      <c r="K120" s="45">
        <v>11</v>
      </c>
      <c r="L120" s="46" t="s">
        <v>47</v>
      </c>
      <c r="M120" s="88"/>
      <c r="N120" s="90"/>
      <c r="O120" s="53"/>
      <c r="P120" s="93"/>
      <c r="Q120" s="65"/>
      <c r="R120" s="65"/>
      <c r="S120" s="65"/>
      <c r="T120" s="65"/>
      <c r="U120" s="65"/>
      <c r="V120" s="65"/>
      <c r="W120" s="65"/>
      <c r="X120" s="65"/>
      <c r="Y120" s="65"/>
      <c r="Z120" s="65"/>
      <c r="AA120" s="65"/>
      <c r="AB120" s="65"/>
      <c r="AC120" s="65"/>
      <c r="AD120" s="65"/>
      <c r="AE120" s="65"/>
      <c r="AF120" s="65"/>
      <c r="AG120" s="65"/>
      <c r="AH120" s="65"/>
      <c r="AI120" s="65"/>
      <c r="AJ120" s="67"/>
      <c r="AK120" s="53"/>
      <c r="AL120" s="56"/>
      <c r="AM120" s="70"/>
      <c r="AN120" s="49">
        <v>11</v>
      </c>
      <c r="AO120" s="46" t="s">
        <v>758</v>
      </c>
      <c r="AP120" s="50" t="s">
        <v>759</v>
      </c>
      <c r="AQ120" s="50" t="s">
        <v>129</v>
      </c>
      <c r="AR120" s="50" t="s">
        <v>760</v>
      </c>
      <c r="AS120" s="50" t="s">
        <v>164</v>
      </c>
      <c r="AT120" s="50" t="s">
        <v>132</v>
      </c>
      <c r="AU120" s="50" t="s">
        <v>106</v>
      </c>
      <c r="AV120" s="50" t="s">
        <v>107</v>
      </c>
      <c r="AW120" s="50" t="s">
        <v>108</v>
      </c>
      <c r="AX120" s="50" t="s">
        <v>109</v>
      </c>
      <c r="AY120" s="50" t="s">
        <v>110</v>
      </c>
      <c r="AZ120" s="50" t="s">
        <v>111</v>
      </c>
      <c r="BA120" s="50" t="s">
        <v>133</v>
      </c>
      <c r="BB120" s="50">
        <f t="shared" si="80"/>
        <v>100</v>
      </c>
      <c r="BC120" s="50" t="str">
        <f t="shared" si="81"/>
        <v>Fuerte</v>
      </c>
      <c r="BD120" s="50"/>
      <c r="BE120" s="50" t="s">
        <v>120</v>
      </c>
      <c r="BF120" s="50" t="str">
        <f t="shared" si="82"/>
        <v>Siempre se ejecuta</v>
      </c>
      <c r="BG120" s="50"/>
      <c r="BH120" s="51" t="str">
        <f t="shared" si="83"/>
        <v>FUERTE</v>
      </c>
      <c r="BI120" s="50">
        <f t="shared" si="84"/>
        <v>100</v>
      </c>
      <c r="BJ120" s="50" t="str">
        <f t="shared" si="85"/>
        <v>NO</v>
      </c>
      <c r="BK120" s="72"/>
      <c r="BL120" s="72"/>
      <c r="BM120" s="75"/>
      <c r="BN120" s="53"/>
      <c r="BO120" s="53"/>
      <c r="BP120" s="56"/>
      <c r="BQ120" s="59"/>
      <c r="BR120" s="62"/>
    </row>
    <row r="121" spans="1:70" ht="63.75" customHeight="1" x14ac:dyDescent="0.25">
      <c r="A121" s="27"/>
      <c r="B121" s="77"/>
      <c r="C121" s="80"/>
      <c r="D121" s="82" t="s">
        <v>705</v>
      </c>
      <c r="E121" s="82" t="s">
        <v>706</v>
      </c>
      <c r="F121" s="63" t="s">
        <v>91</v>
      </c>
      <c r="G121" s="63" t="s">
        <v>91</v>
      </c>
      <c r="H121" s="79" t="s">
        <v>91</v>
      </c>
      <c r="I121" s="63" t="s">
        <v>91</v>
      </c>
      <c r="J121" s="84" t="str">
        <f t="shared" ref="J121" si="123">IF(AND((F121="SI"),(G121="SI"),(H121="SI"),(I121="SI")),"Si es Riesgo de Corrupción","No es Riesgo de Corrupción")</f>
        <v>Si es Riesgo de Corrupción</v>
      </c>
      <c r="K121" s="28">
        <v>1</v>
      </c>
      <c r="L121" s="29" t="s">
        <v>707</v>
      </c>
      <c r="M121" s="87" t="s">
        <v>676</v>
      </c>
      <c r="N121" s="89">
        <v>1</v>
      </c>
      <c r="O121" s="52" t="str">
        <f t="shared" ref="O121" si="124">IF(N121=1,"Rara vez",IF(N121=2,"Improbable",IF(N121=3,"Posible",IF(N121=4,"Probable",IF(N121=5,"Casi seguro","← 
Definir el nivel de probabilidad")))))</f>
        <v>Rara vez</v>
      </c>
      <c r="P121" s="91" t="str">
        <f t="shared" ref="P121" si="125">IF(N121=5,"Descripción:
Se espera que el evento ocurra en la mayoría de las circunstancias
Frecuencia:
Más de 1 vez al año",IF(N121=4,"Descripción:
Es viable que el evento ocurra en la mayoría de las circunstancias
Frecuencia:
Al menos 1 vez en el último año",IF(N121=3,"Descripción:
El evento podrá ocurrir en algún momento
Frecuencia:
Al menos 1 vez en los últimos 2 años",IF(N121=2,"Descripción:
El evento puede ocurrir en algún momento
Frecuencia:
Al menos 1 vez en los últimos 5 años",IF(N121=1,"Descripción: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121" s="63" t="s">
        <v>91</v>
      </c>
      <c r="R121" s="63" t="s">
        <v>91</v>
      </c>
      <c r="S121" s="63" t="s">
        <v>99</v>
      </c>
      <c r="T121" s="63" t="s">
        <v>91</v>
      </c>
      <c r="U121" s="63" t="s">
        <v>91</v>
      </c>
      <c r="V121" s="63" t="s">
        <v>91</v>
      </c>
      <c r="W121" s="63" t="s">
        <v>91</v>
      </c>
      <c r="X121" s="63" t="s">
        <v>99</v>
      </c>
      <c r="Y121" s="63" t="s">
        <v>91</v>
      </c>
      <c r="Z121" s="63" t="s">
        <v>91</v>
      </c>
      <c r="AA121" s="63" t="s">
        <v>91</v>
      </c>
      <c r="AB121" s="63" t="s">
        <v>91</v>
      </c>
      <c r="AC121" s="63" t="s">
        <v>91</v>
      </c>
      <c r="AD121" s="63" t="s">
        <v>91</v>
      </c>
      <c r="AE121" s="63" t="s">
        <v>91</v>
      </c>
      <c r="AF121" s="63" t="s">
        <v>99</v>
      </c>
      <c r="AG121" s="63" t="s">
        <v>91</v>
      </c>
      <c r="AH121" s="63" t="s">
        <v>91</v>
      </c>
      <c r="AI121" s="63" t="s">
        <v>99</v>
      </c>
      <c r="AJ121" s="66">
        <f t="shared" ref="AJ121" si="126">IF(AF121="SI","Impacto Catastrófico por lesoines o perdida de vidas humanas",(COUNTIF(Q121:AE130,"SI")+COUNTIF(AG121:AI130,"SI")))</f>
        <v>15</v>
      </c>
      <c r="AK121" s="52" t="str">
        <f t="shared" ref="AK121" si="127">IF(AJ121=0,"",IF(AND(AJ121&gt;0,AJ121&lt;=5),"Moderado",IF(AND(AJ121&gt;5,AJ121&lt;=11),"Mayor","Catastrófico")))</f>
        <v>Catastrófico</v>
      </c>
      <c r="AL121" s="54" t="str">
        <f t="shared" ref="AL121" si="128">IF(AND(O121="Rara Vez",AK121="Moderado"),"Moderado",IF(AND(O121="Rara Vez",AK121="Mayor"),"Alto",IF(AND(O121="Improbable",AK121="Moderado"),"Moderado",IF(AND(O121="Improbable",AK121="Mayor"),"Alto",IF(AND(O121="Posible",AK121="Moderado"),"Alto",IF(AND(O121="Probable",AK121="Moderado"),"Alto","Extremo"))))))</f>
        <v>Extremo</v>
      </c>
      <c r="AM121" s="68" t="s">
        <v>81</v>
      </c>
      <c r="AN121" s="30">
        <v>1</v>
      </c>
      <c r="AO121" s="29" t="s">
        <v>699</v>
      </c>
      <c r="AP121" s="11" t="s">
        <v>700</v>
      </c>
      <c r="AQ121" s="11" t="s">
        <v>162</v>
      </c>
      <c r="AR121" s="11" t="s">
        <v>701</v>
      </c>
      <c r="AS121" s="11" t="s">
        <v>164</v>
      </c>
      <c r="AT121" s="11" t="s">
        <v>132</v>
      </c>
      <c r="AU121" s="11" t="s">
        <v>106</v>
      </c>
      <c r="AV121" s="11" t="s">
        <v>107</v>
      </c>
      <c r="AW121" s="11" t="s">
        <v>108</v>
      </c>
      <c r="AX121" s="11" t="s">
        <v>109</v>
      </c>
      <c r="AY121" s="11" t="s">
        <v>110</v>
      </c>
      <c r="AZ121" s="11" t="s">
        <v>111</v>
      </c>
      <c r="BA121" s="11" t="s">
        <v>133</v>
      </c>
      <c r="BB121" s="11">
        <f t="shared" ref="BB121:BB130" si="129">IF(AU121="Asignado",15,0)+IF(AV121="Adecuado",15,0)+IF(AW121="Oportuna",15,0)+IF(AX121="Prevenir",15,IF(AX121="Detectar",10,0))+IF(AY121="Confiable",15,0)+IF(AZ121="Se investigan y resuelven oportunamente",15,0)+IF(BA121="Completa",10,IF(BA121="Incompleta",5,0))</f>
        <v>100</v>
      </c>
      <c r="BC121" s="11" t="str">
        <f t="shared" ref="BC121:BC130" si="130">IF(BB121&lt;=85,"Débil",IF(AND(BB121&gt;=86,BB121&lt;=95),"Moderado","Fuerte"))</f>
        <v>Fuerte</v>
      </c>
      <c r="BD121" s="11"/>
      <c r="BE121" s="11" t="s">
        <v>120</v>
      </c>
      <c r="BF121" s="11" t="str">
        <f t="shared" ref="BF121:BF130" si="131">IF(BE121="Débil","No se ejecuta",IF(BE121="Moderado","Algunas veces se ejecuta",IF(BE121="FUERTE","Siempre se ejecuta","")))</f>
        <v>Siempre se ejecuta</v>
      </c>
      <c r="BG121" s="11"/>
      <c r="BH121" s="12" t="str">
        <f t="shared" ref="BH121:BH130" si="132">IF(AND(BE121="Fuerte",BC121="Fuerte"),"FUERTE",IF(AND(BE121="Fuerte",BC121="Moderado"),"MODERADO",IF(AND(BE121="Fuerte",BC121="Débil"),"DÉBIL",IF(AND(BE121="Moderado",BC121="Fuerte"),"MODERADO",IF(AND(BE121="Moderado",BC121="Moderado"),"MODERADO",IF(AND(BE121="Moderado",BC121="Débil"),"DÉBIL",IF(AND(BE121="Débil",BC121="Fuerte"),"DÉBIL",IF(AND(BE121="Débil",BC121="Moderado"),"DÉBIL",IF(AND(BE121="Débil",BC121="Débil"),"DÉBIL","")))))))))</f>
        <v>FUERTE</v>
      </c>
      <c r="BI121" s="11">
        <f t="shared" ref="BI121:BI130" si="133">IF(BH121="DÉBIL",0,IF(BH121="MODERADO",50,IF(BH121="FUERTE",100,"")))</f>
        <v>100</v>
      </c>
      <c r="BJ121" s="11" t="str">
        <f t="shared" ref="BJ121:BJ130" si="134">IF(AND(BE121="Fuerte",BC121="Fuerte"),"NO","SI")</f>
        <v>NO</v>
      </c>
      <c r="BK121" s="71" t="str">
        <f t="shared" ref="BK121" si="135">IF(AVERAGE(BI121:BI130)=100,"FUERTE",IF(AND(AVERAGE(BI121:BI130)&lt;=99,AVERAGE(BI121:BI130)&gt;=50),"MODERADA",IF(AVERAGE(BI121:BI130)&lt;50,"DÉBIL",0)))</f>
        <v>FUERTE</v>
      </c>
      <c r="BL121" s="71" t="str">
        <f t="shared" ref="BL121" si="136">IFERROR(IF(BK121="DÉBIL","NO DISMINUYE",IF(AVERAGEIF(AT121:AT130,"Preventivo",BI121:BI130)&gt;=50,"DIRECTAMENTE","NO DISMINUYE")),"NO DISMINUYE")</f>
        <v>DIRECTAMENTE</v>
      </c>
      <c r="BM121" s="73">
        <f t="shared" ref="BM121" si="137">IF(N121=1,1,IF(AND(N121=2,BK121="FUERTE",BL121="DIRECTAMENTE"),N121-1,IF(AND(N121&gt;2,BK121="FUERTE",BL121="DIRECTAMENTE"),N121-2,IF(AND(N121&gt;=2,BK121="MODERADA",BL121="DIRECTAMENTE"),N121-1,N121))))</f>
        <v>1</v>
      </c>
      <c r="BN121" s="52" t="str">
        <f t="shared" ref="BN121" si="138">IF(BM121=1,"Rara vez",IF(BM121=2,"Improbable",IF(BM121=3,"Posible",IF(BM121=4,"Probable",IF(BM121=5,"Casi Seguro",0)))))</f>
        <v>Rara vez</v>
      </c>
      <c r="BO121" s="52" t="str">
        <f t="shared" ref="BO121" si="139">AK121</f>
        <v>Catastrófico</v>
      </c>
      <c r="BP121" s="54" t="str">
        <f t="shared" ref="BP121" si="140">IF(AND(BN121="Rara Vez",BO121="Moderado"),"Moderado",IF(AND(BN121="Rara Vez",BO121="Mayor"),"Alto",IF(AND(BN121="Improbable",BO121="Moderado"),"Moderado",IF(AND(BN121="Improbable",BO121="Mayor"),"Alto",IF(AND(BN121="Posible",BO121="Moderado"),"Alto",IF(AND(BN121="Probable",BO121="Moderado"),"Alto","Extremo"))))))</f>
        <v>Extremo</v>
      </c>
      <c r="BQ121" s="57" t="s">
        <v>704</v>
      </c>
      <c r="BR121" s="60"/>
    </row>
    <row r="122" spans="1:70" ht="191.25" x14ac:dyDescent="0.25">
      <c r="A122" s="27"/>
      <c r="B122" s="77"/>
      <c r="C122" s="80"/>
      <c r="D122" s="82"/>
      <c r="E122" s="82"/>
      <c r="F122" s="64"/>
      <c r="G122" s="64"/>
      <c r="H122" s="80"/>
      <c r="I122" s="64"/>
      <c r="J122" s="85"/>
      <c r="K122" s="31">
        <v>2</v>
      </c>
      <c r="L122" s="32" t="s">
        <v>674</v>
      </c>
      <c r="M122" s="87"/>
      <c r="N122" s="89"/>
      <c r="O122" s="52"/>
      <c r="P122" s="92"/>
      <c r="Q122" s="64"/>
      <c r="R122" s="64"/>
      <c r="S122" s="64"/>
      <c r="T122" s="64"/>
      <c r="U122" s="64"/>
      <c r="V122" s="64"/>
      <c r="W122" s="64"/>
      <c r="X122" s="64"/>
      <c r="Y122" s="64"/>
      <c r="Z122" s="64"/>
      <c r="AA122" s="64"/>
      <c r="AB122" s="64"/>
      <c r="AC122" s="64"/>
      <c r="AD122" s="64"/>
      <c r="AE122" s="64"/>
      <c r="AF122" s="64"/>
      <c r="AG122" s="64"/>
      <c r="AH122" s="64"/>
      <c r="AI122" s="64"/>
      <c r="AJ122" s="66"/>
      <c r="AK122" s="52"/>
      <c r="AL122" s="55"/>
      <c r="AM122" s="69"/>
      <c r="AN122" s="33">
        <v>2</v>
      </c>
      <c r="AO122" s="32" t="s">
        <v>702</v>
      </c>
      <c r="AP122" s="17" t="s">
        <v>703</v>
      </c>
      <c r="AQ122" s="17" t="s">
        <v>129</v>
      </c>
      <c r="AR122" s="17" t="s">
        <v>701</v>
      </c>
      <c r="AS122" s="17" t="s">
        <v>164</v>
      </c>
      <c r="AT122" s="17" t="s">
        <v>132</v>
      </c>
      <c r="AU122" s="17" t="s">
        <v>106</v>
      </c>
      <c r="AV122" s="17" t="s">
        <v>107</v>
      </c>
      <c r="AW122" s="17" t="s">
        <v>108</v>
      </c>
      <c r="AX122" s="17" t="s">
        <v>109</v>
      </c>
      <c r="AY122" s="17" t="s">
        <v>110</v>
      </c>
      <c r="AZ122" s="17" t="s">
        <v>111</v>
      </c>
      <c r="BA122" s="17" t="s">
        <v>133</v>
      </c>
      <c r="BB122" s="17">
        <f t="shared" si="129"/>
        <v>100</v>
      </c>
      <c r="BC122" s="17" t="str">
        <f t="shared" si="130"/>
        <v>Fuerte</v>
      </c>
      <c r="BD122" s="17"/>
      <c r="BE122" s="17" t="s">
        <v>120</v>
      </c>
      <c r="BF122" s="17" t="str">
        <f t="shared" si="131"/>
        <v>Siempre se ejecuta</v>
      </c>
      <c r="BG122" s="17"/>
      <c r="BH122" s="18" t="str">
        <f t="shared" si="132"/>
        <v>FUERTE</v>
      </c>
      <c r="BI122" s="17">
        <f t="shared" si="133"/>
        <v>100</v>
      </c>
      <c r="BJ122" s="17" t="str">
        <f t="shared" si="134"/>
        <v>NO</v>
      </c>
      <c r="BK122" s="71"/>
      <c r="BL122" s="71"/>
      <c r="BM122" s="74"/>
      <c r="BN122" s="52"/>
      <c r="BO122" s="52"/>
      <c r="BP122" s="55"/>
      <c r="BQ122" s="58"/>
      <c r="BR122" s="61"/>
    </row>
    <row r="123" spans="1:70" ht="191.25" x14ac:dyDescent="0.25">
      <c r="A123" s="27"/>
      <c r="B123" s="77"/>
      <c r="C123" s="80"/>
      <c r="D123" s="82"/>
      <c r="E123" s="82"/>
      <c r="F123" s="64"/>
      <c r="G123" s="64"/>
      <c r="H123" s="80"/>
      <c r="I123" s="64"/>
      <c r="J123" s="85"/>
      <c r="K123" s="34">
        <v>3</v>
      </c>
      <c r="L123" s="35" t="s">
        <v>675</v>
      </c>
      <c r="M123" s="87"/>
      <c r="N123" s="89"/>
      <c r="O123" s="52"/>
      <c r="P123" s="92"/>
      <c r="Q123" s="64"/>
      <c r="R123" s="64"/>
      <c r="S123" s="64"/>
      <c r="T123" s="64"/>
      <c r="U123" s="64"/>
      <c r="V123" s="64"/>
      <c r="W123" s="64"/>
      <c r="X123" s="64"/>
      <c r="Y123" s="64"/>
      <c r="Z123" s="64"/>
      <c r="AA123" s="64"/>
      <c r="AB123" s="64"/>
      <c r="AC123" s="64"/>
      <c r="AD123" s="64"/>
      <c r="AE123" s="64"/>
      <c r="AF123" s="64"/>
      <c r="AG123" s="64"/>
      <c r="AH123" s="64"/>
      <c r="AI123" s="64"/>
      <c r="AJ123" s="66"/>
      <c r="AK123" s="52"/>
      <c r="AL123" s="55"/>
      <c r="AM123" s="69"/>
      <c r="AN123" s="36">
        <v>3</v>
      </c>
      <c r="AO123" s="35" t="s">
        <v>699</v>
      </c>
      <c r="AP123" s="13" t="s">
        <v>700</v>
      </c>
      <c r="AQ123" s="13" t="s">
        <v>129</v>
      </c>
      <c r="AR123" s="13" t="s">
        <v>701</v>
      </c>
      <c r="AS123" s="13" t="s">
        <v>164</v>
      </c>
      <c r="AT123" s="13" t="s">
        <v>132</v>
      </c>
      <c r="AU123" s="13" t="s">
        <v>106</v>
      </c>
      <c r="AV123" s="13" t="s">
        <v>107</v>
      </c>
      <c r="AW123" s="13" t="s">
        <v>108</v>
      </c>
      <c r="AX123" s="13" t="s">
        <v>109</v>
      </c>
      <c r="AY123" s="13" t="s">
        <v>110</v>
      </c>
      <c r="AZ123" s="13" t="s">
        <v>111</v>
      </c>
      <c r="BA123" s="13" t="s">
        <v>133</v>
      </c>
      <c r="BB123" s="13">
        <f t="shared" si="129"/>
        <v>100</v>
      </c>
      <c r="BC123" s="13" t="str">
        <f t="shared" si="130"/>
        <v>Fuerte</v>
      </c>
      <c r="BD123" s="13"/>
      <c r="BE123" s="13" t="s">
        <v>120</v>
      </c>
      <c r="BF123" s="13" t="str">
        <f t="shared" si="131"/>
        <v>Siempre se ejecuta</v>
      </c>
      <c r="BG123" s="13"/>
      <c r="BH123" s="14" t="str">
        <f t="shared" si="132"/>
        <v>FUERTE</v>
      </c>
      <c r="BI123" s="13">
        <f t="shared" si="133"/>
        <v>100</v>
      </c>
      <c r="BJ123" s="13" t="str">
        <f t="shared" si="134"/>
        <v>NO</v>
      </c>
      <c r="BK123" s="71"/>
      <c r="BL123" s="71"/>
      <c r="BM123" s="74"/>
      <c r="BN123" s="52"/>
      <c r="BO123" s="52"/>
      <c r="BP123" s="55"/>
      <c r="BQ123" s="58"/>
      <c r="BR123" s="61"/>
    </row>
    <row r="124" spans="1:70" ht="23.25" customHeight="1" x14ac:dyDescent="0.25">
      <c r="A124" s="27"/>
      <c r="B124" s="77"/>
      <c r="C124" s="80"/>
      <c r="D124" s="82"/>
      <c r="E124" s="82"/>
      <c r="F124" s="64"/>
      <c r="G124" s="64"/>
      <c r="H124" s="80"/>
      <c r="I124" s="64"/>
      <c r="J124" s="85"/>
      <c r="K124" s="31">
        <v>4</v>
      </c>
      <c r="L124" s="32" t="s">
        <v>697</v>
      </c>
      <c r="M124" s="87"/>
      <c r="N124" s="89"/>
      <c r="O124" s="52"/>
      <c r="P124" s="92"/>
      <c r="Q124" s="64"/>
      <c r="R124" s="64"/>
      <c r="S124" s="64"/>
      <c r="T124" s="64"/>
      <c r="U124" s="64"/>
      <c r="V124" s="64"/>
      <c r="W124" s="64"/>
      <c r="X124" s="64"/>
      <c r="Y124" s="64"/>
      <c r="Z124" s="64"/>
      <c r="AA124" s="64"/>
      <c r="AB124" s="64"/>
      <c r="AC124" s="64"/>
      <c r="AD124" s="64"/>
      <c r="AE124" s="64"/>
      <c r="AF124" s="64"/>
      <c r="AG124" s="64"/>
      <c r="AH124" s="64"/>
      <c r="AI124" s="64"/>
      <c r="AJ124" s="66"/>
      <c r="AK124" s="52"/>
      <c r="AL124" s="55"/>
      <c r="AM124" s="69"/>
      <c r="AN124" s="33">
        <v>4</v>
      </c>
      <c r="AO124" s="32" t="s">
        <v>702</v>
      </c>
      <c r="AP124" s="17" t="s">
        <v>703</v>
      </c>
      <c r="AQ124" s="17" t="s">
        <v>129</v>
      </c>
      <c r="AR124" s="17" t="s">
        <v>701</v>
      </c>
      <c r="AS124" s="17" t="s">
        <v>164</v>
      </c>
      <c r="AT124" s="17" t="s">
        <v>132</v>
      </c>
      <c r="AU124" s="17" t="s">
        <v>106</v>
      </c>
      <c r="AV124" s="17" t="s">
        <v>107</v>
      </c>
      <c r="AW124" s="17" t="s">
        <v>108</v>
      </c>
      <c r="AX124" s="17" t="s">
        <v>109</v>
      </c>
      <c r="AY124" s="17" t="s">
        <v>110</v>
      </c>
      <c r="AZ124" s="17" t="s">
        <v>111</v>
      </c>
      <c r="BA124" s="17" t="s">
        <v>133</v>
      </c>
      <c r="BB124" s="17">
        <f t="shared" si="129"/>
        <v>100</v>
      </c>
      <c r="BC124" s="17" t="str">
        <f t="shared" si="130"/>
        <v>Fuerte</v>
      </c>
      <c r="BD124" s="17"/>
      <c r="BE124" s="17" t="s">
        <v>120</v>
      </c>
      <c r="BF124" s="17" t="str">
        <f t="shared" si="131"/>
        <v>Siempre se ejecuta</v>
      </c>
      <c r="BG124" s="17"/>
      <c r="BH124" s="18" t="str">
        <f t="shared" si="132"/>
        <v>FUERTE</v>
      </c>
      <c r="BI124" s="17">
        <f t="shared" si="133"/>
        <v>100</v>
      </c>
      <c r="BJ124" s="17" t="str">
        <f t="shared" si="134"/>
        <v>NO</v>
      </c>
      <c r="BK124" s="71"/>
      <c r="BL124" s="71"/>
      <c r="BM124" s="74"/>
      <c r="BN124" s="52"/>
      <c r="BO124" s="52"/>
      <c r="BP124" s="55"/>
      <c r="BQ124" s="58"/>
      <c r="BR124" s="61"/>
    </row>
    <row r="125" spans="1:70" ht="23.25" customHeight="1" x14ac:dyDescent="0.25">
      <c r="A125" s="27"/>
      <c r="B125" s="77"/>
      <c r="C125" s="80"/>
      <c r="D125" s="82"/>
      <c r="E125" s="82"/>
      <c r="F125" s="64"/>
      <c r="G125" s="64"/>
      <c r="H125" s="80"/>
      <c r="I125" s="64"/>
      <c r="J125" s="85"/>
      <c r="K125" s="34">
        <v>5</v>
      </c>
      <c r="L125" s="35"/>
      <c r="M125" s="87"/>
      <c r="N125" s="89"/>
      <c r="O125" s="52"/>
      <c r="P125" s="92"/>
      <c r="Q125" s="64"/>
      <c r="R125" s="64"/>
      <c r="S125" s="64"/>
      <c r="T125" s="64"/>
      <c r="U125" s="64"/>
      <c r="V125" s="64"/>
      <c r="W125" s="64"/>
      <c r="X125" s="64"/>
      <c r="Y125" s="64"/>
      <c r="Z125" s="64"/>
      <c r="AA125" s="64"/>
      <c r="AB125" s="64"/>
      <c r="AC125" s="64"/>
      <c r="AD125" s="64"/>
      <c r="AE125" s="64"/>
      <c r="AF125" s="64"/>
      <c r="AG125" s="64"/>
      <c r="AH125" s="64"/>
      <c r="AI125" s="64"/>
      <c r="AJ125" s="66"/>
      <c r="AK125" s="52"/>
      <c r="AL125" s="55"/>
      <c r="AM125" s="69"/>
      <c r="AN125" s="36">
        <v>5</v>
      </c>
      <c r="AO125" s="35" t="s">
        <v>47</v>
      </c>
      <c r="AP125" s="13"/>
      <c r="AQ125" s="13"/>
      <c r="AR125" s="13"/>
      <c r="AS125" s="13"/>
      <c r="AT125" s="13"/>
      <c r="AU125" s="13"/>
      <c r="AV125" s="13"/>
      <c r="AW125" s="13"/>
      <c r="AX125" s="13"/>
      <c r="AY125" s="13"/>
      <c r="AZ125" s="13"/>
      <c r="BA125" s="13"/>
      <c r="BB125" s="13">
        <f t="shared" si="129"/>
        <v>0</v>
      </c>
      <c r="BC125" s="13" t="str">
        <f t="shared" si="130"/>
        <v>Débil</v>
      </c>
      <c r="BD125" s="13"/>
      <c r="BE125" s="13"/>
      <c r="BF125" s="13" t="str">
        <f t="shared" si="131"/>
        <v/>
      </c>
      <c r="BG125" s="13"/>
      <c r="BH125" s="14" t="str">
        <f t="shared" si="132"/>
        <v/>
      </c>
      <c r="BI125" s="13" t="str">
        <f t="shared" si="133"/>
        <v/>
      </c>
      <c r="BJ125" s="13" t="str">
        <f t="shared" si="134"/>
        <v>SI</v>
      </c>
      <c r="BK125" s="71"/>
      <c r="BL125" s="71"/>
      <c r="BM125" s="74"/>
      <c r="BN125" s="52"/>
      <c r="BO125" s="52"/>
      <c r="BP125" s="55"/>
      <c r="BQ125" s="58"/>
      <c r="BR125" s="61"/>
    </row>
    <row r="126" spans="1:70" ht="23.25" customHeight="1" x14ac:dyDescent="0.25">
      <c r="A126" s="27"/>
      <c r="B126" s="77"/>
      <c r="C126" s="80"/>
      <c r="D126" s="82"/>
      <c r="E126" s="82"/>
      <c r="F126" s="64"/>
      <c r="G126" s="64"/>
      <c r="H126" s="80"/>
      <c r="I126" s="64"/>
      <c r="J126" s="85"/>
      <c r="K126" s="31">
        <v>6</v>
      </c>
      <c r="L126" s="32"/>
      <c r="M126" s="87"/>
      <c r="N126" s="89"/>
      <c r="O126" s="52"/>
      <c r="P126" s="92"/>
      <c r="Q126" s="64"/>
      <c r="R126" s="64"/>
      <c r="S126" s="64"/>
      <c r="T126" s="64"/>
      <c r="U126" s="64"/>
      <c r="V126" s="64"/>
      <c r="W126" s="64"/>
      <c r="X126" s="64"/>
      <c r="Y126" s="64"/>
      <c r="Z126" s="64"/>
      <c r="AA126" s="64"/>
      <c r="AB126" s="64"/>
      <c r="AC126" s="64"/>
      <c r="AD126" s="64"/>
      <c r="AE126" s="64"/>
      <c r="AF126" s="64"/>
      <c r="AG126" s="64"/>
      <c r="AH126" s="64"/>
      <c r="AI126" s="64"/>
      <c r="AJ126" s="66"/>
      <c r="AK126" s="52"/>
      <c r="AL126" s="55"/>
      <c r="AM126" s="69"/>
      <c r="AN126" s="33">
        <v>6</v>
      </c>
      <c r="AO126" s="32" t="s">
        <v>47</v>
      </c>
      <c r="AP126" s="17"/>
      <c r="AQ126" s="17"/>
      <c r="AR126" s="17"/>
      <c r="AS126" s="17"/>
      <c r="AT126" s="17"/>
      <c r="AU126" s="17"/>
      <c r="AV126" s="17"/>
      <c r="AW126" s="17"/>
      <c r="AX126" s="17"/>
      <c r="AY126" s="17"/>
      <c r="AZ126" s="17"/>
      <c r="BA126" s="17"/>
      <c r="BB126" s="17">
        <f t="shared" si="129"/>
        <v>0</v>
      </c>
      <c r="BC126" s="17" t="str">
        <f t="shared" si="130"/>
        <v>Débil</v>
      </c>
      <c r="BD126" s="17"/>
      <c r="BE126" s="17"/>
      <c r="BF126" s="17" t="str">
        <f t="shared" si="131"/>
        <v/>
      </c>
      <c r="BG126" s="17"/>
      <c r="BH126" s="18" t="str">
        <f t="shared" si="132"/>
        <v/>
      </c>
      <c r="BI126" s="17" t="str">
        <f t="shared" si="133"/>
        <v/>
      </c>
      <c r="BJ126" s="17" t="str">
        <f t="shared" si="134"/>
        <v>SI</v>
      </c>
      <c r="BK126" s="71"/>
      <c r="BL126" s="71"/>
      <c r="BM126" s="74"/>
      <c r="BN126" s="52"/>
      <c r="BO126" s="52"/>
      <c r="BP126" s="55"/>
      <c r="BQ126" s="58"/>
      <c r="BR126" s="61"/>
    </row>
    <row r="127" spans="1:70" ht="23.25" customHeight="1" x14ac:dyDescent="0.25">
      <c r="A127" s="27"/>
      <c r="B127" s="77"/>
      <c r="C127" s="80"/>
      <c r="D127" s="82"/>
      <c r="E127" s="82"/>
      <c r="F127" s="64"/>
      <c r="G127" s="64"/>
      <c r="H127" s="80"/>
      <c r="I127" s="64"/>
      <c r="J127" s="85"/>
      <c r="K127" s="34">
        <v>7</v>
      </c>
      <c r="L127" s="35" t="s">
        <v>47</v>
      </c>
      <c r="M127" s="87"/>
      <c r="N127" s="89"/>
      <c r="O127" s="52"/>
      <c r="P127" s="92"/>
      <c r="Q127" s="64"/>
      <c r="R127" s="64"/>
      <c r="S127" s="64"/>
      <c r="T127" s="64"/>
      <c r="U127" s="64"/>
      <c r="V127" s="64"/>
      <c r="W127" s="64"/>
      <c r="X127" s="64"/>
      <c r="Y127" s="64"/>
      <c r="Z127" s="64"/>
      <c r="AA127" s="64"/>
      <c r="AB127" s="64"/>
      <c r="AC127" s="64"/>
      <c r="AD127" s="64"/>
      <c r="AE127" s="64"/>
      <c r="AF127" s="64"/>
      <c r="AG127" s="64"/>
      <c r="AH127" s="64"/>
      <c r="AI127" s="64"/>
      <c r="AJ127" s="66"/>
      <c r="AK127" s="52"/>
      <c r="AL127" s="55"/>
      <c r="AM127" s="69"/>
      <c r="AN127" s="36">
        <v>7</v>
      </c>
      <c r="AO127" s="35" t="s">
        <v>47</v>
      </c>
      <c r="AP127" s="13"/>
      <c r="AQ127" s="13"/>
      <c r="AR127" s="13"/>
      <c r="AS127" s="13"/>
      <c r="AT127" s="13"/>
      <c r="AU127" s="13"/>
      <c r="AV127" s="13"/>
      <c r="AW127" s="13"/>
      <c r="AX127" s="13"/>
      <c r="AY127" s="13"/>
      <c r="AZ127" s="13"/>
      <c r="BA127" s="13"/>
      <c r="BB127" s="13">
        <f t="shared" si="129"/>
        <v>0</v>
      </c>
      <c r="BC127" s="13" t="str">
        <f t="shared" si="130"/>
        <v>Débil</v>
      </c>
      <c r="BD127" s="13"/>
      <c r="BE127" s="13"/>
      <c r="BF127" s="13" t="str">
        <f t="shared" si="131"/>
        <v/>
      </c>
      <c r="BG127" s="13"/>
      <c r="BH127" s="14" t="str">
        <f t="shared" si="132"/>
        <v/>
      </c>
      <c r="BI127" s="13" t="str">
        <f t="shared" si="133"/>
        <v/>
      </c>
      <c r="BJ127" s="13" t="str">
        <f t="shared" si="134"/>
        <v>SI</v>
      </c>
      <c r="BK127" s="71"/>
      <c r="BL127" s="71"/>
      <c r="BM127" s="74"/>
      <c r="BN127" s="52"/>
      <c r="BO127" s="52"/>
      <c r="BP127" s="55"/>
      <c r="BQ127" s="58"/>
      <c r="BR127" s="61"/>
    </row>
    <row r="128" spans="1:70" ht="23.25" customHeight="1" x14ac:dyDescent="0.25">
      <c r="A128" s="27"/>
      <c r="B128" s="77"/>
      <c r="C128" s="80"/>
      <c r="D128" s="82"/>
      <c r="E128" s="82"/>
      <c r="F128" s="64"/>
      <c r="G128" s="64"/>
      <c r="H128" s="80"/>
      <c r="I128" s="64"/>
      <c r="J128" s="85"/>
      <c r="K128" s="31">
        <v>8</v>
      </c>
      <c r="L128" s="32" t="s">
        <v>47</v>
      </c>
      <c r="M128" s="87"/>
      <c r="N128" s="89"/>
      <c r="O128" s="52"/>
      <c r="P128" s="92"/>
      <c r="Q128" s="64"/>
      <c r="R128" s="64"/>
      <c r="S128" s="64"/>
      <c r="T128" s="64"/>
      <c r="U128" s="64"/>
      <c r="V128" s="64"/>
      <c r="W128" s="64"/>
      <c r="X128" s="64"/>
      <c r="Y128" s="64"/>
      <c r="Z128" s="64"/>
      <c r="AA128" s="64"/>
      <c r="AB128" s="64"/>
      <c r="AC128" s="64"/>
      <c r="AD128" s="64"/>
      <c r="AE128" s="64"/>
      <c r="AF128" s="64"/>
      <c r="AG128" s="64"/>
      <c r="AH128" s="64"/>
      <c r="AI128" s="64"/>
      <c r="AJ128" s="66"/>
      <c r="AK128" s="52"/>
      <c r="AL128" s="55"/>
      <c r="AM128" s="69"/>
      <c r="AN128" s="33">
        <v>8</v>
      </c>
      <c r="AO128" s="32" t="s">
        <v>47</v>
      </c>
      <c r="AP128" s="17"/>
      <c r="AQ128" s="17"/>
      <c r="AR128" s="17"/>
      <c r="AS128" s="17"/>
      <c r="AT128" s="17"/>
      <c r="AU128" s="17"/>
      <c r="AV128" s="17"/>
      <c r="AW128" s="17"/>
      <c r="AX128" s="17"/>
      <c r="AY128" s="17"/>
      <c r="AZ128" s="17"/>
      <c r="BA128" s="17"/>
      <c r="BB128" s="17">
        <f t="shared" si="129"/>
        <v>0</v>
      </c>
      <c r="BC128" s="17" t="str">
        <f t="shared" si="130"/>
        <v>Débil</v>
      </c>
      <c r="BD128" s="17"/>
      <c r="BE128" s="17"/>
      <c r="BF128" s="17" t="str">
        <f t="shared" si="131"/>
        <v/>
      </c>
      <c r="BG128" s="17"/>
      <c r="BH128" s="18" t="str">
        <f t="shared" si="132"/>
        <v/>
      </c>
      <c r="BI128" s="17" t="str">
        <f t="shared" si="133"/>
        <v/>
      </c>
      <c r="BJ128" s="17" t="str">
        <f t="shared" si="134"/>
        <v>SI</v>
      </c>
      <c r="BK128" s="71"/>
      <c r="BL128" s="71"/>
      <c r="BM128" s="74"/>
      <c r="BN128" s="52"/>
      <c r="BO128" s="52"/>
      <c r="BP128" s="55"/>
      <c r="BQ128" s="58"/>
      <c r="BR128" s="61"/>
    </row>
    <row r="129" spans="1:70" ht="23.25" customHeight="1" x14ac:dyDescent="0.25">
      <c r="A129" s="27"/>
      <c r="B129" s="77"/>
      <c r="C129" s="80"/>
      <c r="D129" s="82"/>
      <c r="E129" s="82"/>
      <c r="F129" s="64"/>
      <c r="G129" s="64"/>
      <c r="H129" s="80"/>
      <c r="I129" s="64"/>
      <c r="J129" s="85"/>
      <c r="K129" s="34">
        <v>9</v>
      </c>
      <c r="L129" s="35" t="s">
        <v>47</v>
      </c>
      <c r="M129" s="87"/>
      <c r="N129" s="89"/>
      <c r="O129" s="52"/>
      <c r="P129" s="92"/>
      <c r="Q129" s="64"/>
      <c r="R129" s="64"/>
      <c r="S129" s="64"/>
      <c r="T129" s="64"/>
      <c r="U129" s="64"/>
      <c r="V129" s="64"/>
      <c r="W129" s="64"/>
      <c r="X129" s="64"/>
      <c r="Y129" s="64"/>
      <c r="Z129" s="64"/>
      <c r="AA129" s="64"/>
      <c r="AB129" s="64"/>
      <c r="AC129" s="64"/>
      <c r="AD129" s="64"/>
      <c r="AE129" s="64"/>
      <c r="AF129" s="64"/>
      <c r="AG129" s="64"/>
      <c r="AH129" s="64"/>
      <c r="AI129" s="64"/>
      <c r="AJ129" s="66"/>
      <c r="AK129" s="52"/>
      <c r="AL129" s="55"/>
      <c r="AM129" s="69"/>
      <c r="AN129" s="36">
        <v>9</v>
      </c>
      <c r="AO129" s="35" t="s">
        <v>56</v>
      </c>
      <c r="AP129" s="13"/>
      <c r="AQ129" s="13"/>
      <c r="AR129" s="13"/>
      <c r="AS129" s="13"/>
      <c r="AT129" s="13"/>
      <c r="AU129" s="13"/>
      <c r="AV129" s="13"/>
      <c r="AW129" s="13"/>
      <c r="AX129" s="13"/>
      <c r="AY129" s="13"/>
      <c r="AZ129" s="13"/>
      <c r="BA129" s="13"/>
      <c r="BB129" s="13">
        <f t="shared" si="129"/>
        <v>0</v>
      </c>
      <c r="BC129" s="13" t="str">
        <f t="shared" si="130"/>
        <v>Débil</v>
      </c>
      <c r="BD129" s="13"/>
      <c r="BE129" s="13"/>
      <c r="BF129" s="13" t="str">
        <f t="shared" si="131"/>
        <v/>
      </c>
      <c r="BG129" s="13"/>
      <c r="BH129" s="14" t="str">
        <f t="shared" si="132"/>
        <v/>
      </c>
      <c r="BI129" s="13" t="str">
        <f t="shared" si="133"/>
        <v/>
      </c>
      <c r="BJ129" s="13" t="str">
        <f t="shared" si="134"/>
        <v>SI</v>
      </c>
      <c r="BK129" s="71"/>
      <c r="BL129" s="71"/>
      <c r="BM129" s="74"/>
      <c r="BN129" s="52"/>
      <c r="BO129" s="52"/>
      <c r="BP129" s="55"/>
      <c r="BQ129" s="58"/>
      <c r="BR129" s="61"/>
    </row>
    <row r="130" spans="1:70" ht="23.25" customHeight="1" thickBot="1" x14ac:dyDescent="0.3">
      <c r="A130" s="27"/>
      <c r="B130" s="78"/>
      <c r="C130" s="81"/>
      <c r="D130" s="83"/>
      <c r="E130" s="83"/>
      <c r="F130" s="65"/>
      <c r="G130" s="65"/>
      <c r="H130" s="81"/>
      <c r="I130" s="65"/>
      <c r="J130" s="86"/>
      <c r="K130" s="37">
        <v>10</v>
      </c>
      <c r="L130" s="38" t="s">
        <v>47</v>
      </c>
      <c r="M130" s="88"/>
      <c r="N130" s="90"/>
      <c r="O130" s="53"/>
      <c r="P130" s="93"/>
      <c r="Q130" s="65"/>
      <c r="R130" s="65"/>
      <c r="S130" s="65"/>
      <c r="T130" s="65"/>
      <c r="U130" s="65"/>
      <c r="V130" s="65"/>
      <c r="W130" s="65"/>
      <c r="X130" s="65"/>
      <c r="Y130" s="65"/>
      <c r="Z130" s="65"/>
      <c r="AA130" s="65"/>
      <c r="AB130" s="65"/>
      <c r="AC130" s="65"/>
      <c r="AD130" s="65"/>
      <c r="AE130" s="65"/>
      <c r="AF130" s="65"/>
      <c r="AG130" s="65"/>
      <c r="AH130" s="65"/>
      <c r="AI130" s="65"/>
      <c r="AJ130" s="67"/>
      <c r="AK130" s="53"/>
      <c r="AL130" s="56"/>
      <c r="AM130" s="70"/>
      <c r="AN130" s="39">
        <v>10</v>
      </c>
      <c r="AO130" s="38" t="s">
        <v>56</v>
      </c>
      <c r="AP130" s="19"/>
      <c r="AQ130" s="19"/>
      <c r="AR130" s="19"/>
      <c r="AS130" s="19"/>
      <c r="AT130" s="19"/>
      <c r="AU130" s="19"/>
      <c r="AV130" s="19"/>
      <c r="AW130" s="19"/>
      <c r="AX130" s="19"/>
      <c r="AY130" s="19"/>
      <c r="AZ130" s="19"/>
      <c r="BA130" s="19"/>
      <c r="BB130" s="19">
        <f t="shared" si="129"/>
        <v>0</v>
      </c>
      <c r="BC130" s="19" t="str">
        <f t="shared" si="130"/>
        <v>Débil</v>
      </c>
      <c r="BD130" s="19"/>
      <c r="BE130" s="19"/>
      <c r="BF130" s="19" t="str">
        <f t="shared" si="131"/>
        <v/>
      </c>
      <c r="BG130" s="19"/>
      <c r="BH130" s="20" t="str">
        <f t="shared" si="132"/>
        <v/>
      </c>
      <c r="BI130" s="19" t="str">
        <f t="shared" si="133"/>
        <v/>
      </c>
      <c r="BJ130" s="19" t="str">
        <f t="shared" si="134"/>
        <v>SI</v>
      </c>
      <c r="BK130" s="72"/>
      <c r="BL130" s="72"/>
      <c r="BM130" s="75"/>
      <c r="BN130" s="53"/>
      <c r="BO130" s="53"/>
      <c r="BP130" s="56"/>
      <c r="BQ130" s="59"/>
      <c r="BR130" s="62"/>
    </row>
    <row r="131" spans="1:70" ht="242.25" x14ac:dyDescent="0.25">
      <c r="A131" s="27"/>
      <c r="B131" s="76" t="s">
        <v>22</v>
      </c>
      <c r="C131" s="79" t="s">
        <v>166</v>
      </c>
      <c r="D131" s="82" t="s">
        <v>167</v>
      </c>
      <c r="E131" s="82" t="s">
        <v>168</v>
      </c>
      <c r="F131" s="63" t="s">
        <v>91</v>
      </c>
      <c r="G131" s="63" t="s">
        <v>91</v>
      </c>
      <c r="H131" s="79" t="s">
        <v>91</v>
      </c>
      <c r="I131" s="63" t="s">
        <v>91</v>
      </c>
      <c r="J131" s="84" t="str">
        <f t="shared" ref="J131" si="141">IF(AND((F131="SI"),(G131="SI"),(H131="SI"),(I131="SI")),"Si es Riesgo de Corrupción","No es Riesgo de Corrupción")</f>
        <v>Si es Riesgo de Corrupción</v>
      </c>
      <c r="K131" s="28">
        <v>1</v>
      </c>
      <c r="L131" s="29" t="s">
        <v>171</v>
      </c>
      <c r="M131" s="87" t="s">
        <v>174</v>
      </c>
      <c r="N131" s="89">
        <v>1</v>
      </c>
      <c r="O131" s="52" t="str">
        <f t="shared" ref="O131" si="142">IF(N131=1,"Rara vez",IF(N131=2,"Improbable",IF(N131=3,"Posible",IF(N131=4,"Probable",IF(N131=5,"Casi seguro","← 
Definir el nivel de probabilidad")))))</f>
        <v>Rara vez</v>
      </c>
      <c r="P131" s="91" t="str">
        <f t="shared" ref="P131" si="143">IF(N131=5,"Descripción:
Se espera que el evento ocurra en la mayoría de las circunstancias
Frecuencia:
Más de 1 vez al año",IF(N131=4,"Descripción:
Es viable que el evento ocurra en la mayoría de las circunstancias
Frecuencia:
Al menos 1 vez en el último año",IF(N131=3,"Descripción:
El evento podrá ocurrir en algún momento
Frecuencia:
Al menos 1 vez en los últimos 2 años",IF(N131=2,"Descripción:
El evento puede ocurrir en algún momento
Frecuencia:
Al menos 1 vez en los últimos 5 años",IF(N131=1,"Descripción: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131" s="63" t="s">
        <v>91</v>
      </c>
      <c r="R131" s="63" t="s">
        <v>91</v>
      </c>
      <c r="S131" s="63" t="s">
        <v>91</v>
      </c>
      <c r="T131" s="63" t="s">
        <v>91</v>
      </c>
      <c r="U131" s="63" t="s">
        <v>91</v>
      </c>
      <c r="V131" s="63" t="s">
        <v>99</v>
      </c>
      <c r="W131" s="63" t="s">
        <v>91</v>
      </c>
      <c r="X131" s="63" t="s">
        <v>99</v>
      </c>
      <c r="Y131" s="63" t="s">
        <v>91</v>
      </c>
      <c r="Z131" s="63" t="s">
        <v>91</v>
      </c>
      <c r="AA131" s="63" t="s">
        <v>91</v>
      </c>
      <c r="AB131" s="63" t="s">
        <v>91</v>
      </c>
      <c r="AC131" s="63" t="s">
        <v>91</v>
      </c>
      <c r="AD131" s="63" t="s">
        <v>91</v>
      </c>
      <c r="AE131" s="63" t="s">
        <v>91</v>
      </c>
      <c r="AF131" s="63" t="s">
        <v>99</v>
      </c>
      <c r="AG131" s="63" t="s">
        <v>91</v>
      </c>
      <c r="AH131" s="63" t="s">
        <v>91</v>
      </c>
      <c r="AI131" s="63" t="s">
        <v>99</v>
      </c>
      <c r="AJ131" s="66">
        <f t="shared" ref="AJ131" si="144">IF(AF131="SI","Impacto Catastrófico por lesoines o perdida de vidas humanas",(COUNTIF(Q131:AE140,"SI")+COUNTIF(AG131:AI140,"SI")))</f>
        <v>15</v>
      </c>
      <c r="AK131" s="52" t="str">
        <f t="shared" ref="AK131" si="145">IF(AJ131=0,"",IF(AND(AJ131&gt;0,AJ131&lt;=5),"Moderado",IF(AND(AJ131&gt;5,AJ131&lt;=11),"Mayor","Catastrófico")))</f>
        <v>Catastrófico</v>
      </c>
      <c r="AL131" s="54" t="str">
        <f t="shared" ref="AL131" si="146">IF(AND(O131="Rara Vez",AK131="Moderado"),"Moderado",IF(AND(O131="Rara Vez",AK131="Mayor"),"Alto",IF(AND(O131="Improbable",AK131="Moderado"),"Moderado",IF(AND(O131="Improbable",AK131="Mayor"),"Alto",IF(AND(O131="Posible",AK131="Moderado"),"Alto",IF(AND(O131="Probable",AK131="Moderado"),"Alto","Extremo"))))))</f>
        <v>Extremo</v>
      </c>
      <c r="AM131" s="68" t="s">
        <v>81</v>
      </c>
      <c r="AN131" s="30">
        <v>1</v>
      </c>
      <c r="AO131" s="29" t="s">
        <v>176</v>
      </c>
      <c r="AP131" s="11" t="s">
        <v>177</v>
      </c>
      <c r="AQ131" s="11" t="s">
        <v>102</v>
      </c>
      <c r="AR131" s="11" t="s">
        <v>178</v>
      </c>
      <c r="AS131" s="11" t="s">
        <v>179</v>
      </c>
      <c r="AT131" s="11" t="s">
        <v>132</v>
      </c>
      <c r="AU131" s="11" t="s">
        <v>106</v>
      </c>
      <c r="AV131" s="11" t="s">
        <v>107</v>
      </c>
      <c r="AW131" s="11" t="s">
        <v>108</v>
      </c>
      <c r="AX131" s="11" t="s">
        <v>109</v>
      </c>
      <c r="AY131" s="11" t="s">
        <v>110</v>
      </c>
      <c r="AZ131" s="11" t="s">
        <v>111</v>
      </c>
      <c r="BA131" s="11" t="s">
        <v>133</v>
      </c>
      <c r="BB131" s="11">
        <f t="shared" ref="BB131:BB140" si="147">IF(AU131="Asignado",15,0)+IF(AV131="Adecuado",15,0)+IF(AW131="Oportuna",15,0)+IF(AX131="Prevenir",15,IF(AX131="Detectar",10,0))+IF(AY131="Confiable",15,0)+IF(AZ131="Se investigan y resuelven oportunamente",15,0)+IF(BA131="Completa",10,IF(BA131="Incompleta",5,0))</f>
        <v>100</v>
      </c>
      <c r="BC131" s="11" t="str">
        <f t="shared" ref="BC131:BC140" si="148">IF(BB131&lt;=85,"Débil",IF(AND(BB131&gt;=86,BB131&lt;=95),"Moderado","Fuerte"))</f>
        <v>Fuerte</v>
      </c>
      <c r="BD131" s="11"/>
      <c r="BE131" s="11" t="s">
        <v>120</v>
      </c>
      <c r="BF131" s="11" t="str">
        <f t="shared" ref="BF131:BF140" si="149">IF(BE131="Débil","No se ejecuta",IF(BE131="Moderado","Algunas veces se ejecuta",IF(BE131="FUERTE","Siempre se ejecuta","")))</f>
        <v>Siempre se ejecuta</v>
      </c>
      <c r="BG131" s="11"/>
      <c r="BH131" s="12" t="str">
        <f t="shared" ref="BH131:BH140" si="150">IF(AND(BE131="Fuerte",BC131="Fuerte"),"FUERTE",IF(AND(BE131="Fuerte",BC131="Moderado"),"MODERADO",IF(AND(BE131="Fuerte",BC131="Débil"),"DÉBIL",IF(AND(BE131="Moderado",BC131="Fuerte"),"MODERADO",IF(AND(BE131="Moderado",BC131="Moderado"),"MODERADO",IF(AND(BE131="Moderado",BC131="Débil"),"DÉBIL",IF(AND(BE131="Débil",BC131="Fuerte"),"DÉBIL",IF(AND(BE131="Débil",BC131="Moderado"),"DÉBIL",IF(AND(BE131="Débil",BC131="Débil"),"DÉBIL","")))))))))</f>
        <v>FUERTE</v>
      </c>
      <c r="BI131" s="11">
        <f t="shared" ref="BI131:BI140" si="151">IF(BH131="DÉBIL",0,IF(BH131="MODERADO",50,IF(BH131="FUERTE",100,"")))</f>
        <v>100</v>
      </c>
      <c r="BJ131" s="11" t="str">
        <f t="shared" ref="BJ131:BJ140" si="152">IF(AND(BE131="Fuerte",BC131="Fuerte"),"NO","SI")</f>
        <v>NO</v>
      </c>
      <c r="BK131" s="71" t="str">
        <f t="shared" ref="BK131" si="153">IF(AVERAGE(BI131:BI140)=100,"FUERTE",IF(AND(AVERAGE(BI131:BI140)&lt;=99,AVERAGE(BI131:BI140)&gt;=50),"MODERADA",IF(AVERAGE(BI131:BI140)&lt;50,"DÉBIL",0)))</f>
        <v>FUERTE</v>
      </c>
      <c r="BL131" s="71" t="str">
        <f t="shared" ref="BL131" si="154">IFERROR(IF(BK131="DÉBIL","NO DISMINUYE",IF(AVERAGEIF(AT131:AT140,"Preventivo",BI131:BI140)&gt;=50,"DIRECTAMENTE","NO DISMINUYE")),"NO DISMINUYE")</f>
        <v>DIRECTAMENTE</v>
      </c>
      <c r="BM131" s="73">
        <f t="shared" ref="BM131" si="155">IF(N131=1,1,IF(AND(N131=2,BK131="FUERTE",BL131="DIRECTAMENTE"),N131-1,IF(AND(N131&gt;2,BK131="FUERTE",BL131="DIRECTAMENTE"),N131-2,IF(AND(N131&gt;=2,BK131="MODERADA",BL131="DIRECTAMENTE"),N131-1,N131))))</f>
        <v>1</v>
      </c>
      <c r="BN131" s="52" t="str">
        <f t="shared" ref="BN131" si="156">IF(BM131=1,"Rara vez",IF(BM131=2,"Improbable",IF(BM131=3,"Posible",IF(BM131=4,"Probable",IF(BM131=5,"Casi Seguro",0)))))</f>
        <v>Rara vez</v>
      </c>
      <c r="BO131" s="52" t="str">
        <f t="shared" ref="BO131" si="157">AK131</f>
        <v>Catastrófico</v>
      </c>
      <c r="BP131" s="54" t="str">
        <f t="shared" ref="BP131" si="158">IF(AND(BN131="Rara Vez",BO131="Moderado"),"Moderado",IF(AND(BN131="Rara Vez",BO131="Mayor"),"Alto",IF(AND(BN131="Improbable",BO131="Moderado"),"Moderado",IF(AND(BN131="Improbable",BO131="Mayor"),"Alto",IF(AND(BN131="Posible",BO131="Moderado"),"Alto",IF(AND(BN131="Probable",BO131="Moderado"),"Alto","Extremo"))))))</f>
        <v>Extremo</v>
      </c>
      <c r="BQ131" s="57" t="s">
        <v>668</v>
      </c>
      <c r="BR131" s="60" t="s">
        <v>190</v>
      </c>
    </row>
    <row r="132" spans="1:70" ht="23.25" customHeight="1" x14ac:dyDescent="0.25">
      <c r="A132" s="27"/>
      <c r="B132" s="77"/>
      <c r="C132" s="80"/>
      <c r="D132" s="82"/>
      <c r="E132" s="82"/>
      <c r="F132" s="64"/>
      <c r="G132" s="64"/>
      <c r="H132" s="80"/>
      <c r="I132" s="64"/>
      <c r="J132" s="85"/>
      <c r="K132" s="31">
        <v>2</v>
      </c>
      <c r="L132" s="32"/>
      <c r="M132" s="87"/>
      <c r="N132" s="89"/>
      <c r="O132" s="52"/>
      <c r="P132" s="92"/>
      <c r="Q132" s="64"/>
      <c r="R132" s="64"/>
      <c r="S132" s="64"/>
      <c r="T132" s="64"/>
      <c r="U132" s="64"/>
      <c r="V132" s="64"/>
      <c r="W132" s="64"/>
      <c r="X132" s="64"/>
      <c r="Y132" s="64"/>
      <c r="Z132" s="64"/>
      <c r="AA132" s="64"/>
      <c r="AB132" s="64"/>
      <c r="AC132" s="64"/>
      <c r="AD132" s="64"/>
      <c r="AE132" s="64"/>
      <c r="AF132" s="64"/>
      <c r="AG132" s="64"/>
      <c r="AH132" s="64"/>
      <c r="AI132" s="64"/>
      <c r="AJ132" s="66"/>
      <c r="AK132" s="52"/>
      <c r="AL132" s="55"/>
      <c r="AM132" s="69"/>
      <c r="AN132" s="33">
        <v>2</v>
      </c>
      <c r="AO132" s="32"/>
      <c r="AP132" s="17"/>
      <c r="AQ132" s="17"/>
      <c r="AR132" s="17"/>
      <c r="AS132" s="17"/>
      <c r="AT132" s="17"/>
      <c r="AU132" s="17"/>
      <c r="AV132" s="17"/>
      <c r="AW132" s="17"/>
      <c r="AX132" s="17"/>
      <c r="AY132" s="17"/>
      <c r="AZ132" s="17"/>
      <c r="BA132" s="17"/>
      <c r="BB132" s="17">
        <f t="shared" si="147"/>
        <v>0</v>
      </c>
      <c r="BC132" s="17" t="str">
        <f t="shared" si="148"/>
        <v>Débil</v>
      </c>
      <c r="BD132" s="17"/>
      <c r="BE132" s="17"/>
      <c r="BF132" s="17" t="str">
        <f t="shared" si="149"/>
        <v/>
      </c>
      <c r="BG132" s="17"/>
      <c r="BH132" s="18" t="str">
        <f t="shared" si="150"/>
        <v/>
      </c>
      <c r="BI132" s="17" t="str">
        <f t="shared" si="151"/>
        <v/>
      </c>
      <c r="BJ132" s="17" t="str">
        <f t="shared" si="152"/>
        <v>SI</v>
      </c>
      <c r="BK132" s="71"/>
      <c r="BL132" s="71"/>
      <c r="BM132" s="74"/>
      <c r="BN132" s="52"/>
      <c r="BO132" s="52"/>
      <c r="BP132" s="55"/>
      <c r="BQ132" s="58"/>
      <c r="BR132" s="61"/>
    </row>
    <row r="133" spans="1:70" ht="23.25" customHeight="1" x14ac:dyDescent="0.25">
      <c r="A133" s="27"/>
      <c r="B133" s="77"/>
      <c r="C133" s="80"/>
      <c r="D133" s="82"/>
      <c r="E133" s="82"/>
      <c r="F133" s="64"/>
      <c r="G133" s="64"/>
      <c r="H133" s="80"/>
      <c r="I133" s="64"/>
      <c r="J133" s="85"/>
      <c r="K133" s="34">
        <v>3</v>
      </c>
      <c r="L133" s="35" t="s">
        <v>47</v>
      </c>
      <c r="M133" s="87"/>
      <c r="N133" s="89"/>
      <c r="O133" s="52"/>
      <c r="P133" s="92"/>
      <c r="Q133" s="64"/>
      <c r="R133" s="64"/>
      <c r="S133" s="64"/>
      <c r="T133" s="64"/>
      <c r="U133" s="64"/>
      <c r="V133" s="64"/>
      <c r="W133" s="64"/>
      <c r="X133" s="64"/>
      <c r="Y133" s="64"/>
      <c r="Z133" s="64"/>
      <c r="AA133" s="64"/>
      <c r="AB133" s="64"/>
      <c r="AC133" s="64"/>
      <c r="AD133" s="64"/>
      <c r="AE133" s="64"/>
      <c r="AF133" s="64"/>
      <c r="AG133" s="64"/>
      <c r="AH133" s="64"/>
      <c r="AI133" s="64"/>
      <c r="AJ133" s="66"/>
      <c r="AK133" s="52"/>
      <c r="AL133" s="55"/>
      <c r="AM133" s="69"/>
      <c r="AN133" s="36">
        <v>3</v>
      </c>
      <c r="AO133" s="35"/>
      <c r="AP133" s="13"/>
      <c r="AQ133" s="13"/>
      <c r="AR133" s="13"/>
      <c r="AS133" s="13"/>
      <c r="AT133" s="13"/>
      <c r="AU133" s="13"/>
      <c r="AV133" s="13"/>
      <c r="AW133" s="13"/>
      <c r="AX133" s="13"/>
      <c r="AY133" s="13"/>
      <c r="AZ133" s="13"/>
      <c r="BA133" s="13"/>
      <c r="BB133" s="13">
        <f t="shared" si="147"/>
        <v>0</v>
      </c>
      <c r="BC133" s="13" t="str">
        <f t="shared" si="148"/>
        <v>Débil</v>
      </c>
      <c r="BD133" s="13"/>
      <c r="BE133" s="13"/>
      <c r="BF133" s="13" t="str">
        <f t="shared" si="149"/>
        <v/>
      </c>
      <c r="BG133" s="13"/>
      <c r="BH133" s="14" t="str">
        <f t="shared" si="150"/>
        <v/>
      </c>
      <c r="BI133" s="13" t="str">
        <f t="shared" si="151"/>
        <v/>
      </c>
      <c r="BJ133" s="13" t="str">
        <f t="shared" si="152"/>
        <v>SI</v>
      </c>
      <c r="BK133" s="71"/>
      <c r="BL133" s="71"/>
      <c r="BM133" s="74"/>
      <c r="BN133" s="52"/>
      <c r="BO133" s="52"/>
      <c r="BP133" s="55"/>
      <c r="BQ133" s="58"/>
      <c r="BR133" s="61"/>
    </row>
    <row r="134" spans="1:70" ht="23.25" customHeight="1" x14ac:dyDescent="0.25">
      <c r="A134" s="27"/>
      <c r="B134" s="77"/>
      <c r="C134" s="80"/>
      <c r="D134" s="82"/>
      <c r="E134" s="82"/>
      <c r="F134" s="64"/>
      <c r="G134" s="64"/>
      <c r="H134" s="80"/>
      <c r="I134" s="64"/>
      <c r="J134" s="85"/>
      <c r="K134" s="31">
        <v>4</v>
      </c>
      <c r="L134" s="32" t="s">
        <v>47</v>
      </c>
      <c r="M134" s="87"/>
      <c r="N134" s="89"/>
      <c r="O134" s="52"/>
      <c r="P134" s="92"/>
      <c r="Q134" s="64"/>
      <c r="R134" s="64"/>
      <c r="S134" s="64"/>
      <c r="T134" s="64"/>
      <c r="U134" s="64"/>
      <c r="V134" s="64"/>
      <c r="W134" s="64"/>
      <c r="X134" s="64"/>
      <c r="Y134" s="64"/>
      <c r="Z134" s="64"/>
      <c r="AA134" s="64"/>
      <c r="AB134" s="64"/>
      <c r="AC134" s="64"/>
      <c r="AD134" s="64"/>
      <c r="AE134" s="64"/>
      <c r="AF134" s="64"/>
      <c r="AG134" s="64"/>
      <c r="AH134" s="64"/>
      <c r="AI134" s="64"/>
      <c r="AJ134" s="66"/>
      <c r="AK134" s="52"/>
      <c r="AL134" s="55"/>
      <c r="AM134" s="69"/>
      <c r="AN134" s="33">
        <v>4</v>
      </c>
      <c r="AO134" s="32"/>
      <c r="AP134" s="17"/>
      <c r="AQ134" s="17"/>
      <c r="AR134" s="17"/>
      <c r="AS134" s="17"/>
      <c r="AT134" s="17"/>
      <c r="AU134" s="17"/>
      <c r="AV134" s="17"/>
      <c r="AW134" s="17"/>
      <c r="AX134" s="17"/>
      <c r="AY134" s="17"/>
      <c r="AZ134" s="17"/>
      <c r="BA134" s="17"/>
      <c r="BB134" s="17">
        <f t="shared" si="147"/>
        <v>0</v>
      </c>
      <c r="BC134" s="17" t="str">
        <f t="shared" si="148"/>
        <v>Débil</v>
      </c>
      <c r="BD134" s="17"/>
      <c r="BE134" s="17"/>
      <c r="BF134" s="17" t="str">
        <f t="shared" si="149"/>
        <v/>
      </c>
      <c r="BG134" s="17"/>
      <c r="BH134" s="18" t="str">
        <f t="shared" si="150"/>
        <v/>
      </c>
      <c r="BI134" s="17" t="str">
        <f t="shared" si="151"/>
        <v/>
      </c>
      <c r="BJ134" s="17" t="str">
        <f t="shared" si="152"/>
        <v>SI</v>
      </c>
      <c r="BK134" s="71"/>
      <c r="BL134" s="71"/>
      <c r="BM134" s="74"/>
      <c r="BN134" s="52"/>
      <c r="BO134" s="52"/>
      <c r="BP134" s="55"/>
      <c r="BQ134" s="58"/>
      <c r="BR134" s="61"/>
    </row>
    <row r="135" spans="1:70" ht="23.25" customHeight="1" x14ac:dyDescent="0.25">
      <c r="A135" s="27"/>
      <c r="B135" s="77"/>
      <c r="C135" s="80"/>
      <c r="D135" s="82"/>
      <c r="E135" s="82"/>
      <c r="F135" s="64"/>
      <c r="G135" s="64"/>
      <c r="H135" s="80"/>
      <c r="I135" s="64"/>
      <c r="J135" s="85"/>
      <c r="K135" s="34">
        <v>5</v>
      </c>
      <c r="L135" s="35" t="s">
        <v>47</v>
      </c>
      <c r="M135" s="87"/>
      <c r="N135" s="89"/>
      <c r="O135" s="52"/>
      <c r="P135" s="92"/>
      <c r="Q135" s="64"/>
      <c r="R135" s="64"/>
      <c r="S135" s="64"/>
      <c r="T135" s="64"/>
      <c r="U135" s="64"/>
      <c r="V135" s="64"/>
      <c r="W135" s="64"/>
      <c r="X135" s="64"/>
      <c r="Y135" s="64"/>
      <c r="Z135" s="64"/>
      <c r="AA135" s="64"/>
      <c r="AB135" s="64"/>
      <c r="AC135" s="64"/>
      <c r="AD135" s="64"/>
      <c r="AE135" s="64"/>
      <c r="AF135" s="64"/>
      <c r="AG135" s="64"/>
      <c r="AH135" s="64"/>
      <c r="AI135" s="64"/>
      <c r="AJ135" s="66"/>
      <c r="AK135" s="52"/>
      <c r="AL135" s="55"/>
      <c r="AM135" s="69"/>
      <c r="AN135" s="36">
        <v>5</v>
      </c>
      <c r="AO135" s="35" t="s">
        <v>47</v>
      </c>
      <c r="AP135" s="13"/>
      <c r="AQ135" s="13"/>
      <c r="AR135" s="13"/>
      <c r="AS135" s="13"/>
      <c r="AT135" s="13"/>
      <c r="AU135" s="13"/>
      <c r="AV135" s="13"/>
      <c r="AW135" s="13"/>
      <c r="AX135" s="13"/>
      <c r="AY135" s="13"/>
      <c r="AZ135" s="13"/>
      <c r="BA135" s="13"/>
      <c r="BB135" s="13">
        <f t="shared" si="147"/>
        <v>0</v>
      </c>
      <c r="BC135" s="13" t="str">
        <f t="shared" si="148"/>
        <v>Débil</v>
      </c>
      <c r="BD135" s="13"/>
      <c r="BE135" s="13"/>
      <c r="BF135" s="13" t="str">
        <f t="shared" si="149"/>
        <v/>
      </c>
      <c r="BG135" s="13"/>
      <c r="BH135" s="14" t="str">
        <f t="shared" si="150"/>
        <v/>
      </c>
      <c r="BI135" s="13" t="str">
        <f t="shared" si="151"/>
        <v/>
      </c>
      <c r="BJ135" s="13" t="str">
        <f t="shared" si="152"/>
        <v>SI</v>
      </c>
      <c r="BK135" s="71"/>
      <c r="BL135" s="71"/>
      <c r="BM135" s="74"/>
      <c r="BN135" s="52"/>
      <c r="BO135" s="52"/>
      <c r="BP135" s="55"/>
      <c r="BQ135" s="58"/>
      <c r="BR135" s="61"/>
    </row>
    <row r="136" spans="1:70" ht="23.25" customHeight="1" x14ac:dyDescent="0.25">
      <c r="A136" s="27"/>
      <c r="B136" s="77"/>
      <c r="C136" s="80"/>
      <c r="D136" s="82"/>
      <c r="E136" s="82"/>
      <c r="F136" s="64"/>
      <c r="G136" s="64"/>
      <c r="H136" s="80"/>
      <c r="I136" s="64"/>
      <c r="J136" s="85"/>
      <c r="K136" s="31">
        <v>6</v>
      </c>
      <c r="L136" s="32" t="s">
        <v>47</v>
      </c>
      <c r="M136" s="87"/>
      <c r="N136" s="89"/>
      <c r="O136" s="52"/>
      <c r="P136" s="92"/>
      <c r="Q136" s="64"/>
      <c r="R136" s="64"/>
      <c r="S136" s="64"/>
      <c r="T136" s="64"/>
      <c r="U136" s="64"/>
      <c r="V136" s="64"/>
      <c r="W136" s="64"/>
      <c r="X136" s="64"/>
      <c r="Y136" s="64"/>
      <c r="Z136" s="64"/>
      <c r="AA136" s="64"/>
      <c r="AB136" s="64"/>
      <c r="AC136" s="64"/>
      <c r="AD136" s="64"/>
      <c r="AE136" s="64"/>
      <c r="AF136" s="64"/>
      <c r="AG136" s="64"/>
      <c r="AH136" s="64"/>
      <c r="AI136" s="64"/>
      <c r="AJ136" s="66"/>
      <c r="AK136" s="52"/>
      <c r="AL136" s="55"/>
      <c r="AM136" s="69"/>
      <c r="AN136" s="33">
        <v>6</v>
      </c>
      <c r="AO136" s="32" t="s">
        <v>47</v>
      </c>
      <c r="AP136" s="17"/>
      <c r="AQ136" s="17"/>
      <c r="AR136" s="17"/>
      <c r="AS136" s="17"/>
      <c r="AT136" s="17"/>
      <c r="AU136" s="17"/>
      <c r="AV136" s="17"/>
      <c r="AW136" s="17"/>
      <c r="AX136" s="17"/>
      <c r="AY136" s="17"/>
      <c r="AZ136" s="17"/>
      <c r="BA136" s="17"/>
      <c r="BB136" s="17">
        <f t="shared" si="147"/>
        <v>0</v>
      </c>
      <c r="BC136" s="17" t="str">
        <f t="shared" si="148"/>
        <v>Débil</v>
      </c>
      <c r="BD136" s="17"/>
      <c r="BE136" s="17"/>
      <c r="BF136" s="17" t="str">
        <f t="shared" si="149"/>
        <v/>
      </c>
      <c r="BG136" s="17"/>
      <c r="BH136" s="18" t="str">
        <f t="shared" si="150"/>
        <v/>
      </c>
      <c r="BI136" s="17" t="str">
        <f t="shared" si="151"/>
        <v/>
      </c>
      <c r="BJ136" s="17" t="str">
        <f t="shared" si="152"/>
        <v>SI</v>
      </c>
      <c r="BK136" s="71"/>
      <c r="BL136" s="71"/>
      <c r="BM136" s="74"/>
      <c r="BN136" s="52"/>
      <c r="BO136" s="52"/>
      <c r="BP136" s="55"/>
      <c r="BQ136" s="58"/>
      <c r="BR136" s="61"/>
    </row>
    <row r="137" spans="1:70" ht="23.25" customHeight="1" x14ac:dyDescent="0.25">
      <c r="A137" s="27"/>
      <c r="B137" s="77"/>
      <c r="C137" s="80"/>
      <c r="D137" s="82"/>
      <c r="E137" s="82"/>
      <c r="F137" s="64"/>
      <c r="G137" s="64"/>
      <c r="H137" s="80"/>
      <c r="I137" s="64"/>
      <c r="J137" s="85"/>
      <c r="K137" s="34">
        <v>7</v>
      </c>
      <c r="L137" s="35" t="s">
        <v>47</v>
      </c>
      <c r="M137" s="87"/>
      <c r="N137" s="89"/>
      <c r="O137" s="52"/>
      <c r="P137" s="92"/>
      <c r="Q137" s="64"/>
      <c r="R137" s="64"/>
      <c r="S137" s="64"/>
      <c r="T137" s="64"/>
      <c r="U137" s="64"/>
      <c r="V137" s="64"/>
      <c r="W137" s="64"/>
      <c r="X137" s="64"/>
      <c r="Y137" s="64"/>
      <c r="Z137" s="64"/>
      <c r="AA137" s="64"/>
      <c r="AB137" s="64"/>
      <c r="AC137" s="64"/>
      <c r="AD137" s="64"/>
      <c r="AE137" s="64"/>
      <c r="AF137" s="64"/>
      <c r="AG137" s="64"/>
      <c r="AH137" s="64"/>
      <c r="AI137" s="64"/>
      <c r="AJ137" s="66"/>
      <c r="AK137" s="52"/>
      <c r="AL137" s="55"/>
      <c r="AM137" s="69"/>
      <c r="AN137" s="36">
        <v>7</v>
      </c>
      <c r="AO137" s="35" t="s">
        <v>47</v>
      </c>
      <c r="AP137" s="13"/>
      <c r="AQ137" s="13"/>
      <c r="AR137" s="13"/>
      <c r="AS137" s="13"/>
      <c r="AT137" s="13"/>
      <c r="AU137" s="13"/>
      <c r="AV137" s="13"/>
      <c r="AW137" s="13"/>
      <c r="AX137" s="13"/>
      <c r="AY137" s="13"/>
      <c r="AZ137" s="13"/>
      <c r="BA137" s="13"/>
      <c r="BB137" s="13">
        <f t="shared" si="147"/>
        <v>0</v>
      </c>
      <c r="BC137" s="13" t="str">
        <f t="shared" si="148"/>
        <v>Débil</v>
      </c>
      <c r="BD137" s="13"/>
      <c r="BE137" s="13"/>
      <c r="BF137" s="13" t="str">
        <f t="shared" si="149"/>
        <v/>
      </c>
      <c r="BG137" s="13"/>
      <c r="BH137" s="14" t="str">
        <f t="shared" si="150"/>
        <v/>
      </c>
      <c r="BI137" s="13" t="str">
        <f t="shared" si="151"/>
        <v/>
      </c>
      <c r="BJ137" s="13" t="str">
        <f t="shared" si="152"/>
        <v>SI</v>
      </c>
      <c r="BK137" s="71"/>
      <c r="BL137" s="71"/>
      <c r="BM137" s="74"/>
      <c r="BN137" s="52"/>
      <c r="BO137" s="52"/>
      <c r="BP137" s="55"/>
      <c r="BQ137" s="58"/>
      <c r="BR137" s="61"/>
    </row>
    <row r="138" spans="1:70" ht="23.25" customHeight="1" x14ac:dyDescent="0.25">
      <c r="A138" s="27"/>
      <c r="B138" s="77"/>
      <c r="C138" s="80"/>
      <c r="D138" s="82"/>
      <c r="E138" s="82"/>
      <c r="F138" s="64"/>
      <c r="G138" s="64"/>
      <c r="H138" s="80"/>
      <c r="I138" s="64"/>
      <c r="J138" s="85"/>
      <c r="K138" s="31">
        <v>8</v>
      </c>
      <c r="L138" s="32" t="s">
        <v>47</v>
      </c>
      <c r="M138" s="87"/>
      <c r="N138" s="89"/>
      <c r="O138" s="52"/>
      <c r="P138" s="92"/>
      <c r="Q138" s="64"/>
      <c r="R138" s="64"/>
      <c r="S138" s="64"/>
      <c r="T138" s="64"/>
      <c r="U138" s="64"/>
      <c r="V138" s="64"/>
      <c r="W138" s="64"/>
      <c r="X138" s="64"/>
      <c r="Y138" s="64"/>
      <c r="Z138" s="64"/>
      <c r="AA138" s="64"/>
      <c r="AB138" s="64"/>
      <c r="AC138" s="64"/>
      <c r="AD138" s="64"/>
      <c r="AE138" s="64"/>
      <c r="AF138" s="64"/>
      <c r="AG138" s="64"/>
      <c r="AH138" s="64"/>
      <c r="AI138" s="64"/>
      <c r="AJ138" s="66"/>
      <c r="AK138" s="52"/>
      <c r="AL138" s="55"/>
      <c r="AM138" s="69"/>
      <c r="AN138" s="33">
        <v>8</v>
      </c>
      <c r="AO138" s="32" t="s">
        <v>47</v>
      </c>
      <c r="AP138" s="17"/>
      <c r="AQ138" s="17"/>
      <c r="AR138" s="17"/>
      <c r="AS138" s="17"/>
      <c r="AT138" s="17"/>
      <c r="AU138" s="17"/>
      <c r="AV138" s="17"/>
      <c r="AW138" s="17"/>
      <c r="AX138" s="17"/>
      <c r="AY138" s="17"/>
      <c r="AZ138" s="17"/>
      <c r="BA138" s="17"/>
      <c r="BB138" s="17">
        <f t="shared" si="147"/>
        <v>0</v>
      </c>
      <c r="BC138" s="17" t="str">
        <f t="shared" si="148"/>
        <v>Débil</v>
      </c>
      <c r="BD138" s="17"/>
      <c r="BE138" s="17"/>
      <c r="BF138" s="17" t="str">
        <f t="shared" si="149"/>
        <v/>
      </c>
      <c r="BG138" s="17"/>
      <c r="BH138" s="18" t="str">
        <f t="shared" si="150"/>
        <v/>
      </c>
      <c r="BI138" s="17" t="str">
        <f t="shared" si="151"/>
        <v/>
      </c>
      <c r="BJ138" s="17" t="str">
        <f t="shared" si="152"/>
        <v>SI</v>
      </c>
      <c r="BK138" s="71"/>
      <c r="BL138" s="71"/>
      <c r="BM138" s="74"/>
      <c r="BN138" s="52"/>
      <c r="BO138" s="52"/>
      <c r="BP138" s="55"/>
      <c r="BQ138" s="58"/>
      <c r="BR138" s="61"/>
    </row>
    <row r="139" spans="1:70" ht="23.25" customHeight="1" x14ac:dyDescent="0.25">
      <c r="A139" s="27"/>
      <c r="B139" s="77"/>
      <c r="C139" s="80"/>
      <c r="D139" s="82"/>
      <c r="E139" s="82"/>
      <c r="F139" s="64"/>
      <c r="G139" s="64"/>
      <c r="H139" s="80"/>
      <c r="I139" s="64"/>
      <c r="J139" s="85"/>
      <c r="K139" s="34">
        <v>9</v>
      </c>
      <c r="L139" s="35" t="s">
        <v>47</v>
      </c>
      <c r="M139" s="87"/>
      <c r="N139" s="89"/>
      <c r="O139" s="52"/>
      <c r="P139" s="92"/>
      <c r="Q139" s="64"/>
      <c r="R139" s="64"/>
      <c r="S139" s="64"/>
      <c r="T139" s="64"/>
      <c r="U139" s="64"/>
      <c r="V139" s="64"/>
      <c r="W139" s="64"/>
      <c r="X139" s="64"/>
      <c r="Y139" s="64"/>
      <c r="Z139" s="64"/>
      <c r="AA139" s="64"/>
      <c r="AB139" s="64"/>
      <c r="AC139" s="64"/>
      <c r="AD139" s="64"/>
      <c r="AE139" s="64"/>
      <c r="AF139" s="64"/>
      <c r="AG139" s="64"/>
      <c r="AH139" s="64"/>
      <c r="AI139" s="64"/>
      <c r="AJ139" s="66"/>
      <c r="AK139" s="52"/>
      <c r="AL139" s="55"/>
      <c r="AM139" s="69"/>
      <c r="AN139" s="36">
        <v>9</v>
      </c>
      <c r="AO139" s="35" t="s">
        <v>56</v>
      </c>
      <c r="AP139" s="13"/>
      <c r="AQ139" s="13"/>
      <c r="AR139" s="13"/>
      <c r="AS139" s="13"/>
      <c r="AT139" s="13"/>
      <c r="AU139" s="13"/>
      <c r="AV139" s="13"/>
      <c r="AW139" s="13"/>
      <c r="AX139" s="13"/>
      <c r="AY139" s="13"/>
      <c r="AZ139" s="13"/>
      <c r="BA139" s="13"/>
      <c r="BB139" s="13">
        <f t="shared" si="147"/>
        <v>0</v>
      </c>
      <c r="BC139" s="13" t="str">
        <f t="shared" si="148"/>
        <v>Débil</v>
      </c>
      <c r="BD139" s="13"/>
      <c r="BE139" s="13"/>
      <c r="BF139" s="13" t="str">
        <f t="shared" si="149"/>
        <v/>
      </c>
      <c r="BG139" s="13"/>
      <c r="BH139" s="14" t="str">
        <f t="shared" si="150"/>
        <v/>
      </c>
      <c r="BI139" s="13" t="str">
        <f t="shared" si="151"/>
        <v/>
      </c>
      <c r="BJ139" s="13" t="str">
        <f t="shared" si="152"/>
        <v>SI</v>
      </c>
      <c r="BK139" s="71"/>
      <c r="BL139" s="71"/>
      <c r="BM139" s="74"/>
      <c r="BN139" s="52"/>
      <c r="BO139" s="52"/>
      <c r="BP139" s="55"/>
      <c r="BQ139" s="58"/>
      <c r="BR139" s="61"/>
    </row>
    <row r="140" spans="1:70" ht="23.25" customHeight="1" thickBot="1" x14ac:dyDescent="0.3">
      <c r="A140" s="27"/>
      <c r="B140" s="77"/>
      <c r="C140" s="80"/>
      <c r="D140" s="83"/>
      <c r="E140" s="83"/>
      <c r="F140" s="65"/>
      <c r="G140" s="65"/>
      <c r="H140" s="81"/>
      <c r="I140" s="65"/>
      <c r="J140" s="86"/>
      <c r="K140" s="37">
        <v>10</v>
      </c>
      <c r="L140" s="38" t="s">
        <v>47</v>
      </c>
      <c r="M140" s="88"/>
      <c r="N140" s="90"/>
      <c r="O140" s="53"/>
      <c r="P140" s="93"/>
      <c r="Q140" s="65"/>
      <c r="R140" s="65"/>
      <c r="S140" s="65"/>
      <c r="T140" s="65"/>
      <c r="U140" s="65"/>
      <c r="V140" s="65"/>
      <c r="W140" s="65"/>
      <c r="X140" s="65"/>
      <c r="Y140" s="65"/>
      <c r="Z140" s="65"/>
      <c r="AA140" s="65"/>
      <c r="AB140" s="65"/>
      <c r="AC140" s="65"/>
      <c r="AD140" s="65"/>
      <c r="AE140" s="65"/>
      <c r="AF140" s="65"/>
      <c r="AG140" s="65"/>
      <c r="AH140" s="65"/>
      <c r="AI140" s="65"/>
      <c r="AJ140" s="67"/>
      <c r="AK140" s="53"/>
      <c r="AL140" s="56"/>
      <c r="AM140" s="70"/>
      <c r="AN140" s="39">
        <v>10</v>
      </c>
      <c r="AO140" s="38" t="s">
        <v>56</v>
      </c>
      <c r="AP140" s="19"/>
      <c r="AQ140" s="19"/>
      <c r="AR140" s="19"/>
      <c r="AS140" s="19"/>
      <c r="AT140" s="19"/>
      <c r="AU140" s="19"/>
      <c r="AV140" s="19"/>
      <c r="AW140" s="19"/>
      <c r="AX140" s="19"/>
      <c r="AY140" s="19"/>
      <c r="AZ140" s="19"/>
      <c r="BA140" s="19"/>
      <c r="BB140" s="19">
        <f t="shared" si="147"/>
        <v>0</v>
      </c>
      <c r="BC140" s="19" t="str">
        <f t="shared" si="148"/>
        <v>Débil</v>
      </c>
      <c r="BD140" s="19"/>
      <c r="BE140" s="19"/>
      <c r="BF140" s="19" t="str">
        <f t="shared" si="149"/>
        <v/>
      </c>
      <c r="BG140" s="19"/>
      <c r="BH140" s="20" t="str">
        <f t="shared" si="150"/>
        <v/>
      </c>
      <c r="BI140" s="19" t="str">
        <f t="shared" si="151"/>
        <v/>
      </c>
      <c r="BJ140" s="19" t="str">
        <f t="shared" si="152"/>
        <v>SI</v>
      </c>
      <c r="BK140" s="72"/>
      <c r="BL140" s="72"/>
      <c r="BM140" s="75"/>
      <c r="BN140" s="53"/>
      <c r="BO140" s="53"/>
      <c r="BP140" s="56"/>
      <c r="BQ140" s="59"/>
      <c r="BR140" s="62"/>
    </row>
    <row r="141" spans="1:70" ht="38.25" x14ac:dyDescent="0.25">
      <c r="A141" s="27"/>
      <c r="B141" s="77"/>
      <c r="C141" s="80"/>
      <c r="D141" s="82" t="s">
        <v>169</v>
      </c>
      <c r="E141" s="82" t="s">
        <v>170</v>
      </c>
      <c r="F141" s="63" t="s">
        <v>91</v>
      </c>
      <c r="G141" s="63" t="s">
        <v>91</v>
      </c>
      <c r="H141" s="79" t="s">
        <v>91</v>
      </c>
      <c r="I141" s="63" t="s">
        <v>91</v>
      </c>
      <c r="J141" s="84" t="str">
        <f t="shared" ref="J141" si="159">IF(AND((F141="SI"),(G141="SI"),(H141="SI"),(I141="SI")),"Si es Riesgo de Corrupción","No es Riesgo de Corrupción")</f>
        <v>Si es Riesgo de Corrupción</v>
      </c>
      <c r="K141" s="28">
        <v>1</v>
      </c>
      <c r="L141" s="29" t="s">
        <v>172</v>
      </c>
      <c r="M141" s="87" t="s">
        <v>175</v>
      </c>
      <c r="N141" s="89">
        <v>4</v>
      </c>
      <c r="O141" s="52" t="str">
        <f t="shared" ref="O141" si="160">IF(N141=1,"Rara vez",IF(N141=2,"Improbable",IF(N141=3,"Posible",IF(N141=4,"Probable",IF(N141=5,"Casi seguro","← 
Definir el nivel de probabilidad")))))</f>
        <v>Probable</v>
      </c>
      <c r="P141" s="91" t="str">
        <f t="shared" ref="P141" si="161">IF(N141=5,"Descripción:
Se espera que el evento ocurra en la mayoría de las circunstancias
Frecuencia:
Más de 1 vez al año",IF(N141=4,"Descripción:
Es viable que el evento ocurra en la mayoría de las circunstancias
Frecuencia:
Al menos 1 vez en el último año",IF(N141=3,"Descripción:
El evento podrá ocurrir en algún momento
Frecuencia:
Al menos 1 vez en los últimos 2 años",IF(N141=2,"Descripción:
El evento puede ocurrir en algún momento
Frecuencia:
Al menos 1 vez en los últimos 5 años",IF(N141=1,"Descripción:
El evento puede ocurrir solo en circunstancias excepcionales (poco comunes o anormales)
Frecuencia:
No se ha presentado en los últimos 5 años","← ← 
Definir el nivel de probabilidad")))))</f>
        <v>Descripción:
Es viable que el evento ocurra en la mayoría de las circunstancias
Frecuencia:
Al menos 1 vez en el último año</v>
      </c>
      <c r="Q141" s="63" t="s">
        <v>91</v>
      </c>
      <c r="R141" s="63" t="s">
        <v>91</v>
      </c>
      <c r="S141" s="63" t="s">
        <v>91</v>
      </c>
      <c r="T141" s="63" t="s">
        <v>91</v>
      </c>
      <c r="U141" s="63" t="s">
        <v>91</v>
      </c>
      <c r="V141" s="63" t="s">
        <v>91</v>
      </c>
      <c r="W141" s="63" t="s">
        <v>91</v>
      </c>
      <c r="X141" s="63" t="s">
        <v>99</v>
      </c>
      <c r="Y141" s="63" t="s">
        <v>91</v>
      </c>
      <c r="Z141" s="63" t="s">
        <v>91</v>
      </c>
      <c r="AA141" s="63" t="s">
        <v>91</v>
      </c>
      <c r="AB141" s="63" t="s">
        <v>91</v>
      </c>
      <c r="AC141" s="63" t="s">
        <v>91</v>
      </c>
      <c r="AD141" s="63" t="s">
        <v>91</v>
      </c>
      <c r="AE141" s="63" t="s">
        <v>91</v>
      </c>
      <c r="AF141" s="63" t="s">
        <v>99</v>
      </c>
      <c r="AG141" s="63" t="s">
        <v>91</v>
      </c>
      <c r="AH141" s="63" t="s">
        <v>91</v>
      </c>
      <c r="AI141" s="63" t="s">
        <v>99</v>
      </c>
      <c r="AJ141" s="66">
        <f t="shared" ref="AJ141" si="162">IF(AF141="SI","Impacto Catastrófico por lesoines o perdida de vidas humanas",(COUNTIF(Q141:AE150,"SI")+COUNTIF(AG141:AI150,"SI")))</f>
        <v>16</v>
      </c>
      <c r="AK141" s="52" t="str">
        <f t="shared" ref="AK141" si="163">IF(AJ141=0,"",IF(AND(AJ141&gt;0,AJ141&lt;=5),"Moderado",IF(AND(AJ141&gt;5,AJ141&lt;=11),"Mayor","Catastrófico")))</f>
        <v>Catastrófico</v>
      </c>
      <c r="AL141" s="54" t="str">
        <f t="shared" ref="AL141" si="164">IF(AND(O141="Rara Vez",AK141="Moderado"),"Moderado",IF(AND(O141="Rara Vez",AK141="Mayor"),"Alto",IF(AND(O141="Improbable",AK141="Moderado"),"Moderado",IF(AND(O141="Improbable",AK141="Mayor"),"Alto",IF(AND(O141="Posible",AK141="Moderado"),"Alto",IF(AND(O141="Probable",AK141="Moderado"),"Alto","Extremo"))))))</f>
        <v>Extremo</v>
      </c>
      <c r="AM141" s="68" t="s">
        <v>81</v>
      </c>
      <c r="AN141" s="30">
        <v>1</v>
      </c>
      <c r="AO141" s="29" t="s">
        <v>180</v>
      </c>
      <c r="AP141" s="11" t="s">
        <v>47</v>
      </c>
      <c r="AQ141" s="11" t="s">
        <v>47</v>
      </c>
      <c r="AR141" s="11" t="s">
        <v>47</v>
      </c>
      <c r="AS141" s="11" t="s">
        <v>47</v>
      </c>
      <c r="AT141" s="11" t="s">
        <v>47</v>
      </c>
      <c r="AU141" s="11" t="s">
        <v>181</v>
      </c>
      <c r="AV141" s="11" t="s">
        <v>116</v>
      </c>
      <c r="AW141" s="11" t="s">
        <v>182</v>
      </c>
      <c r="AX141" s="11" t="s">
        <v>183</v>
      </c>
      <c r="AY141" s="11" t="s">
        <v>184</v>
      </c>
      <c r="AZ141" s="11" t="s">
        <v>185</v>
      </c>
      <c r="BA141" s="11" t="s">
        <v>112</v>
      </c>
      <c r="BB141" s="11">
        <f t="shared" ref="BB141:BB150" si="165">IF(AU141="Asignado",15,0)+IF(AV141="Adecuado",15,0)+IF(AW141="Oportuna",15,0)+IF(AX141="Prevenir",15,IF(AX141="Detectar",10,0))+IF(AY141="Confiable",15,0)+IF(AZ141="Se investigan y resuelven oportunamente",15,0)+IF(BA141="Completa",10,IF(BA141="Incompleta",5,0))</f>
        <v>0</v>
      </c>
      <c r="BC141" s="11" t="str">
        <f t="shared" ref="BC141:BC150" si="166">IF(BB141&lt;=85,"Débil",IF(AND(BB141&gt;=86,BB141&lt;=95),"Moderado","Fuerte"))</f>
        <v>Débil</v>
      </c>
      <c r="BD141" s="11"/>
      <c r="BE141" s="11" t="s">
        <v>119</v>
      </c>
      <c r="BF141" s="11" t="str">
        <f t="shared" ref="BF141:BF150" si="167">IF(BE141="Débil","No se ejecuta",IF(BE141="Moderado","Algunas veces se ejecuta",IF(BE141="FUERTE","Siempre se ejecuta","")))</f>
        <v>No se ejecuta</v>
      </c>
      <c r="BG141" s="11"/>
      <c r="BH141" s="12" t="str">
        <f t="shared" ref="BH141:BH150" si="168">IF(AND(BE141="Fuerte",BC141="Fuerte"),"FUERTE",IF(AND(BE141="Fuerte",BC141="Moderado"),"MODERADO",IF(AND(BE141="Fuerte",BC141="Débil"),"DÉBIL",IF(AND(BE141="Moderado",BC141="Fuerte"),"MODERADO",IF(AND(BE141="Moderado",BC141="Moderado"),"MODERADO",IF(AND(BE141="Moderado",BC141="Débil"),"DÉBIL",IF(AND(BE141="Débil",BC141="Fuerte"),"DÉBIL",IF(AND(BE141="Débil",BC141="Moderado"),"DÉBIL",IF(AND(BE141="Débil",BC141="Débil"),"DÉBIL","")))))))))</f>
        <v>DÉBIL</v>
      </c>
      <c r="BI141" s="11">
        <f t="shared" ref="BI141:BI150" si="169">IF(BH141="DÉBIL",0,IF(BH141="MODERADO",50,IF(BH141="FUERTE",100,"")))</f>
        <v>0</v>
      </c>
      <c r="BJ141" s="11" t="str">
        <f t="shared" ref="BJ141:BJ150" si="170">IF(AND(BE141="Fuerte",BC141="Fuerte"),"NO","SI")</f>
        <v>SI</v>
      </c>
      <c r="BK141" s="71" t="str">
        <f t="shared" ref="BK141" si="171">IF(AVERAGE(BI141:BI150)=100,"FUERTE",IF(AND(AVERAGE(BI141:BI150)&lt;=99,AVERAGE(BI141:BI150)&gt;=50),"MODERADA",IF(AVERAGE(BI141:BI150)&lt;50,"DÉBIL",0)))</f>
        <v>MODERADA</v>
      </c>
      <c r="BL141" s="71" t="str">
        <f t="shared" ref="BL141" si="172">IFERROR(IF(BK141="DÉBIL","NO DISMINUYE",IF(AVERAGEIF(AT141:AT150,"Preventivo",BI141:BI150)&gt;=50,"DIRECTAMENTE","NO DISMINUYE")),"NO DISMINUYE")</f>
        <v>DIRECTAMENTE</v>
      </c>
      <c r="BM141" s="73">
        <f t="shared" ref="BM141" si="173">IF(N141=1,1,IF(AND(N141=2,BK141="FUERTE",BL141="DIRECTAMENTE"),N141-1,IF(AND(N141&gt;2,BK141="FUERTE",BL141="DIRECTAMENTE"),N141-2,IF(AND(N141&gt;=2,BK141="MODERADA",BL141="DIRECTAMENTE"),N141-1,N141))))</f>
        <v>3</v>
      </c>
      <c r="BN141" s="52" t="str">
        <f t="shared" ref="BN141" si="174">IF(BM141=1,"Rara vez",IF(BM141=2,"Improbable",IF(BM141=3,"Posible",IF(BM141=4,"Probable",IF(BM141=5,"Casi Seguro",0)))))</f>
        <v>Posible</v>
      </c>
      <c r="BO141" s="52" t="str">
        <f t="shared" ref="BO141" si="175">AK141</f>
        <v>Catastrófico</v>
      </c>
      <c r="BP141" s="54" t="str">
        <f t="shared" ref="BP141" si="176">IF(AND(BN141="Rara Vez",BO141="Moderado"),"Moderado",IF(AND(BN141="Rara Vez",BO141="Mayor"),"Alto",IF(AND(BN141="Improbable",BO141="Moderado"),"Moderado",IF(AND(BN141="Improbable",BO141="Mayor"),"Alto",IF(AND(BN141="Posible",BO141="Moderado"),"Alto",IF(AND(BN141="Probable",BO141="Moderado"),"Alto","Extremo"))))))</f>
        <v>Extremo</v>
      </c>
      <c r="BQ141" s="57" t="s">
        <v>191</v>
      </c>
      <c r="BR141" s="60" t="s">
        <v>192</v>
      </c>
    </row>
    <row r="142" spans="1:70" ht="114.75" x14ac:dyDescent="0.25">
      <c r="A142" s="27"/>
      <c r="B142" s="77"/>
      <c r="C142" s="80"/>
      <c r="D142" s="82"/>
      <c r="E142" s="82"/>
      <c r="F142" s="64"/>
      <c r="G142" s="64"/>
      <c r="H142" s="80"/>
      <c r="I142" s="64"/>
      <c r="J142" s="85"/>
      <c r="K142" s="31">
        <v>2</v>
      </c>
      <c r="L142" s="32" t="s">
        <v>173</v>
      </c>
      <c r="M142" s="87"/>
      <c r="N142" s="89"/>
      <c r="O142" s="52"/>
      <c r="P142" s="92"/>
      <c r="Q142" s="64"/>
      <c r="R142" s="64"/>
      <c r="S142" s="64"/>
      <c r="T142" s="64"/>
      <c r="U142" s="64"/>
      <c r="V142" s="64"/>
      <c r="W142" s="64"/>
      <c r="X142" s="64"/>
      <c r="Y142" s="64"/>
      <c r="Z142" s="64"/>
      <c r="AA142" s="64"/>
      <c r="AB142" s="64"/>
      <c r="AC142" s="64"/>
      <c r="AD142" s="64"/>
      <c r="AE142" s="64"/>
      <c r="AF142" s="64"/>
      <c r="AG142" s="64"/>
      <c r="AH142" s="64"/>
      <c r="AI142" s="64"/>
      <c r="AJ142" s="66"/>
      <c r="AK142" s="52"/>
      <c r="AL142" s="55"/>
      <c r="AM142" s="69"/>
      <c r="AN142" s="33">
        <v>2</v>
      </c>
      <c r="AO142" s="32" t="s">
        <v>186</v>
      </c>
      <c r="AP142" s="17" t="s">
        <v>187</v>
      </c>
      <c r="AQ142" s="17" t="s">
        <v>102</v>
      </c>
      <c r="AR142" s="17" t="s">
        <v>188</v>
      </c>
      <c r="AS142" s="17" t="s">
        <v>189</v>
      </c>
      <c r="AT142" s="17" t="s">
        <v>132</v>
      </c>
      <c r="AU142" s="17" t="s">
        <v>106</v>
      </c>
      <c r="AV142" s="17" t="s">
        <v>107</v>
      </c>
      <c r="AW142" s="17" t="s">
        <v>108</v>
      </c>
      <c r="AX142" s="17" t="s">
        <v>109</v>
      </c>
      <c r="AY142" s="17" t="s">
        <v>110</v>
      </c>
      <c r="AZ142" s="17" t="s">
        <v>111</v>
      </c>
      <c r="BA142" s="17" t="s">
        <v>133</v>
      </c>
      <c r="BB142" s="17">
        <f t="shared" si="165"/>
        <v>100</v>
      </c>
      <c r="BC142" s="17" t="str">
        <f t="shared" si="166"/>
        <v>Fuerte</v>
      </c>
      <c r="BD142" s="17"/>
      <c r="BE142" s="17" t="s">
        <v>120</v>
      </c>
      <c r="BF142" s="17" t="str">
        <f t="shared" si="167"/>
        <v>Siempre se ejecuta</v>
      </c>
      <c r="BG142" s="17"/>
      <c r="BH142" s="18" t="str">
        <f t="shared" si="168"/>
        <v>FUERTE</v>
      </c>
      <c r="BI142" s="17">
        <f t="shared" si="169"/>
        <v>100</v>
      </c>
      <c r="BJ142" s="17" t="str">
        <f t="shared" si="170"/>
        <v>NO</v>
      </c>
      <c r="BK142" s="71"/>
      <c r="BL142" s="71"/>
      <c r="BM142" s="74"/>
      <c r="BN142" s="52"/>
      <c r="BO142" s="52"/>
      <c r="BP142" s="55"/>
      <c r="BQ142" s="58"/>
      <c r="BR142" s="61"/>
    </row>
    <row r="143" spans="1:70" ht="23.25" customHeight="1" x14ac:dyDescent="0.25">
      <c r="A143" s="27"/>
      <c r="B143" s="77"/>
      <c r="C143" s="80"/>
      <c r="D143" s="82"/>
      <c r="E143" s="82"/>
      <c r="F143" s="64"/>
      <c r="G143" s="64"/>
      <c r="H143" s="80"/>
      <c r="I143" s="64"/>
      <c r="J143" s="85"/>
      <c r="K143" s="34">
        <v>3</v>
      </c>
      <c r="L143" s="35" t="s">
        <v>47</v>
      </c>
      <c r="M143" s="87"/>
      <c r="N143" s="89"/>
      <c r="O143" s="52"/>
      <c r="P143" s="92"/>
      <c r="Q143" s="64"/>
      <c r="R143" s="64"/>
      <c r="S143" s="64"/>
      <c r="T143" s="64"/>
      <c r="U143" s="64"/>
      <c r="V143" s="64"/>
      <c r="W143" s="64"/>
      <c r="X143" s="64"/>
      <c r="Y143" s="64"/>
      <c r="Z143" s="64"/>
      <c r="AA143" s="64"/>
      <c r="AB143" s="64"/>
      <c r="AC143" s="64"/>
      <c r="AD143" s="64"/>
      <c r="AE143" s="64"/>
      <c r="AF143" s="64"/>
      <c r="AG143" s="64"/>
      <c r="AH143" s="64"/>
      <c r="AI143" s="64"/>
      <c r="AJ143" s="66"/>
      <c r="AK143" s="52"/>
      <c r="AL143" s="55"/>
      <c r="AM143" s="69"/>
      <c r="AN143" s="36">
        <v>3</v>
      </c>
      <c r="AO143" s="35" t="s">
        <v>47</v>
      </c>
      <c r="AP143" s="13"/>
      <c r="AQ143" s="13"/>
      <c r="AR143" s="13"/>
      <c r="AS143" s="13"/>
      <c r="AT143" s="13"/>
      <c r="AU143" s="13"/>
      <c r="AV143" s="13"/>
      <c r="AW143" s="13"/>
      <c r="AX143" s="13"/>
      <c r="AY143" s="13"/>
      <c r="AZ143" s="13"/>
      <c r="BA143" s="13"/>
      <c r="BB143" s="13">
        <f t="shared" si="165"/>
        <v>0</v>
      </c>
      <c r="BC143" s="13" t="str">
        <f t="shared" si="166"/>
        <v>Débil</v>
      </c>
      <c r="BD143" s="13"/>
      <c r="BE143" s="13"/>
      <c r="BF143" s="13" t="str">
        <f t="shared" si="167"/>
        <v/>
      </c>
      <c r="BG143" s="13"/>
      <c r="BH143" s="14" t="str">
        <f t="shared" si="168"/>
        <v/>
      </c>
      <c r="BI143" s="13" t="str">
        <f t="shared" si="169"/>
        <v/>
      </c>
      <c r="BJ143" s="13" t="str">
        <f t="shared" si="170"/>
        <v>SI</v>
      </c>
      <c r="BK143" s="71"/>
      <c r="BL143" s="71"/>
      <c r="BM143" s="74"/>
      <c r="BN143" s="52"/>
      <c r="BO143" s="52"/>
      <c r="BP143" s="55"/>
      <c r="BQ143" s="58"/>
      <c r="BR143" s="61"/>
    </row>
    <row r="144" spans="1:70" ht="23.25" customHeight="1" x14ac:dyDescent="0.25">
      <c r="A144" s="27"/>
      <c r="B144" s="77"/>
      <c r="C144" s="80"/>
      <c r="D144" s="82"/>
      <c r="E144" s="82"/>
      <c r="F144" s="64"/>
      <c r="G144" s="64"/>
      <c r="H144" s="80"/>
      <c r="I144" s="64"/>
      <c r="J144" s="85"/>
      <c r="K144" s="31">
        <v>4</v>
      </c>
      <c r="L144" s="32" t="s">
        <v>47</v>
      </c>
      <c r="M144" s="87"/>
      <c r="N144" s="89"/>
      <c r="O144" s="52"/>
      <c r="P144" s="92"/>
      <c r="Q144" s="64"/>
      <c r="R144" s="64"/>
      <c r="S144" s="64"/>
      <c r="T144" s="64"/>
      <c r="U144" s="64"/>
      <c r="V144" s="64"/>
      <c r="W144" s="64"/>
      <c r="X144" s="64"/>
      <c r="Y144" s="64"/>
      <c r="Z144" s="64"/>
      <c r="AA144" s="64"/>
      <c r="AB144" s="64"/>
      <c r="AC144" s="64"/>
      <c r="AD144" s="64"/>
      <c r="AE144" s="64"/>
      <c r="AF144" s="64"/>
      <c r="AG144" s="64"/>
      <c r="AH144" s="64"/>
      <c r="AI144" s="64"/>
      <c r="AJ144" s="66"/>
      <c r="AK144" s="52"/>
      <c r="AL144" s="55"/>
      <c r="AM144" s="69"/>
      <c r="AN144" s="33">
        <v>4</v>
      </c>
      <c r="AO144" s="32" t="s">
        <v>47</v>
      </c>
      <c r="AP144" s="17"/>
      <c r="AQ144" s="17"/>
      <c r="AR144" s="17"/>
      <c r="AS144" s="17"/>
      <c r="AT144" s="17"/>
      <c r="AU144" s="17"/>
      <c r="AV144" s="17"/>
      <c r="AW144" s="17"/>
      <c r="AX144" s="17"/>
      <c r="AY144" s="17"/>
      <c r="AZ144" s="17"/>
      <c r="BA144" s="17"/>
      <c r="BB144" s="17">
        <f t="shared" si="165"/>
        <v>0</v>
      </c>
      <c r="BC144" s="17" t="str">
        <f t="shared" si="166"/>
        <v>Débil</v>
      </c>
      <c r="BD144" s="17"/>
      <c r="BE144" s="17"/>
      <c r="BF144" s="17" t="str">
        <f t="shared" si="167"/>
        <v/>
      </c>
      <c r="BG144" s="17"/>
      <c r="BH144" s="18" t="str">
        <f t="shared" si="168"/>
        <v/>
      </c>
      <c r="BI144" s="17" t="str">
        <f t="shared" si="169"/>
        <v/>
      </c>
      <c r="BJ144" s="17" t="str">
        <f t="shared" si="170"/>
        <v>SI</v>
      </c>
      <c r="BK144" s="71"/>
      <c r="BL144" s="71"/>
      <c r="BM144" s="74"/>
      <c r="BN144" s="52"/>
      <c r="BO144" s="52"/>
      <c r="BP144" s="55"/>
      <c r="BQ144" s="58"/>
      <c r="BR144" s="61"/>
    </row>
    <row r="145" spans="1:70" ht="23.25" customHeight="1" x14ac:dyDescent="0.25">
      <c r="A145" s="27"/>
      <c r="B145" s="77"/>
      <c r="C145" s="80"/>
      <c r="D145" s="82"/>
      <c r="E145" s="82"/>
      <c r="F145" s="64"/>
      <c r="G145" s="64"/>
      <c r="H145" s="80"/>
      <c r="I145" s="64"/>
      <c r="J145" s="85"/>
      <c r="K145" s="34">
        <v>5</v>
      </c>
      <c r="L145" s="35" t="s">
        <v>47</v>
      </c>
      <c r="M145" s="87"/>
      <c r="N145" s="89"/>
      <c r="O145" s="52"/>
      <c r="P145" s="92"/>
      <c r="Q145" s="64"/>
      <c r="R145" s="64"/>
      <c r="S145" s="64"/>
      <c r="T145" s="64"/>
      <c r="U145" s="64"/>
      <c r="V145" s="64"/>
      <c r="W145" s="64"/>
      <c r="X145" s="64"/>
      <c r="Y145" s="64"/>
      <c r="Z145" s="64"/>
      <c r="AA145" s="64"/>
      <c r="AB145" s="64"/>
      <c r="AC145" s="64"/>
      <c r="AD145" s="64"/>
      <c r="AE145" s="64"/>
      <c r="AF145" s="64"/>
      <c r="AG145" s="64"/>
      <c r="AH145" s="64"/>
      <c r="AI145" s="64"/>
      <c r="AJ145" s="66"/>
      <c r="AK145" s="52"/>
      <c r="AL145" s="55"/>
      <c r="AM145" s="69"/>
      <c r="AN145" s="36">
        <v>5</v>
      </c>
      <c r="AO145" s="35" t="s">
        <v>47</v>
      </c>
      <c r="AP145" s="13"/>
      <c r="AQ145" s="13"/>
      <c r="AR145" s="13"/>
      <c r="AS145" s="13"/>
      <c r="AT145" s="13"/>
      <c r="AU145" s="13"/>
      <c r="AV145" s="13"/>
      <c r="AW145" s="13"/>
      <c r="AX145" s="13"/>
      <c r="AY145" s="13"/>
      <c r="AZ145" s="13"/>
      <c r="BA145" s="13"/>
      <c r="BB145" s="13">
        <f t="shared" si="165"/>
        <v>0</v>
      </c>
      <c r="BC145" s="13" t="str">
        <f t="shared" si="166"/>
        <v>Débil</v>
      </c>
      <c r="BD145" s="13"/>
      <c r="BE145" s="13"/>
      <c r="BF145" s="13" t="str">
        <f t="shared" si="167"/>
        <v/>
      </c>
      <c r="BG145" s="13"/>
      <c r="BH145" s="14" t="str">
        <f t="shared" si="168"/>
        <v/>
      </c>
      <c r="BI145" s="13" t="str">
        <f t="shared" si="169"/>
        <v/>
      </c>
      <c r="BJ145" s="13" t="str">
        <f t="shared" si="170"/>
        <v>SI</v>
      </c>
      <c r="BK145" s="71"/>
      <c r="BL145" s="71"/>
      <c r="BM145" s="74"/>
      <c r="BN145" s="52"/>
      <c r="BO145" s="52"/>
      <c r="BP145" s="55"/>
      <c r="BQ145" s="58"/>
      <c r="BR145" s="61"/>
    </row>
    <row r="146" spans="1:70" ht="23.25" customHeight="1" x14ac:dyDescent="0.25">
      <c r="A146" s="27"/>
      <c r="B146" s="77"/>
      <c r="C146" s="80"/>
      <c r="D146" s="82"/>
      <c r="E146" s="82"/>
      <c r="F146" s="64"/>
      <c r="G146" s="64"/>
      <c r="H146" s="80"/>
      <c r="I146" s="64"/>
      <c r="J146" s="85"/>
      <c r="K146" s="31">
        <v>6</v>
      </c>
      <c r="L146" s="32" t="s">
        <v>47</v>
      </c>
      <c r="M146" s="87"/>
      <c r="N146" s="89"/>
      <c r="O146" s="52"/>
      <c r="P146" s="92"/>
      <c r="Q146" s="64"/>
      <c r="R146" s="64"/>
      <c r="S146" s="64"/>
      <c r="T146" s="64"/>
      <c r="U146" s="64"/>
      <c r="V146" s="64"/>
      <c r="W146" s="64"/>
      <c r="X146" s="64"/>
      <c r="Y146" s="64"/>
      <c r="Z146" s="64"/>
      <c r="AA146" s="64"/>
      <c r="AB146" s="64"/>
      <c r="AC146" s="64"/>
      <c r="AD146" s="64"/>
      <c r="AE146" s="64"/>
      <c r="AF146" s="64"/>
      <c r="AG146" s="64"/>
      <c r="AH146" s="64"/>
      <c r="AI146" s="64"/>
      <c r="AJ146" s="66"/>
      <c r="AK146" s="52"/>
      <c r="AL146" s="55"/>
      <c r="AM146" s="69"/>
      <c r="AN146" s="33">
        <v>6</v>
      </c>
      <c r="AO146" s="32" t="s">
        <v>47</v>
      </c>
      <c r="AP146" s="17"/>
      <c r="AQ146" s="17"/>
      <c r="AR146" s="17"/>
      <c r="AS146" s="17"/>
      <c r="AT146" s="17"/>
      <c r="AU146" s="17"/>
      <c r="AV146" s="17"/>
      <c r="AW146" s="17"/>
      <c r="AX146" s="17"/>
      <c r="AY146" s="17"/>
      <c r="AZ146" s="17"/>
      <c r="BA146" s="17"/>
      <c r="BB146" s="17">
        <f t="shared" si="165"/>
        <v>0</v>
      </c>
      <c r="BC146" s="17" t="str">
        <f t="shared" si="166"/>
        <v>Débil</v>
      </c>
      <c r="BD146" s="17"/>
      <c r="BE146" s="17"/>
      <c r="BF146" s="17" t="str">
        <f t="shared" si="167"/>
        <v/>
      </c>
      <c r="BG146" s="17"/>
      <c r="BH146" s="18" t="str">
        <f t="shared" si="168"/>
        <v/>
      </c>
      <c r="BI146" s="17" t="str">
        <f t="shared" si="169"/>
        <v/>
      </c>
      <c r="BJ146" s="17" t="str">
        <f t="shared" si="170"/>
        <v>SI</v>
      </c>
      <c r="BK146" s="71"/>
      <c r="BL146" s="71"/>
      <c r="BM146" s="74"/>
      <c r="BN146" s="52"/>
      <c r="BO146" s="52"/>
      <c r="BP146" s="55"/>
      <c r="BQ146" s="58"/>
      <c r="BR146" s="61"/>
    </row>
    <row r="147" spans="1:70" ht="23.25" customHeight="1" x14ac:dyDescent="0.25">
      <c r="A147" s="27"/>
      <c r="B147" s="77"/>
      <c r="C147" s="80"/>
      <c r="D147" s="82"/>
      <c r="E147" s="82"/>
      <c r="F147" s="64"/>
      <c r="G147" s="64"/>
      <c r="H147" s="80"/>
      <c r="I147" s="64"/>
      <c r="J147" s="85"/>
      <c r="K147" s="34">
        <v>7</v>
      </c>
      <c r="L147" s="35" t="s">
        <v>47</v>
      </c>
      <c r="M147" s="87"/>
      <c r="N147" s="89"/>
      <c r="O147" s="52"/>
      <c r="P147" s="92"/>
      <c r="Q147" s="64"/>
      <c r="R147" s="64"/>
      <c r="S147" s="64"/>
      <c r="T147" s="64"/>
      <c r="U147" s="64"/>
      <c r="V147" s="64"/>
      <c r="W147" s="64"/>
      <c r="X147" s="64"/>
      <c r="Y147" s="64"/>
      <c r="Z147" s="64"/>
      <c r="AA147" s="64"/>
      <c r="AB147" s="64"/>
      <c r="AC147" s="64"/>
      <c r="AD147" s="64"/>
      <c r="AE147" s="64"/>
      <c r="AF147" s="64"/>
      <c r="AG147" s="64"/>
      <c r="AH147" s="64"/>
      <c r="AI147" s="64"/>
      <c r="AJ147" s="66"/>
      <c r="AK147" s="52"/>
      <c r="AL147" s="55"/>
      <c r="AM147" s="69"/>
      <c r="AN147" s="36">
        <v>7</v>
      </c>
      <c r="AO147" s="35" t="s">
        <v>47</v>
      </c>
      <c r="AP147" s="13"/>
      <c r="AQ147" s="13"/>
      <c r="AR147" s="13"/>
      <c r="AS147" s="13"/>
      <c r="AT147" s="13"/>
      <c r="AU147" s="13"/>
      <c r="AV147" s="13"/>
      <c r="AW147" s="13"/>
      <c r="AX147" s="13"/>
      <c r="AY147" s="13"/>
      <c r="AZ147" s="13"/>
      <c r="BA147" s="13"/>
      <c r="BB147" s="13">
        <f t="shared" si="165"/>
        <v>0</v>
      </c>
      <c r="BC147" s="13" t="str">
        <f t="shared" si="166"/>
        <v>Débil</v>
      </c>
      <c r="BD147" s="13"/>
      <c r="BE147" s="13"/>
      <c r="BF147" s="13" t="str">
        <f t="shared" si="167"/>
        <v/>
      </c>
      <c r="BG147" s="13"/>
      <c r="BH147" s="14" t="str">
        <f t="shared" si="168"/>
        <v/>
      </c>
      <c r="BI147" s="13" t="str">
        <f t="shared" si="169"/>
        <v/>
      </c>
      <c r="BJ147" s="13" t="str">
        <f t="shared" si="170"/>
        <v>SI</v>
      </c>
      <c r="BK147" s="71"/>
      <c r="BL147" s="71"/>
      <c r="BM147" s="74"/>
      <c r="BN147" s="52"/>
      <c r="BO147" s="52"/>
      <c r="BP147" s="55"/>
      <c r="BQ147" s="58"/>
      <c r="BR147" s="61"/>
    </row>
    <row r="148" spans="1:70" ht="23.25" customHeight="1" x14ac:dyDescent="0.25">
      <c r="A148" s="27"/>
      <c r="B148" s="77"/>
      <c r="C148" s="80"/>
      <c r="D148" s="82"/>
      <c r="E148" s="82"/>
      <c r="F148" s="64"/>
      <c r="G148" s="64"/>
      <c r="H148" s="80"/>
      <c r="I148" s="64"/>
      <c r="J148" s="85"/>
      <c r="K148" s="31">
        <v>8</v>
      </c>
      <c r="L148" s="32" t="s">
        <v>47</v>
      </c>
      <c r="M148" s="87"/>
      <c r="N148" s="89"/>
      <c r="O148" s="52"/>
      <c r="P148" s="92"/>
      <c r="Q148" s="64"/>
      <c r="R148" s="64"/>
      <c r="S148" s="64"/>
      <c r="T148" s="64"/>
      <c r="U148" s="64"/>
      <c r="V148" s="64"/>
      <c r="W148" s="64"/>
      <c r="X148" s="64"/>
      <c r="Y148" s="64"/>
      <c r="Z148" s="64"/>
      <c r="AA148" s="64"/>
      <c r="AB148" s="64"/>
      <c r="AC148" s="64"/>
      <c r="AD148" s="64"/>
      <c r="AE148" s="64"/>
      <c r="AF148" s="64"/>
      <c r="AG148" s="64"/>
      <c r="AH148" s="64"/>
      <c r="AI148" s="64"/>
      <c r="AJ148" s="66"/>
      <c r="AK148" s="52"/>
      <c r="AL148" s="55"/>
      <c r="AM148" s="69"/>
      <c r="AN148" s="33">
        <v>8</v>
      </c>
      <c r="AO148" s="32" t="s">
        <v>47</v>
      </c>
      <c r="AP148" s="17"/>
      <c r="AQ148" s="17"/>
      <c r="AR148" s="17"/>
      <c r="AS148" s="17"/>
      <c r="AT148" s="17"/>
      <c r="AU148" s="17"/>
      <c r="AV148" s="17"/>
      <c r="AW148" s="17"/>
      <c r="AX148" s="17"/>
      <c r="AY148" s="17"/>
      <c r="AZ148" s="17"/>
      <c r="BA148" s="17"/>
      <c r="BB148" s="17">
        <f t="shared" si="165"/>
        <v>0</v>
      </c>
      <c r="BC148" s="17" t="str">
        <f t="shared" si="166"/>
        <v>Débil</v>
      </c>
      <c r="BD148" s="17"/>
      <c r="BE148" s="17"/>
      <c r="BF148" s="17" t="str">
        <f t="shared" si="167"/>
        <v/>
      </c>
      <c r="BG148" s="17"/>
      <c r="BH148" s="18" t="str">
        <f t="shared" si="168"/>
        <v/>
      </c>
      <c r="BI148" s="17" t="str">
        <f t="shared" si="169"/>
        <v/>
      </c>
      <c r="BJ148" s="17" t="str">
        <f t="shared" si="170"/>
        <v>SI</v>
      </c>
      <c r="BK148" s="71"/>
      <c r="BL148" s="71"/>
      <c r="BM148" s="74"/>
      <c r="BN148" s="52"/>
      <c r="BO148" s="52"/>
      <c r="BP148" s="55"/>
      <c r="BQ148" s="58"/>
      <c r="BR148" s="61"/>
    </row>
    <row r="149" spans="1:70" ht="23.25" customHeight="1" x14ac:dyDescent="0.25">
      <c r="A149" s="27"/>
      <c r="B149" s="77"/>
      <c r="C149" s="80"/>
      <c r="D149" s="82"/>
      <c r="E149" s="82"/>
      <c r="F149" s="64"/>
      <c r="G149" s="64"/>
      <c r="H149" s="80"/>
      <c r="I149" s="64"/>
      <c r="J149" s="85"/>
      <c r="K149" s="34">
        <v>9</v>
      </c>
      <c r="L149" s="35" t="s">
        <v>47</v>
      </c>
      <c r="M149" s="87"/>
      <c r="N149" s="89"/>
      <c r="O149" s="52"/>
      <c r="P149" s="92"/>
      <c r="Q149" s="64"/>
      <c r="R149" s="64"/>
      <c r="S149" s="64"/>
      <c r="T149" s="64"/>
      <c r="U149" s="64"/>
      <c r="V149" s="64"/>
      <c r="W149" s="64"/>
      <c r="X149" s="64"/>
      <c r="Y149" s="64"/>
      <c r="Z149" s="64"/>
      <c r="AA149" s="64"/>
      <c r="AB149" s="64"/>
      <c r="AC149" s="64"/>
      <c r="AD149" s="64"/>
      <c r="AE149" s="64"/>
      <c r="AF149" s="64"/>
      <c r="AG149" s="64"/>
      <c r="AH149" s="64"/>
      <c r="AI149" s="64"/>
      <c r="AJ149" s="66"/>
      <c r="AK149" s="52"/>
      <c r="AL149" s="55"/>
      <c r="AM149" s="69"/>
      <c r="AN149" s="36">
        <v>9</v>
      </c>
      <c r="AO149" s="35" t="s">
        <v>56</v>
      </c>
      <c r="AP149" s="13"/>
      <c r="AQ149" s="13"/>
      <c r="AR149" s="13"/>
      <c r="AS149" s="13"/>
      <c r="AT149" s="13"/>
      <c r="AU149" s="13"/>
      <c r="AV149" s="13"/>
      <c r="AW149" s="13"/>
      <c r="AX149" s="13"/>
      <c r="AY149" s="13"/>
      <c r="AZ149" s="13"/>
      <c r="BA149" s="13"/>
      <c r="BB149" s="13">
        <f t="shared" si="165"/>
        <v>0</v>
      </c>
      <c r="BC149" s="13" t="str">
        <f t="shared" si="166"/>
        <v>Débil</v>
      </c>
      <c r="BD149" s="13"/>
      <c r="BE149" s="13"/>
      <c r="BF149" s="13" t="str">
        <f t="shared" si="167"/>
        <v/>
      </c>
      <c r="BG149" s="13"/>
      <c r="BH149" s="14" t="str">
        <f t="shared" si="168"/>
        <v/>
      </c>
      <c r="BI149" s="13" t="str">
        <f t="shared" si="169"/>
        <v/>
      </c>
      <c r="BJ149" s="13" t="str">
        <f t="shared" si="170"/>
        <v>SI</v>
      </c>
      <c r="BK149" s="71"/>
      <c r="BL149" s="71"/>
      <c r="BM149" s="74"/>
      <c r="BN149" s="52"/>
      <c r="BO149" s="52"/>
      <c r="BP149" s="55"/>
      <c r="BQ149" s="58"/>
      <c r="BR149" s="61"/>
    </row>
    <row r="150" spans="1:70" ht="23.25" customHeight="1" thickBot="1" x14ac:dyDescent="0.3">
      <c r="A150" s="27"/>
      <c r="B150" s="78"/>
      <c r="C150" s="81"/>
      <c r="D150" s="83"/>
      <c r="E150" s="83"/>
      <c r="F150" s="65"/>
      <c r="G150" s="65"/>
      <c r="H150" s="81"/>
      <c r="I150" s="65"/>
      <c r="J150" s="86"/>
      <c r="K150" s="37">
        <v>10</v>
      </c>
      <c r="L150" s="38" t="s">
        <v>47</v>
      </c>
      <c r="M150" s="88"/>
      <c r="N150" s="90"/>
      <c r="O150" s="53"/>
      <c r="P150" s="93"/>
      <c r="Q150" s="65"/>
      <c r="R150" s="65"/>
      <c r="S150" s="65"/>
      <c r="T150" s="65"/>
      <c r="U150" s="65"/>
      <c r="V150" s="65"/>
      <c r="W150" s="65"/>
      <c r="X150" s="65"/>
      <c r="Y150" s="65"/>
      <c r="Z150" s="65"/>
      <c r="AA150" s="65"/>
      <c r="AB150" s="65"/>
      <c r="AC150" s="65"/>
      <c r="AD150" s="65"/>
      <c r="AE150" s="65"/>
      <c r="AF150" s="65"/>
      <c r="AG150" s="65"/>
      <c r="AH150" s="65"/>
      <c r="AI150" s="65"/>
      <c r="AJ150" s="67"/>
      <c r="AK150" s="53"/>
      <c r="AL150" s="56"/>
      <c r="AM150" s="70"/>
      <c r="AN150" s="39">
        <v>10</v>
      </c>
      <c r="AO150" s="38" t="s">
        <v>56</v>
      </c>
      <c r="AP150" s="19"/>
      <c r="AQ150" s="19"/>
      <c r="AR150" s="19"/>
      <c r="AS150" s="19"/>
      <c r="AT150" s="19"/>
      <c r="AU150" s="19"/>
      <c r="AV150" s="19"/>
      <c r="AW150" s="19"/>
      <c r="AX150" s="19"/>
      <c r="AY150" s="19"/>
      <c r="AZ150" s="19"/>
      <c r="BA150" s="19"/>
      <c r="BB150" s="19">
        <f t="shared" si="165"/>
        <v>0</v>
      </c>
      <c r="BC150" s="19" t="str">
        <f t="shared" si="166"/>
        <v>Débil</v>
      </c>
      <c r="BD150" s="19"/>
      <c r="BE150" s="19"/>
      <c r="BF150" s="19" t="str">
        <f t="shared" si="167"/>
        <v/>
      </c>
      <c r="BG150" s="19"/>
      <c r="BH150" s="20" t="str">
        <f t="shared" si="168"/>
        <v/>
      </c>
      <c r="BI150" s="19" t="str">
        <f t="shared" si="169"/>
        <v/>
      </c>
      <c r="BJ150" s="19" t="str">
        <f t="shared" si="170"/>
        <v>SI</v>
      </c>
      <c r="BK150" s="72"/>
      <c r="BL150" s="72"/>
      <c r="BM150" s="75"/>
      <c r="BN150" s="53"/>
      <c r="BO150" s="53"/>
      <c r="BP150" s="56"/>
      <c r="BQ150" s="59"/>
      <c r="BR150" s="62"/>
    </row>
    <row r="151" spans="1:70" ht="51" x14ac:dyDescent="0.25">
      <c r="A151" s="27"/>
      <c r="B151" s="99" t="s">
        <v>37</v>
      </c>
      <c r="C151" s="63" t="s">
        <v>655</v>
      </c>
      <c r="D151" s="82" t="s">
        <v>656</v>
      </c>
      <c r="E151" s="82" t="s">
        <v>657</v>
      </c>
      <c r="F151" s="63" t="s">
        <v>91</v>
      </c>
      <c r="G151" s="63" t="s">
        <v>91</v>
      </c>
      <c r="H151" s="79" t="s">
        <v>91</v>
      </c>
      <c r="I151" s="63" t="s">
        <v>91</v>
      </c>
      <c r="J151" s="84" t="str">
        <f t="shared" ref="J151" si="177">IF(AND((F151="SI"),(G151="SI"),(H151="SI"),(I151="SI")),"Si es Riesgo de Corrupción","No es Riesgo de Corrupción")</f>
        <v>Si es Riesgo de Corrupción</v>
      </c>
      <c r="K151" s="28">
        <v>1</v>
      </c>
      <c r="L151" s="29" t="s">
        <v>658</v>
      </c>
      <c r="M151" s="87" t="s">
        <v>660</v>
      </c>
      <c r="N151" s="89">
        <v>1</v>
      </c>
      <c r="O151" s="52" t="str">
        <f t="shared" ref="O151" si="178">IF(N151=1,"Rara vez",IF(N151=2,"Improbable",IF(N151=3,"Posible",IF(N151=4,"Probable",IF(N151=5,"Casi seguro","← 
Definir el nivel de probabilidad")))))</f>
        <v>Rara vez</v>
      </c>
      <c r="P151" s="91" t="str">
        <f t="shared" ref="P151" si="179">IF(N151=5,"Descripción:
Se espera que el evento ocurra en la mayoría de las circunstancias
Frecuencia:
Más de 1 vez al año",IF(N151=4,"Descripción:
Es viable que el evento ocurra en la mayoría de las circunstancias
Frecuencia:
Al menos 1 vez en el último año",IF(N151=3,"Descripción:
El evento podrá ocurrir en algún momento
Frecuencia:
Al menos 1 vez en los últimos 2 años",IF(N151=2,"Descripción:
El evento puede ocurrir en algún momento
Frecuencia:
Al menos 1 vez en los últimos 5 años",IF(N151=1,"Descripción: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151" s="63" t="s">
        <v>91</v>
      </c>
      <c r="R151" s="63" t="s">
        <v>91</v>
      </c>
      <c r="S151" s="63" t="s">
        <v>91</v>
      </c>
      <c r="T151" s="63" t="s">
        <v>99</v>
      </c>
      <c r="U151" s="63" t="s">
        <v>91</v>
      </c>
      <c r="V151" s="63" t="s">
        <v>91</v>
      </c>
      <c r="W151" s="63" t="s">
        <v>91</v>
      </c>
      <c r="X151" s="63" t="s">
        <v>99</v>
      </c>
      <c r="Y151" s="63" t="s">
        <v>99</v>
      </c>
      <c r="Z151" s="63" t="s">
        <v>91</v>
      </c>
      <c r="AA151" s="63" t="s">
        <v>91</v>
      </c>
      <c r="AB151" s="63" t="s">
        <v>91</v>
      </c>
      <c r="AC151" s="63" t="s">
        <v>99</v>
      </c>
      <c r="AD151" s="63" t="s">
        <v>91</v>
      </c>
      <c r="AE151" s="63" t="s">
        <v>91</v>
      </c>
      <c r="AF151" s="63" t="s">
        <v>99</v>
      </c>
      <c r="AG151" s="63" t="s">
        <v>91</v>
      </c>
      <c r="AH151" s="63" t="s">
        <v>91</v>
      </c>
      <c r="AI151" s="63" t="s">
        <v>99</v>
      </c>
      <c r="AJ151" s="66">
        <f t="shared" ref="AJ151" si="180">IF(AF151="SI","Impacto Catastrófico por lesoines o perdida de vidas humanas",(COUNTIF(Q151:AE160,"SI")+COUNTIF(AG151:AI160,"SI")))</f>
        <v>13</v>
      </c>
      <c r="AK151" s="52" t="str">
        <f t="shared" ref="AK151" si="181">IF(AJ151=0,"",IF(AND(AJ151&gt;0,AJ151&lt;=5),"Moderado",IF(AND(AJ151&gt;5,AJ151&lt;=11),"Mayor","Catastrófico")))</f>
        <v>Catastrófico</v>
      </c>
      <c r="AL151" s="54" t="str">
        <f t="shared" ref="AL151" si="182">IF(AND(O151="Rara Vez",AK151="Moderado"),"Moderado",IF(AND(O151="Rara Vez",AK151="Mayor"),"Alto",IF(AND(O151="Improbable",AK151="Moderado"),"Moderado",IF(AND(O151="Improbable",AK151="Mayor"),"Alto",IF(AND(O151="Posible",AK151="Moderado"),"Alto",IF(AND(O151="Probable",AK151="Moderado"),"Alto","Extremo"))))))</f>
        <v>Extremo</v>
      </c>
      <c r="AM151" s="68" t="s">
        <v>81</v>
      </c>
      <c r="AN151" s="30">
        <v>1</v>
      </c>
      <c r="AO151" s="29" t="s">
        <v>661</v>
      </c>
      <c r="AP151" s="11" t="s">
        <v>662</v>
      </c>
      <c r="AQ151" s="11" t="s">
        <v>102</v>
      </c>
      <c r="AR151" s="11" t="s">
        <v>663</v>
      </c>
      <c r="AS151" s="11" t="s">
        <v>664</v>
      </c>
      <c r="AT151" s="11" t="s">
        <v>132</v>
      </c>
      <c r="AU151" s="11" t="s">
        <v>106</v>
      </c>
      <c r="AV151" s="11" t="s">
        <v>107</v>
      </c>
      <c r="AW151" s="11" t="s">
        <v>108</v>
      </c>
      <c r="AX151" s="11" t="s">
        <v>109</v>
      </c>
      <c r="AY151" s="11" t="s">
        <v>110</v>
      </c>
      <c r="AZ151" s="11" t="s">
        <v>111</v>
      </c>
      <c r="BA151" s="11" t="s">
        <v>133</v>
      </c>
      <c r="BB151" s="11">
        <f t="shared" ref="BB151:BB224" si="183">IF(AU151="Asignado",15,0)+IF(AV151="Adecuado",15,0)+IF(AW151="Oportuna",15,0)+IF(AX151="Prevenir",15,IF(AX151="Detectar",10,0))+IF(AY151="Confiable",15,0)+IF(AZ151="Se investigan y resuelven oportunamente",15,0)+IF(BA151="Completa",10,IF(BA151="Incompleta",5,0))</f>
        <v>100</v>
      </c>
      <c r="BC151" s="11" t="str">
        <f t="shared" ref="BC151:BC224" si="184">IF(BB151&lt;=85,"Débil",IF(AND(BB151&gt;=86,BB151&lt;=95),"Moderado","Fuerte"))</f>
        <v>Fuerte</v>
      </c>
      <c r="BD151" s="11"/>
      <c r="BE151" s="11" t="s">
        <v>120</v>
      </c>
      <c r="BF151" s="11" t="str">
        <f t="shared" ref="BF151:BF224" si="185">IF(BE151="Débil","No se ejecuta",IF(BE151="Moderado","Algunas veces se ejecuta",IF(BE151="FUERTE","Siempre se ejecuta","")))</f>
        <v>Siempre se ejecuta</v>
      </c>
      <c r="BG151" s="11"/>
      <c r="BH151" s="12" t="str">
        <f t="shared" ref="BH151:BH224" si="186">IF(AND(BE151="Fuerte",BC151="Fuerte"),"FUERTE",IF(AND(BE151="Fuerte",BC151="Moderado"),"MODERADO",IF(AND(BE151="Fuerte",BC151="Débil"),"DÉBIL",IF(AND(BE151="Moderado",BC151="Fuerte"),"MODERADO",IF(AND(BE151="Moderado",BC151="Moderado"),"MODERADO",IF(AND(BE151="Moderado",BC151="Débil"),"DÉBIL",IF(AND(BE151="Débil",BC151="Fuerte"),"DÉBIL",IF(AND(BE151="Débil",BC151="Moderado"),"DÉBIL",IF(AND(BE151="Débil",BC151="Débil"),"DÉBIL","")))))))))</f>
        <v>FUERTE</v>
      </c>
      <c r="BI151" s="11">
        <f t="shared" ref="BI151:BI224" si="187">IF(BH151="DÉBIL",0,IF(BH151="MODERADO",50,IF(BH151="FUERTE",100,"")))</f>
        <v>100</v>
      </c>
      <c r="BJ151" s="11" t="str">
        <f t="shared" ref="BJ151:BJ224" si="188">IF(AND(BE151="Fuerte",BC151="Fuerte"),"NO","SI")</f>
        <v>NO</v>
      </c>
      <c r="BK151" s="71" t="str">
        <f t="shared" ref="BK151" si="189">IF(AVERAGE(BI151:BI160)=100,"FUERTE",IF(AND(AVERAGE(BI151:BI160)&lt;=99,AVERAGE(BI151:BI160)&gt;=50),"MODERADA",IF(AVERAGE(BI151:BI160)&lt;50,"DÉBIL",0)))</f>
        <v>FUERTE</v>
      </c>
      <c r="BL151" s="71" t="str">
        <f t="shared" ref="BL151" si="190">IFERROR(IF(BK151="DÉBIL","NO DISMINUYE",IF(AVERAGEIF(AT151:AT160,"Preventivo",BI151:BI160)&gt;=50,"DIRECTAMENTE","NO DISMINUYE")),"NO DISMINUYE")</f>
        <v>DIRECTAMENTE</v>
      </c>
      <c r="BM151" s="73">
        <f t="shared" ref="BM151" si="191">IF(N151=1,1,IF(AND(N151=2,BK151="FUERTE",BL151="DIRECTAMENTE"),N151-1,IF(AND(N151&gt;2,BK151="FUERTE",BL151="DIRECTAMENTE"),N151-2,IF(AND(N151&gt;=2,BK151="MODERADA",BL151="DIRECTAMENTE"),N151-1,N151))))</f>
        <v>1</v>
      </c>
      <c r="BN151" s="52" t="str">
        <f t="shared" ref="BN151" si="192">IF(BM151=1,"Rara vez",IF(BM151=2,"Improbable",IF(BM151=3,"Posible",IF(BM151=4,"Probable",IF(BM151=5,"Casi Seguro",0)))))</f>
        <v>Rara vez</v>
      </c>
      <c r="BO151" s="52" t="str">
        <f t="shared" ref="BO151" si="193">AK151</f>
        <v>Catastrófico</v>
      </c>
      <c r="BP151" s="54" t="str">
        <f t="shared" ref="BP151" si="194">IF(AND(BN151="Rara Vez",BO151="Moderado"),"Moderado",IF(AND(BN151="Rara Vez",BO151="Mayor"),"Alto",IF(AND(BN151="Improbable",BO151="Moderado"),"Moderado",IF(AND(BN151="Improbable",BO151="Mayor"),"Alto",IF(AND(BN151="Posible",BO151="Moderado"),"Alto",IF(AND(BN151="Probable",BO151="Moderado"),"Alto","Extremo"))))))</f>
        <v>Extremo</v>
      </c>
      <c r="BQ151" s="57" t="s">
        <v>665</v>
      </c>
      <c r="BR151" s="60" t="s">
        <v>666</v>
      </c>
    </row>
    <row r="152" spans="1:70" ht="51" x14ac:dyDescent="0.25">
      <c r="A152" s="27"/>
      <c r="B152" s="100"/>
      <c r="C152" s="64"/>
      <c r="D152" s="82"/>
      <c r="E152" s="82"/>
      <c r="F152" s="64"/>
      <c r="G152" s="64"/>
      <c r="H152" s="80"/>
      <c r="I152" s="64"/>
      <c r="J152" s="85"/>
      <c r="K152" s="31">
        <v>2</v>
      </c>
      <c r="L152" s="32" t="s">
        <v>659</v>
      </c>
      <c r="M152" s="87"/>
      <c r="N152" s="89"/>
      <c r="O152" s="52"/>
      <c r="P152" s="92"/>
      <c r="Q152" s="64"/>
      <c r="R152" s="64"/>
      <c r="S152" s="64"/>
      <c r="T152" s="64"/>
      <c r="U152" s="64"/>
      <c r="V152" s="64"/>
      <c r="W152" s="64"/>
      <c r="X152" s="64"/>
      <c r="Y152" s="64"/>
      <c r="Z152" s="64"/>
      <c r="AA152" s="64"/>
      <c r="AB152" s="64"/>
      <c r="AC152" s="64"/>
      <c r="AD152" s="64"/>
      <c r="AE152" s="64"/>
      <c r="AF152" s="64"/>
      <c r="AG152" s="64"/>
      <c r="AH152" s="64"/>
      <c r="AI152" s="64"/>
      <c r="AJ152" s="66"/>
      <c r="AK152" s="52"/>
      <c r="AL152" s="55"/>
      <c r="AM152" s="69"/>
      <c r="AN152" s="33">
        <v>2</v>
      </c>
      <c r="AO152" s="32" t="s">
        <v>47</v>
      </c>
      <c r="AP152" s="17"/>
      <c r="AQ152" s="17"/>
      <c r="AR152" s="17"/>
      <c r="AS152" s="17"/>
      <c r="AT152" s="17"/>
      <c r="AU152" s="17"/>
      <c r="AV152" s="17"/>
      <c r="AW152" s="17"/>
      <c r="AX152" s="17"/>
      <c r="AY152" s="17"/>
      <c r="AZ152" s="17"/>
      <c r="BA152" s="17"/>
      <c r="BB152" s="17">
        <f t="shared" si="183"/>
        <v>0</v>
      </c>
      <c r="BC152" s="17" t="str">
        <f t="shared" si="184"/>
        <v>Débil</v>
      </c>
      <c r="BD152" s="17"/>
      <c r="BE152" s="17"/>
      <c r="BF152" s="17" t="str">
        <f t="shared" si="185"/>
        <v/>
      </c>
      <c r="BG152" s="17"/>
      <c r="BH152" s="18" t="str">
        <f t="shared" si="186"/>
        <v/>
      </c>
      <c r="BI152" s="17" t="str">
        <f t="shared" si="187"/>
        <v/>
      </c>
      <c r="BJ152" s="17" t="str">
        <f t="shared" si="188"/>
        <v>SI</v>
      </c>
      <c r="BK152" s="71"/>
      <c r="BL152" s="71"/>
      <c r="BM152" s="74"/>
      <c r="BN152" s="52"/>
      <c r="BO152" s="52"/>
      <c r="BP152" s="55"/>
      <c r="BQ152" s="58"/>
      <c r="BR152" s="61"/>
    </row>
    <row r="153" spans="1:70" ht="23.25" customHeight="1" x14ac:dyDescent="0.25">
      <c r="A153" s="27"/>
      <c r="B153" s="100"/>
      <c r="C153" s="64"/>
      <c r="D153" s="82"/>
      <c r="E153" s="82"/>
      <c r="F153" s="64"/>
      <c r="G153" s="64"/>
      <c r="H153" s="80"/>
      <c r="I153" s="64"/>
      <c r="J153" s="85"/>
      <c r="K153" s="34">
        <v>3</v>
      </c>
      <c r="L153" s="35" t="s">
        <v>47</v>
      </c>
      <c r="M153" s="87"/>
      <c r="N153" s="89"/>
      <c r="O153" s="52"/>
      <c r="P153" s="92"/>
      <c r="Q153" s="64"/>
      <c r="R153" s="64"/>
      <c r="S153" s="64"/>
      <c r="T153" s="64"/>
      <c r="U153" s="64"/>
      <c r="V153" s="64"/>
      <c r="W153" s="64"/>
      <c r="X153" s="64"/>
      <c r="Y153" s="64"/>
      <c r="Z153" s="64"/>
      <c r="AA153" s="64"/>
      <c r="AB153" s="64"/>
      <c r="AC153" s="64"/>
      <c r="AD153" s="64"/>
      <c r="AE153" s="64"/>
      <c r="AF153" s="64"/>
      <c r="AG153" s="64"/>
      <c r="AH153" s="64"/>
      <c r="AI153" s="64"/>
      <c r="AJ153" s="66"/>
      <c r="AK153" s="52"/>
      <c r="AL153" s="55"/>
      <c r="AM153" s="69"/>
      <c r="AN153" s="36">
        <v>3</v>
      </c>
      <c r="AO153" s="35" t="s">
        <v>47</v>
      </c>
      <c r="AP153" s="13"/>
      <c r="AQ153" s="13"/>
      <c r="AR153" s="13"/>
      <c r="AS153" s="13"/>
      <c r="AT153" s="13"/>
      <c r="AU153" s="13"/>
      <c r="AV153" s="13"/>
      <c r="AW153" s="13"/>
      <c r="AX153" s="13"/>
      <c r="AY153" s="13"/>
      <c r="AZ153" s="13"/>
      <c r="BA153" s="13"/>
      <c r="BB153" s="13">
        <f t="shared" si="183"/>
        <v>0</v>
      </c>
      <c r="BC153" s="13" t="str">
        <f t="shared" si="184"/>
        <v>Débil</v>
      </c>
      <c r="BD153" s="13"/>
      <c r="BE153" s="13"/>
      <c r="BF153" s="13" t="str">
        <f t="shared" si="185"/>
        <v/>
      </c>
      <c r="BG153" s="13"/>
      <c r="BH153" s="14" t="str">
        <f t="shared" si="186"/>
        <v/>
      </c>
      <c r="BI153" s="13" t="str">
        <f t="shared" si="187"/>
        <v/>
      </c>
      <c r="BJ153" s="13" t="str">
        <f t="shared" si="188"/>
        <v>SI</v>
      </c>
      <c r="BK153" s="71"/>
      <c r="BL153" s="71"/>
      <c r="BM153" s="74"/>
      <c r="BN153" s="52"/>
      <c r="BO153" s="52"/>
      <c r="BP153" s="55"/>
      <c r="BQ153" s="58"/>
      <c r="BR153" s="61"/>
    </row>
    <row r="154" spans="1:70" ht="23.25" customHeight="1" x14ac:dyDescent="0.25">
      <c r="A154" s="27"/>
      <c r="B154" s="100"/>
      <c r="C154" s="64"/>
      <c r="D154" s="82"/>
      <c r="E154" s="82"/>
      <c r="F154" s="64"/>
      <c r="G154" s="64"/>
      <c r="H154" s="80"/>
      <c r="I154" s="64"/>
      <c r="J154" s="85"/>
      <c r="K154" s="31">
        <v>4</v>
      </c>
      <c r="L154" s="32" t="s">
        <v>47</v>
      </c>
      <c r="M154" s="87"/>
      <c r="N154" s="89"/>
      <c r="O154" s="52"/>
      <c r="P154" s="92"/>
      <c r="Q154" s="64"/>
      <c r="R154" s="64"/>
      <c r="S154" s="64"/>
      <c r="T154" s="64"/>
      <c r="U154" s="64"/>
      <c r="V154" s="64"/>
      <c r="W154" s="64"/>
      <c r="X154" s="64"/>
      <c r="Y154" s="64"/>
      <c r="Z154" s="64"/>
      <c r="AA154" s="64"/>
      <c r="AB154" s="64"/>
      <c r="AC154" s="64"/>
      <c r="AD154" s="64"/>
      <c r="AE154" s="64"/>
      <c r="AF154" s="64"/>
      <c r="AG154" s="64"/>
      <c r="AH154" s="64"/>
      <c r="AI154" s="64"/>
      <c r="AJ154" s="66"/>
      <c r="AK154" s="52"/>
      <c r="AL154" s="55"/>
      <c r="AM154" s="69"/>
      <c r="AN154" s="33">
        <v>4</v>
      </c>
      <c r="AO154" s="32" t="s">
        <v>47</v>
      </c>
      <c r="AP154" s="17"/>
      <c r="AQ154" s="17"/>
      <c r="AR154" s="17"/>
      <c r="AS154" s="17"/>
      <c r="AT154" s="17"/>
      <c r="AU154" s="17"/>
      <c r="AV154" s="17"/>
      <c r="AW154" s="17"/>
      <c r="AX154" s="17"/>
      <c r="AY154" s="17"/>
      <c r="AZ154" s="17"/>
      <c r="BA154" s="17"/>
      <c r="BB154" s="17">
        <f t="shared" si="183"/>
        <v>0</v>
      </c>
      <c r="BC154" s="17" t="str">
        <f t="shared" si="184"/>
        <v>Débil</v>
      </c>
      <c r="BD154" s="17"/>
      <c r="BE154" s="17"/>
      <c r="BF154" s="17" t="str">
        <f t="shared" si="185"/>
        <v/>
      </c>
      <c r="BG154" s="17"/>
      <c r="BH154" s="18" t="str">
        <f t="shared" si="186"/>
        <v/>
      </c>
      <c r="BI154" s="17" t="str">
        <f t="shared" si="187"/>
        <v/>
      </c>
      <c r="BJ154" s="17" t="str">
        <f t="shared" si="188"/>
        <v>SI</v>
      </c>
      <c r="BK154" s="71"/>
      <c r="BL154" s="71"/>
      <c r="BM154" s="74"/>
      <c r="BN154" s="52"/>
      <c r="BO154" s="52"/>
      <c r="BP154" s="55"/>
      <c r="BQ154" s="58"/>
      <c r="BR154" s="61"/>
    </row>
    <row r="155" spans="1:70" ht="23.25" customHeight="1" x14ac:dyDescent="0.25">
      <c r="A155" s="27"/>
      <c r="B155" s="100"/>
      <c r="C155" s="64"/>
      <c r="D155" s="82"/>
      <c r="E155" s="82"/>
      <c r="F155" s="64"/>
      <c r="G155" s="64"/>
      <c r="H155" s="80"/>
      <c r="I155" s="64"/>
      <c r="J155" s="85"/>
      <c r="K155" s="34">
        <v>5</v>
      </c>
      <c r="L155" s="35" t="s">
        <v>47</v>
      </c>
      <c r="M155" s="87"/>
      <c r="N155" s="89"/>
      <c r="O155" s="52"/>
      <c r="P155" s="92"/>
      <c r="Q155" s="64"/>
      <c r="R155" s="64"/>
      <c r="S155" s="64"/>
      <c r="T155" s="64"/>
      <c r="U155" s="64"/>
      <c r="V155" s="64"/>
      <c r="W155" s="64"/>
      <c r="X155" s="64"/>
      <c r="Y155" s="64"/>
      <c r="Z155" s="64"/>
      <c r="AA155" s="64"/>
      <c r="AB155" s="64"/>
      <c r="AC155" s="64"/>
      <c r="AD155" s="64"/>
      <c r="AE155" s="64"/>
      <c r="AF155" s="64"/>
      <c r="AG155" s="64"/>
      <c r="AH155" s="64"/>
      <c r="AI155" s="64"/>
      <c r="AJ155" s="66"/>
      <c r="AK155" s="52"/>
      <c r="AL155" s="55"/>
      <c r="AM155" s="69"/>
      <c r="AN155" s="36">
        <v>5</v>
      </c>
      <c r="AO155" s="35" t="s">
        <v>47</v>
      </c>
      <c r="AP155" s="13"/>
      <c r="AQ155" s="13"/>
      <c r="AR155" s="13"/>
      <c r="AS155" s="13"/>
      <c r="AT155" s="13"/>
      <c r="AU155" s="13"/>
      <c r="AV155" s="13"/>
      <c r="AW155" s="13"/>
      <c r="AX155" s="13"/>
      <c r="AY155" s="13"/>
      <c r="AZ155" s="13"/>
      <c r="BA155" s="13"/>
      <c r="BB155" s="13">
        <f t="shared" si="183"/>
        <v>0</v>
      </c>
      <c r="BC155" s="13" t="str">
        <f t="shared" si="184"/>
        <v>Débil</v>
      </c>
      <c r="BD155" s="13"/>
      <c r="BE155" s="13"/>
      <c r="BF155" s="13" t="str">
        <f t="shared" si="185"/>
        <v/>
      </c>
      <c r="BG155" s="13"/>
      <c r="BH155" s="14" t="str">
        <f t="shared" si="186"/>
        <v/>
      </c>
      <c r="BI155" s="13" t="str">
        <f t="shared" si="187"/>
        <v/>
      </c>
      <c r="BJ155" s="13" t="str">
        <f t="shared" si="188"/>
        <v>SI</v>
      </c>
      <c r="BK155" s="71"/>
      <c r="BL155" s="71"/>
      <c r="BM155" s="74"/>
      <c r="BN155" s="52"/>
      <c r="BO155" s="52"/>
      <c r="BP155" s="55"/>
      <c r="BQ155" s="58"/>
      <c r="BR155" s="61"/>
    </row>
    <row r="156" spans="1:70" ht="23.25" customHeight="1" x14ac:dyDescent="0.25">
      <c r="A156" s="27"/>
      <c r="B156" s="100"/>
      <c r="C156" s="64"/>
      <c r="D156" s="82"/>
      <c r="E156" s="82"/>
      <c r="F156" s="64"/>
      <c r="G156" s="64"/>
      <c r="H156" s="80"/>
      <c r="I156" s="64"/>
      <c r="J156" s="85"/>
      <c r="K156" s="31">
        <v>6</v>
      </c>
      <c r="L156" s="32" t="s">
        <v>47</v>
      </c>
      <c r="M156" s="87"/>
      <c r="N156" s="89"/>
      <c r="O156" s="52"/>
      <c r="P156" s="92"/>
      <c r="Q156" s="64"/>
      <c r="R156" s="64"/>
      <c r="S156" s="64"/>
      <c r="T156" s="64"/>
      <c r="U156" s="64"/>
      <c r="V156" s="64"/>
      <c r="W156" s="64"/>
      <c r="X156" s="64"/>
      <c r="Y156" s="64"/>
      <c r="Z156" s="64"/>
      <c r="AA156" s="64"/>
      <c r="AB156" s="64"/>
      <c r="AC156" s="64"/>
      <c r="AD156" s="64"/>
      <c r="AE156" s="64"/>
      <c r="AF156" s="64"/>
      <c r="AG156" s="64"/>
      <c r="AH156" s="64"/>
      <c r="AI156" s="64"/>
      <c r="AJ156" s="66"/>
      <c r="AK156" s="52"/>
      <c r="AL156" s="55"/>
      <c r="AM156" s="69"/>
      <c r="AN156" s="33">
        <v>6</v>
      </c>
      <c r="AO156" s="32" t="s">
        <v>47</v>
      </c>
      <c r="AP156" s="17"/>
      <c r="AQ156" s="17"/>
      <c r="AR156" s="17"/>
      <c r="AS156" s="17"/>
      <c r="AT156" s="17"/>
      <c r="AU156" s="17"/>
      <c r="AV156" s="17"/>
      <c r="AW156" s="17"/>
      <c r="AX156" s="17"/>
      <c r="AY156" s="17"/>
      <c r="AZ156" s="17"/>
      <c r="BA156" s="17"/>
      <c r="BB156" s="17">
        <f t="shared" si="183"/>
        <v>0</v>
      </c>
      <c r="BC156" s="17" t="str">
        <f t="shared" si="184"/>
        <v>Débil</v>
      </c>
      <c r="BD156" s="17"/>
      <c r="BE156" s="17"/>
      <c r="BF156" s="17" t="str">
        <f t="shared" si="185"/>
        <v/>
      </c>
      <c r="BG156" s="17"/>
      <c r="BH156" s="18" t="str">
        <f t="shared" si="186"/>
        <v/>
      </c>
      <c r="BI156" s="17" t="str">
        <f t="shared" si="187"/>
        <v/>
      </c>
      <c r="BJ156" s="17" t="str">
        <f t="shared" si="188"/>
        <v>SI</v>
      </c>
      <c r="BK156" s="71"/>
      <c r="BL156" s="71"/>
      <c r="BM156" s="74"/>
      <c r="BN156" s="52"/>
      <c r="BO156" s="52"/>
      <c r="BP156" s="55"/>
      <c r="BQ156" s="58"/>
      <c r="BR156" s="61"/>
    </row>
    <row r="157" spans="1:70" ht="23.25" customHeight="1" x14ac:dyDescent="0.25">
      <c r="A157" s="27"/>
      <c r="B157" s="100"/>
      <c r="C157" s="64"/>
      <c r="D157" s="82"/>
      <c r="E157" s="82"/>
      <c r="F157" s="64"/>
      <c r="G157" s="64"/>
      <c r="H157" s="80"/>
      <c r="I157" s="64"/>
      <c r="J157" s="85"/>
      <c r="K157" s="34">
        <v>7</v>
      </c>
      <c r="L157" s="35" t="s">
        <v>47</v>
      </c>
      <c r="M157" s="87"/>
      <c r="N157" s="89"/>
      <c r="O157" s="52"/>
      <c r="P157" s="92"/>
      <c r="Q157" s="64"/>
      <c r="R157" s="64"/>
      <c r="S157" s="64"/>
      <c r="T157" s="64"/>
      <c r="U157" s="64"/>
      <c r="V157" s="64"/>
      <c r="W157" s="64"/>
      <c r="X157" s="64"/>
      <c r="Y157" s="64"/>
      <c r="Z157" s="64"/>
      <c r="AA157" s="64"/>
      <c r="AB157" s="64"/>
      <c r="AC157" s="64"/>
      <c r="AD157" s="64"/>
      <c r="AE157" s="64"/>
      <c r="AF157" s="64"/>
      <c r="AG157" s="64"/>
      <c r="AH157" s="64"/>
      <c r="AI157" s="64"/>
      <c r="AJ157" s="66"/>
      <c r="AK157" s="52"/>
      <c r="AL157" s="55"/>
      <c r="AM157" s="69"/>
      <c r="AN157" s="36">
        <v>7</v>
      </c>
      <c r="AO157" s="35" t="s">
        <v>47</v>
      </c>
      <c r="AP157" s="13"/>
      <c r="AQ157" s="13"/>
      <c r="AR157" s="13"/>
      <c r="AS157" s="13"/>
      <c r="AT157" s="13"/>
      <c r="AU157" s="13"/>
      <c r="AV157" s="13"/>
      <c r="AW157" s="13"/>
      <c r="AX157" s="13"/>
      <c r="AY157" s="13"/>
      <c r="AZ157" s="13"/>
      <c r="BA157" s="13"/>
      <c r="BB157" s="13">
        <f t="shared" si="183"/>
        <v>0</v>
      </c>
      <c r="BC157" s="13" t="str">
        <f t="shared" si="184"/>
        <v>Débil</v>
      </c>
      <c r="BD157" s="13"/>
      <c r="BE157" s="13"/>
      <c r="BF157" s="13" t="str">
        <f t="shared" si="185"/>
        <v/>
      </c>
      <c r="BG157" s="13"/>
      <c r="BH157" s="14" t="str">
        <f t="shared" si="186"/>
        <v/>
      </c>
      <c r="BI157" s="13" t="str">
        <f t="shared" si="187"/>
        <v/>
      </c>
      <c r="BJ157" s="13" t="str">
        <f t="shared" si="188"/>
        <v>SI</v>
      </c>
      <c r="BK157" s="71"/>
      <c r="BL157" s="71"/>
      <c r="BM157" s="74"/>
      <c r="BN157" s="52"/>
      <c r="BO157" s="52"/>
      <c r="BP157" s="55"/>
      <c r="BQ157" s="58"/>
      <c r="BR157" s="61"/>
    </row>
    <row r="158" spans="1:70" ht="23.25" customHeight="1" x14ac:dyDescent="0.25">
      <c r="A158" s="27"/>
      <c r="B158" s="100"/>
      <c r="C158" s="64"/>
      <c r="D158" s="82"/>
      <c r="E158" s="82"/>
      <c r="F158" s="64"/>
      <c r="G158" s="64"/>
      <c r="H158" s="80"/>
      <c r="I158" s="64"/>
      <c r="J158" s="85"/>
      <c r="K158" s="31">
        <v>8</v>
      </c>
      <c r="L158" s="32" t="s">
        <v>47</v>
      </c>
      <c r="M158" s="87"/>
      <c r="N158" s="89"/>
      <c r="O158" s="52"/>
      <c r="P158" s="92"/>
      <c r="Q158" s="64"/>
      <c r="R158" s="64"/>
      <c r="S158" s="64"/>
      <c r="T158" s="64"/>
      <c r="U158" s="64"/>
      <c r="V158" s="64"/>
      <c r="W158" s="64"/>
      <c r="X158" s="64"/>
      <c r="Y158" s="64"/>
      <c r="Z158" s="64"/>
      <c r="AA158" s="64"/>
      <c r="AB158" s="64"/>
      <c r="AC158" s="64"/>
      <c r="AD158" s="64"/>
      <c r="AE158" s="64"/>
      <c r="AF158" s="64"/>
      <c r="AG158" s="64"/>
      <c r="AH158" s="64"/>
      <c r="AI158" s="64"/>
      <c r="AJ158" s="66"/>
      <c r="AK158" s="52"/>
      <c r="AL158" s="55"/>
      <c r="AM158" s="69"/>
      <c r="AN158" s="33">
        <v>8</v>
      </c>
      <c r="AO158" s="32" t="s">
        <v>47</v>
      </c>
      <c r="AP158" s="17"/>
      <c r="AQ158" s="17"/>
      <c r="AR158" s="17"/>
      <c r="AS158" s="17"/>
      <c r="AT158" s="17"/>
      <c r="AU158" s="17"/>
      <c r="AV158" s="17"/>
      <c r="AW158" s="17"/>
      <c r="AX158" s="17"/>
      <c r="AY158" s="17"/>
      <c r="AZ158" s="17"/>
      <c r="BA158" s="17"/>
      <c r="BB158" s="17">
        <f t="shared" si="183"/>
        <v>0</v>
      </c>
      <c r="BC158" s="17" t="str">
        <f t="shared" si="184"/>
        <v>Débil</v>
      </c>
      <c r="BD158" s="17"/>
      <c r="BE158" s="17"/>
      <c r="BF158" s="17" t="str">
        <f t="shared" si="185"/>
        <v/>
      </c>
      <c r="BG158" s="17"/>
      <c r="BH158" s="18" t="str">
        <f t="shared" si="186"/>
        <v/>
      </c>
      <c r="BI158" s="17" t="str">
        <f t="shared" si="187"/>
        <v/>
      </c>
      <c r="BJ158" s="17" t="str">
        <f t="shared" si="188"/>
        <v>SI</v>
      </c>
      <c r="BK158" s="71"/>
      <c r="BL158" s="71"/>
      <c r="BM158" s="74"/>
      <c r="BN158" s="52"/>
      <c r="BO158" s="52"/>
      <c r="BP158" s="55"/>
      <c r="BQ158" s="58"/>
      <c r="BR158" s="61"/>
    </row>
    <row r="159" spans="1:70" ht="23.25" customHeight="1" x14ac:dyDescent="0.25">
      <c r="A159" s="27"/>
      <c r="B159" s="100"/>
      <c r="C159" s="64"/>
      <c r="D159" s="82"/>
      <c r="E159" s="82"/>
      <c r="F159" s="64"/>
      <c r="G159" s="64"/>
      <c r="H159" s="80"/>
      <c r="I159" s="64"/>
      <c r="J159" s="85"/>
      <c r="K159" s="34">
        <v>9</v>
      </c>
      <c r="L159" s="35" t="s">
        <v>47</v>
      </c>
      <c r="M159" s="87"/>
      <c r="N159" s="89"/>
      <c r="O159" s="52"/>
      <c r="P159" s="92"/>
      <c r="Q159" s="64"/>
      <c r="R159" s="64"/>
      <c r="S159" s="64"/>
      <c r="T159" s="64"/>
      <c r="U159" s="64"/>
      <c r="V159" s="64"/>
      <c r="W159" s="64"/>
      <c r="X159" s="64"/>
      <c r="Y159" s="64"/>
      <c r="Z159" s="64"/>
      <c r="AA159" s="64"/>
      <c r="AB159" s="64"/>
      <c r="AC159" s="64"/>
      <c r="AD159" s="64"/>
      <c r="AE159" s="64"/>
      <c r="AF159" s="64"/>
      <c r="AG159" s="64"/>
      <c r="AH159" s="64"/>
      <c r="AI159" s="64"/>
      <c r="AJ159" s="66"/>
      <c r="AK159" s="52"/>
      <c r="AL159" s="55"/>
      <c r="AM159" s="69"/>
      <c r="AN159" s="36">
        <v>9</v>
      </c>
      <c r="AO159" s="35" t="s">
        <v>56</v>
      </c>
      <c r="AP159" s="13"/>
      <c r="AQ159" s="13"/>
      <c r="AR159" s="13"/>
      <c r="AS159" s="13"/>
      <c r="AT159" s="13"/>
      <c r="AU159" s="13"/>
      <c r="AV159" s="13"/>
      <c r="AW159" s="13"/>
      <c r="AX159" s="13"/>
      <c r="AY159" s="13"/>
      <c r="AZ159" s="13"/>
      <c r="BA159" s="13"/>
      <c r="BB159" s="13">
        <f t="shared" si="183"/>
        <v>0</v>
      </c>
      <c r="BC159" s="13" t="str">
        <f t="shared" si="184"/>
        <v>Débil</v>
      </c>
      <c r="BD159" s="13"/>
      <c r="BE159" s="13"/>
      <c r="BF159" s="13" t="str">
        <f t="shared" si="185"/>
        <v/>
      </c>
      <c r="BG159" s="13"/>
      <c r="BH159" s="14" t="str">
        <f t="shared" si="186"/>
        <v/>
      </c>
      <c r="BI159" s="13" t="str">
        <f t="shared" si="187"/>
        <v/>
      </c>
      <c r="BJ159" s="13" t="str">
        <f t="shared" si="188"/>
        <v>SI</v>
      </c>
      <c r="BK159" s="71"/>
      <c r="BL159" s="71"/>
      <c r="BM159" s="74"/>
      <c r="BN159" s="52"/>
      <c r="BO159" s="52"/>
      <c r="BP159" s="55"/>
      <c r="BQ159" s="58"/>
      <c r="BR159" s="61"/>
    </row>
    <row r="160" spans="1:70" ht="23.25" customHeight="1" thickBot="1" x14ac:dyDescent="0.3">
      <c r="A160" s="27"/>
      <c r="B160" s="101"/>
      <c r="C160" s="65"/>
      <c r="D160" s="83"/>
      <c r="E160" s="83"/>
      <c r="F160" s="65"/>
      <c r="G160" s="65"/>
      <c r="H160" s="81"/>
      <c r="I160" s="65"/>
      <c r="J160" s="86"/>
      <c r="K160" s="37">
        <v>10</v>
      </c>
      <c r="L160" s="38" t="s">
        <v>47</v>
      </c>
      <c r="M160" s="88"/>
      <c r="N160" s="90"/>
      <c r="O160" s="53"/>
      <c r="P160" s="93"/>
      <c r="Q160" s="65"/>
      <c r="R160" s="65"/>
      <c r="S160" s="65"/>
      <c r="T160" s="65"/>
      <c r="U160" s="65"/>
      <c r="V160" s="65"/>
      <c r="W160" s="65"/>
      <c r="X160" s="65"/>
      <c r="Y160" s="65"/>
      <c r="Z160" s="65"/>
      <c r="AA160" s="65"/>
      <c r="AB160" s="65"/>
      <c r="AC160" s="65"/>
      <c r="AD160" s="65"/>
      <c r="AE160" s="65"/>
      <c r="AF160" s="65"/>
      <c r="AG160" s="65"/>
      <c r="AH160" s="65"/>
      <c r="AI160" s="65"/>
      <c r="AJ160" s="67"/>
      <c r="AK160" s="53"/>
      <c r="AL160" s="56"/>
      <c r="AM160" s="70"/>
      <c r="AN160" s="39">
        <v>10</v>
      </c>
      <c r="AO160" s="38" t="s">
        <v>56</v>
      </c>
      <c r="AP160" s="19"/>
      <c r="AQ160" s="19"/>
      <c r="AR160" s="19"/>
      <c r="AS160" s="19"/>
      <c r="AT160" s="19"/>
      <c r="AU160" s="19"/>
      <c r="AV160" s="19"/>
      <c r="AW160" s="19"/>
      <c r="AX160" s="19"/>
      <c r="AY160" s="19"/>
      <c r="AZ160" s="19"/>
      <c r="BA160" s="19"/>
      <c r="BB160" s="19">
        <f t="shared" si="183"/>
        <v>0</v>
      </c>
      <c r="BC160" s="19" t="str">
        <f t="shared" si="184"/>
        <v>Débil</v>
      </c>
      <c r="BD160" s="19"/>
      <c r="BE160" s="19"/>
      <c r="BF160" s="19" t="str">
        <f t="shared" si="185"/>
        <v/>
      </c>
      <c r="BG160" s="19"/>
      <c r="BH160" s="20" t="str">
        <f t="shared" si="186"/>
        <v/>
      </c>
      <c r="BI160" s="19" t="str">
        <f t="shared" si="187"/>
        <v/>
      </c>
      <c r="BJ160" s="19" t="str">
        <f t="shared" si="188"/>
        <v>SI</v>
      </c>
      <c r="BK160" s="72"/>
      <c r="BL160" s="72"/>
      <c r="BM160" s="75"/>
      <c r="BN160" s="53"/>
      <c r="BO160" s="53"/>
      <c r="BP160" s="56"/>
      <c r="BQ160" s="59"/>
      <c r="BR160" s="62"/>
    </row>
    <row r="161" spans="1:70" ht="51" x14ac:dyDescent="0.25">
      <c r="A161" s="27"/>
      <c r="B161" s="99" t="s">
        <v>19</v>
      </c>
      <c r="C161" s="63" t="s">
        <v>406</v>
      </c>
      <c r="D161" s="82" t="s">
        <v>407</v>
      </c>
      <c r="E161" s="82" t="s">
        <v>408</v>
      </c>
      <c r="F161" s="63" t="s">
        <v>91</v>
      </c>
      <c r="G161" s="63" t="s">
        <v>91</v>
      </c>
      <c r="H161" s="79" t="s">
        <v>91</v>
      </c>
      <c r="I161" s="63" t="s">
        <v>91</v>
      </c>
      <c r="J161" s="84" t="str">
        <f t="shared" ref="J161" si="195">IF(AND((F161="SI"),(G161="SI"),(H161="SI"),(I161="SI")),"Si es Riesgo de Corrupción","No es Riesgo de Corrupción")</f>
        <v>Si es Riesgo de Corrupción</v>
      </c>
      <c r="K161" s="28">
        <v>1</v>
      </c>
      <c r="L161" s="29" t="s">
        <v>409</v>
      </c>
      <c r="M161" s="87" t="s">
        <v>414</v>
      </c>
      <c r="N161" s="89">
        <v>2</v>
      </c>
      <c r="O161" s="52" t="str">
        <f t="shared" ref="O161" si="196">IF(N161=1,"Rara vez",IF(N161=2,"Improbable",IF(N161=3,"Posible",IF(N161=4,"Probable",IF(N161=5,"Casi seguro","← 
Definir el nivel de probabilidad")))))</f>
        <v>Improbable</v>
      </c>
      <c r="P161" s="91" t="str">
        <f t="shared" ref="P161" si="197">IF(N161=5,"Descripción:
Se espera que el evento ocurra en la mayoría de las circunstancias
Frecuencia:
Más de 1 vez al año",IF(N161=4,"Descripción:
Es viable que el evento ocurra en la mayoría de las circunstancias
Frecuencia:
Al menos 1 vez en el último año",IF(N161=3,"Descripción:
El evento podrá ocurrir en algún momento
Frecuencia:
Al menos 1 vez en los últimos 2 años",IF(N161=2,"Descripción:
El evento puede ocurrir en algún momento
Frecuencia:
Al menos 1 vez en los últimos 5 años",IF(N161=1,"Descripción:
El evento puede ocurrir solo en circunstancias excepcionales (poco comunes o anormales)
Frecuencia:
No se ha presentado en los últimos 5 años","← ← 
Definir el nivel de probabilidad")))))</f>
        <v>Descripción:
El evento puede ocurrir en algún momento
Frecuencia:
Al menos 1 vez en los últimos 5 años</v>
      </c>
      <c r="Q161" s="63" t="s">
        <v>91</v>
      </c>
      <c r="R161" s="63" t="s">
        <v>91</v>
      </c>
      <c r="S161" s="63" t="s">
        <v>91</v>
      </c>
      <c r="T161" s="63" t="s">
        <v>91</v>
      </c>
      <c r="U161" s="63" t="s">
        <v>91</v>
      </c>
      <c r="V161" s="63" t="s">
        <v>91</v>
      </c>
      <c r="W161" s="63" t="s">
        <v>91</v>
      </c>
      <c r="X161" s="63" t="s">
        <v>91</v>
      </c>
      <c r="Y161" s="63" t="s">
        <v>99</v>
      </c>
      <c r="Z161" s="63" t="s">
        <v>91</v>
      </c>
      <c r="AA161" s="63" t="s">
        <v>91</v>
      </c>
      <c r="AB161" s="63" t="s">
        <v>91</v>
      </c>
      <c r="AC161" s="63" t="s">
        <v>91</v>
      </c>
      <c r="AD161" s="63" t="s">
        <v>91</v>
      </c>
      <c r="AE161" s="63" t="s">
        <v>91</v>
      </c>
      <c r="AF161" s="63" t="s">
        <v>91</v>
      </c>
      <c r="AG161" s="63" t="s">
        <v>91</v>
      </c>
      <c r="AH161" s="63" t="s">
        <v>91</v>
      </c>
      <c r="AI161" s="63" t="s">
        <v>99</v>
      </c>
      <c r="AJ161" s="66" t="str">
        <f t="shared" ref="AJ161" si="198">IF(AF161="SI","Impacto Catastrófico por lesoines o perdida de vidas humanas",(COUNTIF(Q161:AE170,"SI")+COUNTIF(AG161:AI170,"SI")))</f>
        <v>Impacto Catastrófico por lesoines o perdida de vidas humanas</v>
      </c>
      <c r="AK161" s="52" t="str">
        <f t="shared" ref="AK161" si="199">IF(AJ161=0,"",IF(AND(AJ161&gt;0,AJ161&lt;=5),"Moderado",IF(AND(AJ161&gt;5,AJ161&lt;=11),"Mayor","Catastrófico")))</f>
        <v>Catastrófico</v>
      </c>
      <c r="AL161" s="54" t="str">
        <f t="shared" ref="AL161" si="200">IF(AND(O161="Rara Vez",AK161="Moderado"),"Moderado",IF(AND(O161="Rara Vez",AK161="Mayor"),"Alto",IF(AND(O161="Improbable",AK161="Moderado"),"Moderado",IF(AND(O161="Improbable",AK161="Mayor"),"Alto",IF(AND(O161="Posible",AK161="Moderado"),"Alto",IF(AND(O161="Probable",AK161="Moderado"),"Alto","Extremo"))))))</f>
        <v>Extremo</v>
      </c>
      <c r="AM161" s="68" t="s">
        <v>81</v>
      </c>
      <c r="AN161" s="30">
        <v>1</v>
      </c>
      <c r="AO161" s="29" t="s">
        <v>415</v>
      </c>
      <c r="AP161" s="11" t="s">
        <v>416</v>
      </c>
      <c r="AQ161" s="11" t="s">
        <v>220</v>
      </c>
      <c r="AR161" s="11" t="s">
        <v>417</v>
      </c>
      <c r="AS161" s="11" t="s">
        <v>418</v>
      </c>
      <c r="AT161" s="11" t="s">
        <v>132</v>
      </c>
      <c r="AU161" s="11" t="s">
        <v>181</v>
      </c>
      <c r="AV161" s="11" t="s">
        <v>107</v>
      </c>
      <c r="AW161" s="11" t="s">
        <v>108</v>
      </c>
      <c r="AX161" s="11" t="s">
        <v>109</v>
      </c>
      <c r="AY161" s="11" t="s">
        <v>110</v>
      </c>
      <c r="AZ161" s="11" t="s">
        <v>185</v>
      </c>
      <c r="BA161" s="11" t="s">
        <v>112</v>
      </c>
      <c r="BB161" s="11">
        <f t="shared" si="183"/>
        <v>60</v>
      </c>
      <c r="BC161" s="11" t="str">
        <f t="shared" si="184"/>
        <v>Débil</v>
      </c>
      <c r="BD161" s="11"/>
      <c r="BE161" s="11" t="s">
        <v>119</v>
      </c>
      <c r="BF161" s="11" t="str">
        <f t="shared" si="185"/>
        <v>No se ejecuta</v>
      </c>
      <c r="BG161" s="11"/>
      <c r="BH161" s="12" t="str">
        <f t="shared" si="186"/>
        <v>DÉBIL</v>
      </c>
      <c r="BI161" s="11">
        <f t="shared" si="187"/>
        <v>0</v>
      </c>
      <c r="BJ161" s="11" t="str">
        <f t="shared" si="188"/>
        <v>SI</v>
      </c>
      <c r="BK161" s="71" t="str">
        <f t="shared" ref="BK161" si="201">IF(AVERAGE(BI161:BI170)=100,"FUERTE",IF(AND(AVERAGE(BI161:BI170)&lt;=99,AVERAGE(BI161:BI170)&gt;=50),"MODERADA",IF(AVERAGE(BI161:BI170)&lt;50,"DÉBIL",0)))</f>
        <v>DÉBIL</v>
      </c>
      <c r="BL161" s="71" t="str">
        <f t="shared" ref="BL161" si="202">IFERROR(IF(BK161="DÉBIL","NO DISMINUYE",IF(AVERAGEIF(AT161:AT170,"Preventivo",BI161:BI170)&gt;=50,"DIRECTAMENTE","NO DISMINUYE")),"NO DISMINUYE")</f>
        <v>NO DISMINUYE</v>
      </c>
      <c r="BM161" s="73">
        <f t="shared" ref="BM161" si="203">IF(N161=1,1,IF(AND(N161=2,BK161="FUERTE",BL161="DIRECTAMENTE"),N161-1,IF(AND(N161&gt;2,BK161="FUERTE",BL161="DIRECTAMENTE"),N161-2,IF(AND(N161&gt;=2,BK161="MODERADA",BL161="DIRECTAMENTE"),N161-1,N161))))</f>
        <v>2</v>
      </c>
      <c r="BN161" s="52" t="str">
        <f t="shared" ref="BN161" si="204">IF(BM161=1,"Rara vez",IF(BM161=2,"Improbable",IF(BM161=3,"Posible",IF(BM161=4,"Probable",IF(BM161=5,"Casi Seguro",0)))))</f>
        <v>Improbable</v>
      </c>
      <c r="BO161" s="52" t="str">
        <f t="shared" ref="BO161" si="205">AK161</f>
        <v>Catastrófico</v>
      </c>
      <c r="BP161" s="54" t="str">
        <f t="shared" ref="BP161" si="206">IF(AND(BN161="Rara Vez",BO161="Moderado"),"Moderado",IF(AND(BN161="Rara Vez",BO161="Mayor"),"Alto",IF(AND(BN161="Improbable",BO161="Moderado"),"Moderado",IF(AND(BN161="Improbable",BO161="Mayor"),"Alto",IF(AND(BN161="Posible",BO161="Moderado"),"Alto",IF(AND(BN161="Probable",BO161="Moderado"),"Alto","Extremo"))))))</f>
        <v>Extremo</v>
      </c>
      <c r="BQ161" s="57" t="s">
        <v>431</v>
      </c>
      <c r="BR161" s="60" t="s">
        <v>432</v>
      </c>
    </row>
    <row r="162" spans="1:70" ht="51" x14ac:dyDescent="0.25">
      <c r="A162" s="27"/>
      <c r="B162" s="100"/>
      <c r="C162" s="64"/>
      <c r="D162" s="82"/>
      <c r="E162" s="82"/>
      <c r="F162" s="64"/>
      <c r="G162" s="64"/>
      <c r="H162" s="80"/>
      <c r="I162" s="64"/>
      <c r="J162" s="85"/>
      <c r="K162" s="31">
        <v>2</v>
      </c>
      <c r="L162" s="32" t="s">
        <v>410</v>
      </c>
      <c r="M162" s="87"/>
      <c r="N162" s="89"/>
      <c r="O162" s="52"/>
      <c r="P162" s="92"/>
      <c r="Q162" s="64"/>
      <c r="R162" s="64"/>
      <c r="S162" s="64"/>
      <c r="T162" s="64"/>
      <c r="U162" s="64"/>
      <c r="V162" s="64"/>
      <c r="W162" s="64"/>
      <c r="X162" s="64"/>
      <c r="Y162" s="64"/>
      <c r="Z162" s="64"/>
      <c r="AA162" s="64"/>
      <c r="AB162" s="64"/>
      <c r="AC162" s="64"/>
      <c r="AD162" s="64"/>
      <c r="AE162" s="64"/>
      <c r="AF162" s="64"/>
      <c r="AG162" s="64"/>
      <c r="AH162" s="64"/>
      <c r="AI162" s="64"/>
      <c r="AJ162" s="66"/>
      <c r="AK162" s="52"/>
      <c r="AL162" s="55"/>
      <c r="AM162" s="69"/>
      <c r="AN162" s="33">
        <v>2</v>
      </c>
      <c r="AO162" s="32" t="s">
        <v>419</v>
      </c>
      <c r="AP162" s="17" t="s">
        <v>420</v>
      </c>
      <c r="AQ162" s="17" t="s">
        <v>200</v>
      </c>
      <c r="AR162" s="17" t="s">
        <v>421</v>
      </c>
      <c r="AS162" s="17" t="s">
        <v>422</v>
      </c>
      <c r="AT162" s="17" t="s">
        <v>105</v>
      </c>
      <c r="AU162" s="17" t="s">
        <v>106</v>
      </c>
      <c r="AV162" s="17" t="s">
        <v>116</v>
      </c>
      <c r="AW162" s="17" t="s">
        <v>108</v>
      </c>
      <c r="AX162" s="17" t="s">
        <v>109</v>
      </c>
      <c r="AY162" s="17" t="s">
        <v>110</v>
      </c>
      <c r="AZ162" s="17" t="s">
        <v>185</v>
      </c>
      <c r="BA162" s="17" t="s">
        <v>112</v>
      </c>
      <c r="BB162" s="17">
        <f t="shared" si="183"/>
        <v>60</v>
      </c>
      <c r="BC162" s="17" t="str">
        <f t="shared" si="184"/>
        <v>Débil</v>
      </c>
      <c r="BD162" s="17"/>
      <c r="BE162" s="17" t="s">
        <v>119</v>
      </c>
      <c r="BF162" s="17" t="str">
        <f t="shared" si="185"/>
        <v>No se ejecuta</v>
      </c>
      <c r="BG162" s="17"/>
      <c r="BH162" s="18" t="str">
        <f t="shared" si="186"/>
        <v>DÉBIL</v>
      </c>
      <c r="BI162" s="17">
        <f t="shared" si="187"/>
        <v>0</v>
      </c>
      <c r="BJ162" s="17" t="str">
        <f t="shared" si="188"/>
        <v>SI</v>
      </c>
      <c r="BK162" s="71"/>
      <c r="BL162" s="71"/>
      <c r="BM162" s="74"/>
      <c r="BN162" s="52"/>
      <c r="BO162" s="52"/>
      <c r="BP162" s="55"/>
      <c r="BQ162" s="58"/>
      <c r="BR162" s="61"/>
    </row>
    <row r="163" spans="1:70" ht="38.25" x14ac:dyDescent="0.25">
      <c r="A163" s="27"/>
      <c r="B163" s="100"/>
      <c r="C163" s="64"/>
      <c r="D163" s="82"/>
      <c r="E163" s="82"/>
      <c r="F163" s="64"/>
      <c r="G163" s="64"/>
      <c r="H163" s="80"/>
      <c r="I163" s="64"/>
      <c r="J163" s="85"/>
      <c r="K163" s="34">
        <v>3</v>
      </c>
      <c r="L163" s="35" t="s">
        <v>411</v>
      </c>
      <c r="M163" s="87"/>
      <c r="N163" s="89"/>
      <c r="O163" s="52"/>
      <c r="P163" s="92"/>
      <c r="Q163" s="64"/>
      <c r="R163" s="64"/>
      <c r="S163" s="64"/>
      <c r="T163" s="64"/>
      <c r="U163" s="64"/>
      <c r="V163" s="64"/>
      <c r="W163" s="64"/>
      <c r="X163" s="64"/>
      <c r="Y163" s="64"/>
      <c r="Z163" s="64"/>
      <c r="AA163" s="64"/>
      <c r="AB163" s="64"/>
      <c r="AC163" s="64"/>
      <c r="AD163" s="64"/>
      <c r="AE163" s="64"/>
      <c r="AF163" s="64"/>
      <c r="AG163" s="64"/>
      <c r="AH163" s="64"/>
      <c r="AI163" s="64"/>
      <c r="AJ163" s="66"/>
      <c r="AK163" s="52"/>
      <c r="AL163" s="55"/>
      <c r="AM163" s="69"/>
      <c r="AN163" s="36">
        <v>3</v>
      </c>
      <c r="AO163" s="35" t="s">
        <v>423</v>
      </c>
      <c r="AP163" s="13" t="s">
        <v>424</v>
      </c>
      <c r="AQ163" s="13" t="s">
        <v>102</v>
      </c>
      <c r="AR163" s="13" t="s">
        <v>425</v>
      </c>
      <c r="AS163" s="13" t="s">
        <v>426</v>
      </c>
      <c r="AT163" s="13" t="s">
        <v>132</v>
      </c>
      <c r="AU163" s="13" t="s">
        <v>106</v>
      </c>
      <c r="AV163" s="13" t="s">
        <v>107</v>
      </c>
      <c r="AW163" s="13" t="s">
        <v>108</v>
      </c>
      <c r="AX163" s="13" t="s">
        <v>109</v>
      </c>
      <c r="AY163" s="13" t="s">
        <v>110</v>
      </c>
      <c r="AZ163" s="13" t="s">
        <v>111</v>
      </c>
      <c r="BA163" s="13" t="s">
        <v>133</v>
      </c>
      <c r="BB163" s="13">
        <f t="shared" si="183"/>
        <v>100</v>
      </c>
      <c r="BC163" s="13" t="str">
        <f t="shared" si="184"/>
        <v>Fuerte</v>
      </c>
      <c r="BD163" s="13"/>
      <c r="BE163" s="13" t="s">
        <v>149</v>
      </c>
      <c r="BF163" s="13" t="str">
        <f t="shared" si="185"/>
        <v>Algunas veces se ejecuta</v>
      </c>
      <c r="BG163" s="13"/>
      <c r="BH163" s="14" t="str">
        <f t="shared" si="186"/>
        <v>MODERADO</v>
      </c>
      <c r="BI163" s="13">
        <f t="shared" si="187"/>
        <v>50</v>
      </c>
      <c r="BJ163" s="13" t="str">
        <f t="shared" si="188"/>
        <v>SI</v>
      </c>
      <c r="BK163" s="71"/>
      <c r="BL163" s="71"/>
      <c r="BM163" s="74"/>
      <c r="BN163" s="52"/>
      <c r="BO163" s="52"/>
      <c r="BP163" s="55"/>
      <c r="BQ163" s="58"/>
      <c r="BR163" s="61"/>
    </row>
    <row r="164" spans="1:70" ht="38.25" x14ac:dyDescent="0.25">
      <c r="A164" s="27"/>
      <c r="B164" s="100"/>
      <c r="C164" s="64"/>
      <c r="D164" s="82"/>
      <c r="E164" s="82"/>
      <c r="F164" s="64"/>
      <c r="G164" s="64"/>
      <c r="H164" s="80"/>
      <c r="I164" s="64"/>
      <c r="J164" s="85"/>
      <c r="K164" s="31">
        <v>4</v>
      </c>
      <c r="L164" s="32" t="s">
        <v>412</v>
      </c>
      <c r="M164" s="87"/>
      <c r="N164" s="89"/>
      <c r="O164" s="52"/>
      <c r="P164" s="92"/>
      <c r="Q164" s="64"/>
      <c r="R164" s="64"/>
      <c r="S164" s="64"/>
      <c r="T164" s="64"/>
      <c r="U164" s="64"/>
      <c r="V164" s="64"/>
      <c r="W164" s="64"/>
      <c r="X164" s="64"/>
      <c r="Y164" s="64"/>
      <c r="Z164" s="64"/>
      <c r="AA164" s="64"/>
      <c r="AB164" s="64"/>
      <c r="AC164" s="64"/>
      <c r="AD164" s="64"/>
      <c r="AE164" s="64"/>
      <c r="AF164" s="64"/>
      <c r="AG164" s="64"/>
      <c r="AH164" s="64"/>
      <c r="AI164" s="64"/>
      <c r="AJ164" s="66"/>
      <c r="AK164" s="52"/>
      <c r="AL164" s="55"/>
      <c r="AM164" s="69"/>
      <c r="AN164" s="33">
        <v>4</v>
      </c>
      <c r="AO164" s="32" t="s">
        <v>427</v>
      </c>
      <c r="AP164" s="17" t="s">
        <v>420</v>
      </c>
      <c r="AQ164" s="17" t="s">
        <v>200</v>
      </c>
      <c r="AR164" s="17" t="s">
        <v>421</v>
      </c>
      <c r="AS164" s="17" t="s">
        <v>428</v>
      </c>
      <c r="AT164" s="17" t="s">
        <v>105</v>
      </c>
      <c r="AU164" s="17" t="s">
        <v>106</v>
      </c>
      <c r="AV164" s="17" t="s">
        <v>107</v>
      </c>
      <c r="AW164" s="17" t="s">
        <v>108</v>
      </c>
      <c r="AX164" s="17" t="s">
        <v>117</v>
      </c>
      <c r="AY164" s="17" t="s">
        <v>110</v>
      </c>
      <c r="AZ164" s="17" t="s">
        <v>111</v>
      </c>
      <c r="BA164" s="17" t="s">
        <v>118</v>
      </c>
      <c r="BB164" s="17">
        <f t="shared" si="183"/>
        <v>90</v>
      </c>
      <c r="BC164" s="17" t="str">
        <f t="shared" si="184"/>
        <v>Moderado</v>
      </c>
      <c r="BD164" s="17"/>
      <c r="BE164" s="17" t="s">
        <v>149</v>
      </c>
      <c r="BF164" s="17" t="str">
        <f t="shared" si="185"/>
        <v>Algunas veces se ejecuta</v>
      </c>
      <c r="BG164" s="17"/>
      <c r="BH164" s="18" t="str">
        <f t="shared" si="186"/>
        <v>MODERADO</v>
      </c>
      <c r="BI164" s="17">
        <f t="shared" si="187"/>
        <v>50</v>
      </c>
      <c r="BJ164" s="17" t="str">
        <f t="shared" si="188"/>
        <v>SI</v>
      </c>
      <c r="BK164" s="71"/>
      <c r="BL164" s="71"/>
      <c r="BM164" s="74"/>
      <c r="BN164" s="52"/>
      <c r="BO164" s="52"/>
      <c r="BP164" s="55"/>
      <c r="BQ164" s="58"/>
      <c r="BR164" s="61"/>
    </row>
    <row r="165" spans="1:70" ht="38.25" x14ac:dyDescent="0.25">
      <c r="A165" s="27"/>
      <c r="B165" s="100"/>
      <c r="C165" s="64"/>
      <c r="D165" s="82"/>
      <c r="E165" s="82"/>
      <c r="F165" s="64"/>
      <c r="G165" s="64"/>
      <c r="H165" s="80"/>
      <c r="I165" s="64"/>
      <c r="J165" s="85"/>
      <c r="K165" s="34">
        <v>5</v>
      </c>
      <c r="L165" s="35" t="s">
        <v>413</v>
      </c>
      <c r="M165" s="87"/>
      <c r="N165" s="89"/>
      <c r="O165" s="52"/>
      <c r="P165" s="92"/>
      <c r="Q165" s="64"/>
      <c r="R165" s="64"/>
      <c r="S165" s="64"/>
      <c r="T165" s="64"/>
      <c r="U165" s="64"/>
      <c r="V165" s="64"/>
      <c r="W165" s="64"/>
      <c r="X165" s="64"/>
      <c r="Y165" s="64"/>
      <c r="Z165" s="64"/>
      <c r="AA165" s="64"/>
      <c r="AB165" s="64"/>
      <c r="AC165" s="64"/>
      <c r="AD165" s="64"/>
      <c r="AE165" s="64"/>
      <c r="AF165" s="64"/>
      <c r="AG165" s="64"/>
      <c r="AH165" s="64"/>
      <c r="AI165" s="64"/>
      <c r="AJ165" s="66"/>
      <c r="AK165" s="52"/>
      <c r="AL165" s="55"/>
      <c r="AM165" s="69"/>
      <c r="AN165" s="36">
        <v>5</v>
      </c>
      <c r="AO165" s="35" t="s">
        <v>429</v>
      </c>
      <c r="AP165" s="13" t="s">
        <v>420</v>
      </c>
      <c r="AQ165" s="13" t="s">
        <v>102</v>
      </c>
      <c r="AR165" s="13" t="s">
        <v>421</v>
      </c>
      <c r="AS165" s="13" t="s">
        <v>430</v>
      </c>
      <c r="AT165" s="13" t="s">
        <v>105</v>
      </c>
      <c r="AU165" s="13" t="s">
        <v>181</v>
      </c>
      <c r="AV165" s="13" t="s">
        <v>116</v>
      </c>
      <c r="AW165" s="13" t="s">
        <v>108</v>
      </c>
      <c r="AX165" s="13" t="s">
        <v>117</v>
      </c>
      <c r="AY165" s="13" t="s">
        <v>110</v>
      </c>
      <c r="AZ165" s="13" t="s">
        <v>185</v>
      </c>
      <c r="BA165" s="13" t="s">
        <v>118</v>
      </c>
      <c r="BB165" s="13">
        <f t="shared" si="183"/>
        <v>45</v>
      </c>
      <c r="BC165" s="13" t="str">
        <f t="shared" si="184"/>
        <v>Débil</v>
      </c>
      <c r="BD165" s="13"/>
      <c r="BE165" s="13" t="s">
        <v>149</v>
      </c>
      <c r="BF165" s="13" t="str">
        <f t="shared" si="185"/>
        <v>Algunas veces se ejecuta</v>
      </c>
      <c r="BG165" s="13"/>
      <c r="BH165" s="14" t="str">
        <f t="shared" si="186"/>
        <v>DÉBIL</v>
      </c>
      <c r="BI165" s="13">
        <f t="shared" si="187"/>
        <v>0</v>
      </c>
      <c r="BJ165" s="13" t="str">
        <f t="shared" si="188"/>
        <v>SI</v>
      </c>
      <c r="BK165" s="71"/>
      <c r="BL165" s="71"/>
      <c r="BM165" s="74"/>
      <c r="BN165" s="52"/>
      <c r="BO165" s="52"/>
      <c r="BP165" s="55"/>
      <c r="BQ165" s="58"/>
      <c r="BR165" s="61"/>
    </row>
    <row r="166" spans="1:70" ht="22.5" customHeight="1" x14ac:dyDescent="0.25">
      <c r="A166" s="27"/>
      <c r="B166" s="100"/>
      <c r="C166" s="64"/>
      <c r="D166" s="82"/>
      <c r="E166" s="82"/>
      <c r="F166" s="64"/>
      <c r="G166" s="64"/>
      <c r="H166" s="80"/>
      <c r="I166" s="64"/>
      <c r="J166" s="85"/>
      <c r="K166" s="31">
        <v>6</v>
      </c>
      <c r="L166" s="32" t="s">
        <v>47</v>
      </c>
      <c r="M166" s="87"/>
      <c r="N166" s="89"/>
      <c r="O166" s="52"/>
      <c r="P166" s="92"/>
      <c r="Q166" s="64"/>
      <c r="R166" s="64"/>
      <c r="S166" s="64"/>
      <c r="T166" s="64"/>
      <c r="U166" s="64"/>
      <c r="V166" s="64"/>
      <c r="W166" s="64"/>
      <c r="X166" s="64"/>
      <c r="Y166" s="64"/>
      <c r="Z166" s="64"/>
      <c r="AA166" s="64"/>
      <c r="AB166" s="64"/>
      <c r="AC166" s="64"/>
      <c r="AD166" s="64"/>
      <c r="AE166" s="64"/>
      <c r="AF166" s="64"/>
      <c r="AG166" s="64"/>
      <c r="AH166" s="64"/>
      <c r="AI166" s="64"/>
      <c r="AJ166" s="66"/>
      <c r="AK166" s="52"/>
      <c r="AL166" s="55"/>
      <c r="AM166" s="69"/>
      <c r="AN166" s="33">
        <v>6</v>
      </c>
      <c r="AO166" s="32"/>
      <c r="AP166" s="17"/>
      <c r="AQ166" s="17"/>
      <c r="AR166" s="17"/>
      <c r="AS166" s="17"/>
      <c r="AT166" s="17"/>
      <c r="AU166" s="17"/>
      <c r="AV166" s="17"/>
      <c r="AW166" s="17"/>
      <c r="AX166" s="17"/>
      <c r="AY166" s="17"/>
      <c r="AZ166" s="17"/>
      <c r="BA166" s="17"/>
      <c r="BB166" s="17">
        <f t="shared" si="183"/>
        <v>0</v>
      </c>
      <c r="BC166" s="17" t="str">
        <f t="shared" si="184"/>
        <v>Débil</v>
      </c>
      <c r="BD166" s="17"/>
      <c r="BE166" s="17"/>
      <c r="BF166" s="17" t="str">
        <f t="shared" si="185"/>
        <v/>
      </c>
      <c r="BG166" s="17"/>
      <c r="BH166" s="18" t="str">
        <f t="shared" si="186"/>
        <v/>
      </c>
      <c r="BI166" s="17" t="str">
        <f t="shared" si="187"/>
        <v/>
      </c>
      <c r="BJ166" s="17" t="str">
        <f t="shared" si="188"/>
        <v>SI</v>
      </c>
      <c r="BK166" s="71"/>
      <c r="BL166" s="71"/>
      <c r="BM166" s="74"/>
      <c r="BN166" s="52"/>
      <c r="BO166" s="52"/>
      <c r="BP166" s="55"/>
      <c r="BQ166" s="58"/>
      <c r="BR166" s="61"/>
    </row>
    <row r="167" spans="1:70" ht="23.25" customHeight="1" x14ac:dyDescent="0.25">
      <c r="A167" s="27"/>
      <c r="B167" s="100"/>
      <c r="C167" s="64"/>
      <c r="D167" s="82"/>
      <c r="E167" s="82"/>
      <c r="F167" s="64"/>
      <c r="G167" s="64"/>
      <c r="H167" s="80"/>
      <c r="I167" s="64"/>
      <c r="J167" s="85"/>
      <c r="K167" s="34">
        <v>7</v>
      </c>
      <c r="L167" s="35" t="s">
        <v>47</v>
      </c>
      <c r="M167" s="87"/>
      <c r="N167" s="89"/>
      <c r="O167" s="52"/>
      <c r="P167" s="92"/>
      <c r="Q167" s="64"/>
      <c r="R167" s="64"/>
      <c r="S167" s="64"/>
      <c r="T167" s="64"/>
      <c r="U167" s="64"/>
      <c r="V167" s="64"/>
      <c r="W167" s="64"/>
      <c r="X167" s="64"/>
      <c r="Y167" s="64"/>
      <c r="Z167" s="64"/>
      <c r="AA167" s="64"/>
      <c r="AB167" s="64"/>
      <c r="AC167" s="64"/>
      <c r="AD167" s="64"/>
      <c r="AE167" s="64"/>
      <c r="AF167" s="64"/>
      <c r="AG167" s="64"/>
      <c r="AH167" s="64"/>
      <c r="AI167" s="64"/>
      <c r="AJ167" s="66"/>
      <c r="AK167" s="52"/>
      <c r="AL167" s="55"/>
      <c r="AM167" s="69"/>
      <c r="AN167" s="36">
        <v>7</v>
      </c>
      <c r="AO167" s="35"/>
      <c r="AP167" s="13"/>
      <c r="AQ167" s="13"/>
      <c r="AR167" s="13"/>
      <c r="AS167" s="13"/>
      <c r="AT167" s="13"/>
      <c r="AU167" s="13"/>
      <c r="AV167" s="13"/>
      <c r="AW167" s="13"/>
      <c r="AX167" s="13"/>
      <c r="AY167" s="13"/>
      <c r="AZ167" s="13"/>
      <c r="BA167" s="13"/>
      <c r="BB167" s="13">
        <f t="shared" si="183"/>
        <v>0</v>
      </c>
      <c r="BC167" s="13" t="str">
        <f t="shared" si="184"/>
        <v>Débil</v>
      </c>
      <c r="BD167" s="13"/>
      <c r="BE167" s="13"/>
      <c r="BF167" s="13" t="str">
        <f t="shared" si="185"/>
        <v/>
      </c>
      <c r="BG167" s="13"/>
      <c r="BH167" s="14" t="str">
        <f t="shared" si="186"/>
        <v/>
      </c>
      <c r="BI167" s="13" t="str">
        <f t="shared" si="187"/>
        <v/>
      </c>
      <c r="BJ167" s="13" t="str">
        <f t="shared" si="188"/>
        <v>SI</v>
      </c>
      <c r="BK167" s="71"/>
      <c r="BL167" s="71"/>
      <c r="BM167" s="74"/>
      <c r="BN167" s="52"/>
      <c r="BO167" s="52"/>
      <c r="BP167" s="55"/>
      <c r="BQ167" s="58"/>
      <c r="BR167" s="61"/>
    </row>
    <row r="168" spans="1:70" ht="23.25" customHeight="1" x14ac:dyDescent="0.25">
      <c r="A168" s="27"/>
      <c r="B168" s="100"/>
      <c r="C168" s="64"/>
      <c r="D168" s="82"/>
      <c r="E168" s="82"/>
      <c r="F168" s="64"/>
      <c r="G168" s="64"/>
      <c r="H168" s="80"/>
      <c r="I168" s="64"/>
      <c r="J168" s="85"/>
      <c r="K168" s="31">
        <v>8</v>
      </c>
      <c r="L168" s="32" t="s">
        <v>47</v>
      </c>
      <c r="M168" s="87"/>
      <c r="N168" s="89"/>
      <c r="O168" s="52"/>
      <c r="P168" s="92"/>
      <c r="Q168" s="64"/>
      <c r="R168" s="64"/>
      <c r="S168" s="64"/>
      <c r="T168" s="64"/>
      <c r="U168" s="64"/>
      <c r="V168" s="64"/>
      <c r="W168" s="64"/>
      <c r="X168" s="64"/>
      <c r="Y168" s="64"/>
      <c r="Z168" s="64"/>
      <c r="AA168" s="64"/>
      <c r="AB168" s="64"/>
      <c r="AC168" s="64"/>
      <c r="AD168" s="64"/>
      <c r="AE168" s="64"/>
      <c r="AF168" s="64"/>
      <c r="AG168" s="64"/>
      <c r="AH168" s="64"/>
      <c r="AI168" s="64"/>
      <c r="AJ168" s="66"/>
      <c r="AK168" s="52"/>
      <c r="AL168" s="55"/>
      <c r="AM168" s="69"/>
      <c r="AN168" s="33">
        <v>8</v>
      </c>
      <c r="AO168" s="32"/>
      <c r="AP168" s="17"/>
      <c r="AQ168" s="17"/>
      <c r="AR168" s="17"/>
      <c r="AS168" s="17"/>
      <c r="AT168" s="17"/>
      <c r="AU168" s="17"/>
      <c r="AV168" s="17"/>
      <c r="AW168" s="17"/>
      <c r="AX168" s="17"/>
      <c r="AY168" s="17"/>
      <c r="AZ168" s="17"/>
      <c r="BA168" s="17"/>
      <c r="BB168" s="17">
        <f t="shared" si="183"/>
        <v>0</v>
      </c>
      <c r="BC168" s="17" t="str">
        <f t="shared" si="184"/>
        <v>Débil</v>
      </c>
      <c r="BD168" s="17"/>
      <c r="BE168" s="17"/>
      <c r="BF168" s="17" t="str">
        <f t="shared" si="185"/>
        <v/>
      </c>
      <c r="BG168" s="17"/>
      <c r="BH168" s="18" t="str">
        <f t="shared" si="186"/>
        <v/>
      </c>
      <c r="BI168" s="17" t="str">
        <f t="shared" si="187"/>
        <v/>
      </c>
      <c r="BJ168" s="17" t="str">
        <f t="shared" si="188"/>
        <v>SI</v>
      </c>
      <c r="BK168" s="71"/>
      <c r="BL168" s="71"/>
      <c r="BM168" s="74"/>
      <c r="BN168" s="52"/>
      <c r="BO168" s="52"/>
      <c r="BP168" s="55"/>
      <c r="BQ168" s="58"/>
      <c r="BR168" s="61"/>
    </row>
    <row r="169" spans="1:70" ht="23.25" customHeight="1" x14ac:dyDescent="0.25">
      <c r="A169" s="27"/>
      <c r="B169" s="100"/>
      <c r="C169" s="64"/>
      <c r="D169" s="82"/>
      <c r="E169" s="82"/>
      <c r="F169" s="64"/>
      <c r="G169" s="64"/>
      <c r="H169" s="80"/>
      <c r="I169" s="64"/>
      <c r="J169" s="85"/>
      <c r="K169" s="34">
        <v>9</v>
      </c>
      <c r="L169" s="35" t="s">
        <v>47</v>
      </c>
      <c r="M169" s="87"/>
      <c r="N169" s="89"/>
      <c r="O169" s="52"/>
      <c r="P169" s="92"/>
      <c r="Q169" s="64"/>
      <c r="R169" s="64"/>
      <c r="S169" s="64"/>
      <c r="T169" s="64"/>
      <c r="U169" s="64"/>
      <c r="V169" s="64"/>
      <c r="W169" s="64"/>
      <c r="X169" s="64"/>
      <c r="Y169" s="64"/>
      <c r="Z169" s="64"/>
      <c r="AA169" s="64"/>
      <c r="AB169" s="64"/>
      <c r="AC169" s="64"/>
      <c r="AD169" s="64"/>
      <c r="AE169" s="64"/>
      <c r="AF169" s="64"/>
      <c r="AG169" s="64"/>
      <c r="AH169" s="64"/>
      <c r="AI169" s="64"/>
      <c r="AJ169" s="66"/>
      <c r="AK169" s="52"/>
      <c r="AL169" s="55"/>
      <c r="AM169" s="69"/>
      <c r="AN169" s="36">
        <v>9</v>
      </c>
      <c r="AO169" s="35" t="s">
        <v>56</v>
      </c>
      <c r="AP169" s="13"/>
      <c r="AQ169" s="13"/>
      <c r="AR169" s="13"/>
      <c r="AS169" s="13"/>
      <c r="AT169" s="13"/>
      <c r="AU169" s="13"/>
      <c r="AV169" s="13"/>
      <c r="AW169" s="13"/>
      <c r="AX169" s="13"/>
      <c r="AY169" s="13"/>
      <c r="AZ169" s="13"/>
      <c r="BA169" s="13"/>
      <c r="BB169" s="13">
        <f t="shared" si="183"/>
        <v>0</v>
      </c>
      <c r="BC169" s="13" t="str">
        <f t="shared" si="184"/>
        <v>Débil</v>
      </c>
      <c r="BD169" s="13"/>
      <c r="BE169" s="13"/>
      <c r="BF169" s="13" t="str">
        <f t="shared" si="185"/>
        <v/>
      </c>
      <c r="BG169" s="13"/>
      <c r="BH169" s="14" t="str">
        <f t="shared" si="186"/>
        <v/>
      </c>
      <c r="BI169" s="13" t="str">
        <f t="shared" si="187"/>
        <v/>
      </c>
      <c r="BJ169" s="13" t="str">
        <f t="shared" si="188"/>
        <v>SI</v>
      </c>
      <c r="BK169" s="71"/>
      <c r="BL169" s="71"/>
      <c r="BM169" s="74"/>
      <c r="BN169" s="52"/>
      <c r="BO169" s="52"/>
      <c r="BP169" s="55"/>
      <c r="BQ169" s="58"/>
      <c r="BR169" s="61"/>
    </row>
    <row r="170" spans="1:70" ht="23.25" customHeight="1" thickBot="1" x14ac:dyDescent="0.3">
      <c r="A170" s="27"/>
      <c r="B170" s="101"/>
      <c r="C170" s="65"/>
      <c r="D170" s="83"/>
      <c r="E170" s="83"/>
      <c r="F170" s="65"/>
      <c r="G170" s="65"/>
      <c r="H170" s="81"/>
      <c r="I170" s="65"/>
      <c r="J170" s="86"/>
      <c r="K170" s="37">
        <v>10</v>
      </c>
      <c r="L170" s="38" t="s">
        <v>47</v>
      </c>
      <c r="M170" s="88"/>
      <c r="N170" s="90"/>
      <c r="O170" s="53"/>
      <c r="P170" s="93"/>
      <c r="Q170" s="65"/>
      <c r="R170" s="65"/>
      <c r="S170" s="65"/>
      <c r="T170" s="65"/>
      <c r="U170" s="65"/>
      <c r="V170" s="65"/>
      <c r="W170" s="65"/>
      <c r="X170" s="65"/>
      <c r="Y170" s="65"/>
      <c r="Z170" s="65"/>
      <c r="AA170" s="65"/>
      <c r="AB170" s="65"/>
      <c r="AC170" s="65"/>
      <c r="AD170" s="65"/>
      <c r="AE170" s="65"/>
      <c r="AF170" s="65"/>
      <c r="AG170" s="65"/>
      <c r="AH170" s="65"/>
      <c r="AI170" s="65"/>
      <c r="AJ170" s="67"/>
      <c r="AK170" s="53"/>
      <c r="AL170" s="56"/>
      <c r="AM170" s="70"/>
      <c r="AN170" s="39">
        <v>10</v>
      </c>
      <c r="AO170" s="38" t="s">
        <v>56</v>
      </c>
      <c r="AP170" s="19"/>
      <c r="AQ170" s="19"/>
      <c r="AR170" s="19"/>
      <c r="AS170" s="19"/>
      <c r="AT170" s="19"/>
      <c r="AU170" s="19"/>
      <c r="AV170" s="19"/>
      <c r="AW170" s="19"/>
      <c r="AX170" s="19"/>
      <c r="AY170" s="19"/>
      <c r="AZ170" s="19"/>
      <c r="BA170" s="19"/>
      <c r="BB170" s="19">
        <f t="shared" si="183"/>
        <v>0</v>
      </c>
      <c r="BC170" s="19" t="str">
        <f t="shared" si="184"/>
        <v>Débil</v>
      </c>
      <c r="BD170" s="19"/>
      <c r="BE170" s="19"/>
      <c r="BF170" s="19" t="str">
        <f t="shared" si="185"/>
        <v/>
      </c>
      <c r="BG170" s="19"/>
      <c r="BH170" s="20" t="str">
        <f t="shared" si="186"/>
        <v/>
      </c>
      <c r="BI170" s="19" t="str">
        <f t="shared" si="187"/>
        <v/>
      </c>
      <c r="BJ170" s="19" t="str">
        <f t="shared" si="188"/>
        <v>SI</v>
      </c>
      <c r="BK170" s="72"/>
      <c r="BL170" s="72"/>
      <c r="BM170" s="75"/>
      <c r="BN170" s="53"/>
      <c r="BO170" s="53"/>
      <c r="BP170" s="56"/>
      <c r="BQ170" s="59"/>
      <c r="BR170" s="62"/>
    </row>
    <row r="171" spans="1:70" ht="23.25" hidden="1" customHeight="1" x14ac:dyDescent="0.3">
      <c r="A171" s="27"/>
      <c r="B171" s="99" t="s">
        <v>26</v>
      </c>
      <c r="C171" s="63"/>
      <c r="D171" s="82"/>
      <c r="E171" s="82"/>
      <c r="F171" s="63"/>
      <c r="G171" s="63"/>
      <c r="H171" s="79"/>
      <c r="I171" s="63"/>
      <c r="J171" s="84" t="str">
        <f t="shared" ref="J171" si="207">IF(AND((F171="SI"),(G171="SI"),(H171="SI"),(I171="SI")),"Si es Riesgo de Corrupción","No es Riesgo de Corrupción")</f>
        <v>No es Riesgo de Corrupción</v>
      </c>
      <c r="K171" s="28">
        <v>1</v>
      </c>
      <c r="L171" s="29" t="s">
        <v>47</v>
      </c>
      <c r="M171" s="87"/>
      <c r="N171" s="89" t="s">
        <v>47</v>
      </c>
      <c r="O171" s="52" t="str">
        <f t="shared" ref="O171" si="208">IF(N171=1,"Rara vez",IF(N171=2,"Improbable",IF(N171=3,"Posible",IF(N171=4,"Probable",IF(N171=5,"Casi seguro","← 
Definir el nivel de probabilidad")))))</f>
        <v>← 
Definir el nivel de probabilidad</v>
      </c>
      <c r="P171" s="91" t="str">
        <f t="shared" ref="P171" si="209">IF(N171=5,"Descripción:
Se espera que el evento ocurra en la mayoría de las circunstancias
Frecuencia:
Más de 1 vez al año",IF(N171=4,"Descripción:
Es viable que el evento ocurra en la mayoría de las circunstancias
Frecuencia:
Al menos 1 vez en el último año",IF(N171=3,"Descripción:
El evento podrá ocurrir en algún momento
Frecuencia:
Al menos 1 vez en los últimos 2 años",IF(N171=2,"Descripción:
El evento puede ocurrir en algún momento
Frecuencia:
Al menos 1 vez en los últimos 5 años",IF(N171=1,"Descripción:
El evento puede ocurrir solo en circunstancias excepcionales (poco comunes o anormales)
Frecuencia:
No se ha presentado en los últimos 5 años","← ← 
Definir el nivel de probabilidad")))))</f>
        <v>← ← 
Definir el nivel de probabilidad</v>
      </c>
      <c r="Q171" s="63"/>
      <c r="R171" s="63"/>
      <c r="S171" s="63"/>
      <c r="T171" s="63"/>
      <c r="U171" s="63"/>
      <c r="V171" s="63"/>
      <c r="W171" s="63"/>
      <c r="X171" s="63"/>
      <c r="Y171" s="63"/>
      <c r="Z171" s="63"/>
      <c r="AA171" s="63"/>
      <c r="AB171" s="63"/>
      <c r="AC171" s="63"/>
      <c r="AD171" s="63"/>
      <c r="AE171" s="63"/>
      <c r="AF171" s="63"/>
      <c r="AG171" s="63"/>
      <c r="AH171" s="63"/>
      <c r="AI171" s="63"/>
      <c r="AJ171" s="66">
        <f t="shared" ref="AJ171" si="210">IF(AF171="SI","Impacto Catastrófico por lesoines o perdida de vidas humanas",(COUNTIF(Q171:AE180,"SI")+COUNTIF(AG171:AI180,"SI")))</f>
        <v>0</v>
      </c>
      <c r="AK171" s="52" t="str">
        <f t="shared" ref="AK171" si="211">IF(AJ171=0,"",IF(AND(AJ171&gt;0,AJ171&lt;=5),"Moderado",IF(AND(AJ171&gt;5,AJ171&lt;=11),"Mayor","Catastrófico")))</f>
        <v/>
      </c>
      <c r="AL171" s="54" t="str">
        <f t="shared" ref="AL171" si="212">IF(AND(O171="Rara Vez",AK171="Moderado"),"Moderado",IF(AND(O171="Rara Vez",AK171="Mayor"),"Alto",IF(AND(O171="Improbable",AK171="Moderado"),"Moderado",IF(AND(O171="Improbable",AK171="Mayor"),"Alto",IF(AND(O171="Posible",AK171="Moderado"),"Alto",IF(AND(O171="Probable",AK171="Moderado"),"Alto","Extremo"))))))</f>
        <v>Extremo</v>
      </c>
      <c r="AM171" s="68" t="s">
        <v>81</v>
      </c>
      <c r="AN171" s="30">
        <v>1</v>
      </c>
      <c r="AO171" s="29" t="s">
        <v>47</v>
      </c>
      <c r="AP171" s="11"/>
      <c r="AQ171" s="11"/>
      <c r="AR171" s="11"/>
      <c r="AS171" s="11"/>
      <c r="AT171" s="11"/>
      <c r="AU171" s="11"/>
      <c r="AV171" s="11"/>
      <c r="AW171" s="11"/>
      <c r="AX171" s="11"/>
      <c r="AY171" s="11"/>
      <c r="AZ171" s="11"/>
      <c r="BA171" s="11"/>
      <c r="BB171" s="11">
        <f t="shared" si="183"/>
        <v>0</v>
      </c>
      <c r="BC171" s="11" t="str">
        <f t="shared" si="184"/>
        <v>Débil</v>
      </c>
      <c r="BD171" s="11"/>
      <c r="BE171" s="11"/>
      <c r="BF171" s="11" t="str">
        <f t="shared" si="185"/>
        <v/>
      </c>
      <c r="BG171" s="11"/>
      <c r="BH171" s="12" t="str">
        <f t="shared" si="186"/>
        <v/>
      </c>
      <c r="BI171" s="11" t="str">
        <f t="shared" si="187"/>
        <v/>
      </c>
      <c r="BJ171" s="11" t="str">
        <f t="shared" si="188"/>
        <v>SI</v>
      </c>
      <c r="BK171" s="71" t="e">
        <f t="shared" ref="BK171" si="213">IF(AVERAGE(BI171:BI180)=100,"FUERTE",IF(AND(AVERAGE(BI171:BI180)&lt;=99,AVERAGE(BI171:BI180)&gt;=50),"MODERADA",IF(AVERAGE(BI171:BI180)&lt;50,"DÉBIL",0)))</f>
        <v>#DIV/0!</v>
      </c>
      <c r="BL171" s="71" t="str">
        <f t="shared" ref="BL171" si="214">IFERROR(IF(BK171="DÉBIL","NO DISMINUYE",IF(AVERAGEIF(AT171:AT180,"Preventivo",BI171:BI180)&gt;=50,"DIRECTAMENTE","NO DISMINUYE")),"NO DISMINUYE")</f>
        <v>NO DISMINUYE</v>
      </c>
      <c r="BM171" s="73" t="e">
        <f t="shared" ref="BM171" si="215">IF(N171=1,1,IF(AND(N171=2,BK171="FUERTE",BL171="DIRECTAMENTE"),N171-1,IF(AND(N171&gt;2,BK171="FUERTE",BL171="DIRECTAMENTE"),N171-2,IF(AND(N171&gt;=2,BK171="MODERADA",BL171="DIRECTAMENTE"),N171-1,N171))))</f>
        <v>#DIV/0!</v>
      </c>
      <c r="BN171" s="52" t="e">
        <f t="shared" ref="BN171" si="216">IF(BM171=1,"Rara vez",IF(BM171=2,"Improbable",IF(BM171=3,"Posible",IF(BM171=4,"Probable",IF(BM171=5,"Casi Seguro",0)))))</f>
        <v>#DIV/0!</v>
      </c>
      <c r="BO171" s="52" t="str">
        <f t="shared" ref="BO171" si="217">AK171</f>
        <v/>
      </c>
      <c r="BP171" s="54" t="e">
        <f t="shared" ref="BP171" si="218">IF(AND(BN171="Rara Vez",BO171="Moderado"),"Moderado",IF(AND(BN171="Rara Vez",BO171="Mayor"),"Alto",IF(AND(BN171="Improbable",BO171="Moderado"),"Moderado",IF(AND(BN171="Improbable",BO171="Mayor"),"Alto",IF(AND(BN171="Posible",BO171="Moderado"),"Alto",IF(AND(BN171="Probable",BO171="Moderado"),"Alto","Extremo"))))))</f>
        <v>#DIV/0!</v>
      </c>
      <c r="BQ171" s="57"/>
      <c r="BR171" s="60"/>
    </row>
    <row r="172" spans="1:70" ht="23.25" hidden="1" customHeight="1" x14ac:dyDescent="0.3">
      <c r="A172" s="27"/>
      <c r="B172" s="100"/>
      <c r="C172" s="64"/>
      <c r="D172" s="82"/>
      <c r="E172" s="82"/>
      <c r="F172" s="64"/>
      <c r="G172" s="64"/>
      <c r="H172" s="80"/>
      <c r="I172" s="64"/>
      <c r="J172" s="85"/>
      <c r="K172" s="31">
        <v>2</v>
      </c>
      <c r="L172" s="32" t="s">
        <v>47</v>
      </c>
      <c r="M172" s="87"/>
      <c r="N172" s="89"/>
      <c r="O172" s="52"/>
      <c r="P172" s="92"/>
      <c r="Q172" s="64"/>
      <c r="R172" s="64"/>
      <c r="S172" s="64"/>
      <c r="T172" s="64"/>
      <c r="U172" s="64"/>
      <c r="V172" s="64"/>
      <c r="W172" s="64"/>
      <c r="X172" s="64"/>
      <c r="Y172" s="64"/>
      <c r="Z172" s="64"/>
      <c r="AA172" s="64"/>
      <c r="AB172" s="64"/>
      <c r="AC172" s="64"/>
      <c r="AD172" s="64"/>
      <c r="AE172" s="64"/>
      <c r="AF172" s="64"/>
      <c r="AG172" s="64"/>
      <c r="AH172" s="64"/>
      <c r="AI172" s="64"/>
      <c r="AJ172" s="66"/>
      <c r="AK172" s="52"/>
      <c r="AL172" s="55"/>
      <c r="AM172" s="69"/>
      <c r="AN172" s="33">
        <v>2</v>
      </c>
      <c r="AO172" s="32" t="s">
        <v>47</v>
      </c>
      <c r="AP172" s="17"/>
      <c r="AQ172" s="17"/>
      <c r="AR172" s="17"/>
      <c r="AS172" s="17"/>
      <c r="AT172" s="17"/>
      <c r="AU172" s="17"/>
      <c r="AV172" s="17"/>
      <c r="AW172" s="17"/>
      <c r="AX172" s="17"/>
      <c r="AY172" s="17"/>
      <c r="AZ172" s="17"/>
      <c r="BA172" s="17"/>
      <c r="BB172" s="17">
        <f t="shared" si="183"/>
        <v>0</v>
      </c>
      <c r="BC172" s="17" t="str">
        <f t="shared" si="184"/>
        <v>Débil</v>
      </c>
      <c r="BD172" s="17"/>
      <c r="BE172" s="17"/>
      <c r="BF172" s="17" t="str">
        <f t="shared" si="185"/>
        <v/>
      </c>
      <c r="BG172" s="17"/>
      <c r="BH172" s="18" t="str">
        <f t="shared" si="186"/>
        <v/>
      </c>
      <c r="BI172" s="17" t="str">
        <f t="shared" si="187"/>
        <v/>
      </c>
      <c r="BJ172" s="17" t="str">
        <f t="shared" si="188"/>
        <v>SI</v>
      </c>
      <c r="BK172" s="71"/>
      <c r="BL172" s="71"/>
      <c r="BM172" s="74"/>
      <c r="BN172" s="52"/>
      <c r="BO172" s="52"/>
      <c r="BP172" s="55"/>
      <c r="BQ172" s="58"/>
      <c r="BR172" s="61"/>
    </row>
    <row r="173" spans="1:70" ht="23.25" hidden="1" customHeight="1" x14ac:dyDescent="0.3">
      <c r="A173" s="27"/>
      <c r="B173" s="100"/>
      <c r="C173" s="64"/>
      <c r="D173" s="82"/>
      <c r="E173" s="82"/>
      <c r="F173" s="64"/>
      <c r="G173" s="64"/>
      <c r="H173" s="80"/>
      <c r="I173" s="64"/>
      <c r="J173" s="85"/>
      <c r="K173" s="34">
        <v>3</v>
      </c>
      <c r="L173" s="35" t="s">
        <v>47</v>
      </c>
      <c r="M173" s="87"/>
      <c r="N173" s="89"/>
      <c r="O173" s="52"/>
      <c r="P173" s="92"/>
      <c r="Q173" s="64"/>
      <c r="R173" s="64"/>
      <c r="S173" s="64"/>
      <c r="T173" s="64"/>
      <c r="U173" s="64"/>
      <c r="V173" s="64"/>
      <c r="W173" s="64"/>
      <c r="X173" s="64"/>
      <c r="Y173" s="64"/>
      <c r="Z173" s="64"/>
      <c r="AA173" s="64"/>
      <c r="AB173" s="64"/>
      <c r="AC173" s="64"/>
      <c r="AD173" s="64"/>
      <c r="AE173" s="64"/>
      <c r="AF173" s="64"/>
      <c r="AG173" s="64"/>
      <c r="AH173" s="64"/>
      <c r="AI173" s="64"/>
      <c r="AJ173" s="66"/>
      <c r="AK173" s="52"/>
      <c r="AL173" s="55"/>
      <c r="AM173" s="69"/>
      <c r="AN173" s="36">
        <v>3</v>
      </c>
      <c r="AO173" s="35" t="s">
        <v>47</v>
      </c>
      <c r="AP173" s="13"/>
      <c r="AQ173" s="13"/>
      <c r="AR173" s="13"/>
      <c r="AS173" s="13"/>
      <c r="AT173" s="13"/>
      <c r="AU173" s="13"/>
      <c r="AV173" s="13"/>
      <c r="AW173" s="13"/>
      <c r="AX173" s="13"/>
      <c r="AY173" s="13"/>
      <c r="AZ173" s="13"/>
      <c r="BA173" s="13"/>
      <c r="BB173" s="13">
        <f t="shared" si="183"/>
        <v>0</v>
      </c>
      <c r="BC173" s="13" t="str">
        <f t="shared" si="184"/>
        <v>Débil</v>
      </c>
      <c r="BD173" s="13"/>
      <c r="BE173" s="13"/>
      <c r="BF173" s="13" t="str">
        <f t="shared" si="185"/>
        <v/>
      </c>
      <c r="BG173" s="13"/>
      <c r="BH173" s="14" t="str">
        <f t="shared" si="186"/>
        <v/>
      </c>
      <c r="BI173" s="13" t="str">
        <f t="shared" si="187"/>
        <v/>
      </c>
      <c r="BJ173" s="13" t="str">
        <f t="shared" si="188"/>
        <v>SI</v>
      </c>
      <c r="BK173" s="71"/>
      <c r="BL173" s="71"/>
      <c r="BM173" s="74"/>
      <c r="BN173" s="52"/>
      <c r="BO173" s="52"/>
      <c r="BP173" s="55"/>
      <c r="BQ173" s="58"/>
      <c r="BR173" s="61"/>
    </row>
    <row r="174" spans="1:70" ht="23.25" hidden="1" customHeight="1" x14ac:dyDescent="0.3">
      <c r="A174" s="27"/>
      <c r="B174" s="100"/>
      <c r="C174" s="64"/>
      <c r="D174" s="82"/>
      <c r="E174" s="82"/>
      <c r="F174" s="64"/>
      <c r="G174" s="64"/>
      <c r="H174" s="80"/>
      <c r="I174" s="64"/>
      <c r="J174" s="85"/>
      <c r="K174" s="31">
        <v>4</v>
      </c>
      <c r="L174" s="32" t="s">
        <v>47</v>
      </c>
      <c r="M174" s="87"/>
      <c r="N174" s="89"/>
      <c r="O174" s="52"/>
      <c r="P174" s="92"/>
      <c r="Q174" s="64"/>
      <c r="R174" s="64"/>
      <c r="S174" s="64"/>
      <c r="T174" s="64"/>
      <c r="U174" s="64"/>
      <c r="V174" s="64"/>
      <c r="W174" s="64"/>
      <c r="X174" s="64"/>
      <c r="Y174" s="64"/>
      <c r="Z174" s="64"/>
      <c r="AA174" s="64"/>
      <c r="AB174" s="64"/>
      <c r="AC174" s="64"/>
      <c r="AD174" s="64"/>
      <c r="AE174" s="64"/>
      <c r="AF174" s="64"/>
      <c r="AG174" s="64"/>
      <c r="AH174" s="64"/>
      <c r="AI174" s="64"/>
      <c r="AJ174" s="66"/>
      <c r="AK174" s="52"/>
      <c r="AL174" s="55"/>
      <c r="AM174" s="69"/>
      <c r="AN174" s="33">
        <v>4</v>
      </c>
      <c r="AO174" s="32" t="s">
        <v>47</v>
      </c>
      <c r="AP174" s="17"/>
      <c r="AQ174" s="17"/>
      <c r="AR174" s="17"/>
      <c r="AS174" s="17"/>
      <c r="AT174" s="17"/>
      <c r="AU174" s="17"/>
      <c r="AV174" s="17"/>
      <c r="AW174" s="17"/>
      <c r="AX174" s="17"/>
      <c r="AY174" s="17"/>
      <c r="AZ174" s="17"/>
      <c r="BA174" s="17"/>
      <c r="BB174" s="17">
        <f t="shared" si="183"/>
        <v>0</v>
      </c>
      <c r="BC174" s="17" t="str">
        <f t="shared" si="184"/>
        <v>Débil</v>
      </c>
      <c r="BD174" s="17"/>
      <c r="BE174" s="17"/>
      <c r="BF174" s="17" t="str">
        <f t="shared" si="185"/>
        <v/>
      </c>
      <c r="BG174" s="17"/>
      <c r="BH174" s="18" t="str">
        <f t="shared" si="186"/>
        <v/>
      </c>
      <c r="BI174" s="17" t="str">
        <f t="shared" si="187"/>
        <v/>
      </c>
      <c r="BJ174" s="17" t="str">
        <f t="shared" si="188"/>
        <v>SI</v>
      </c>
      <c r="BK174" s="71"/>
      <c r="BL174" s="71"/>
      <c r="BM174" s="74"/>
      <c r="BN174" s="52"/>
      <c r="BO174" s="52"/>
      <c r="BP174" s="55"/>
      <c r="BQ174" s="58"/>
      <c r="BR174" s="61"/>
    </row>
    <row r="175" spans="1:70" ht="23.25" hidden="1" customHeight="1" x14ac:dyDescent="0.3">
      <c r="A175" s="27"/>
      <c r="B175" s="100"/>
      <c r="C175" s="64"/>
      <c r="D175" s="82"/>
      <c r="E175" s="82"/>
      <c r="F175" s="64"/>
      <c r="G175" s="64"/>
      <c r="H175" s="80"/>
      <c r="I175" s="64"/>
      <c r="J175" s="85"/>
      <c r="K175" s="34">
        <v>5</v>
      </c>
      <c r="L175" s="35" t="s">
        <v>47</v>
      </c>
      <c r="M175" s="87"/>
      <c r="N175" s="89"/>
      <c r="O175" s="52"/>
      <c r="P175" s="92"/>
      <c r="Q175" s="64"/>
      <c r="R175" s="64"/>
      <c r="S175" s="64"/>
      <c r="T175" s="64"/>
      <c r="U175" s="64"/>
      <c r="V175" s="64"/>
      <c r="W175" s="64"/>
      <c r="X175" s="64"/>
      <c r="Y175" s="64"/>
      <c r="Z175" s="64"/>
      <c r="AA175" s="64"/>
      <c r="AB175" s="64"/>
      <c r="AC175" s="64"/>
      <c r="AD175" s="64"/>
      <c r="AE175" s="64"/>
      <c r="AF175" s="64"/>
      <c r="AG175" s="64"/>
      <c r="AH175" s="64"/>
      <c r="AI175" s="64"/>
      <c r="AJ175" s="66"/>
      <c r="AK175" s="52"/>
      <c r="AL175" s="55"/>
      <c r="AM175" s="69"/>
      <c r="AN175" s="36">
        <v>5</v>
      </c>
      <c r="AO175" s="35" t="s">
        <v>47</v>
      </c>
      <c r="AP175" s="13"/>
      <c r="AQ175" s="13"/>
      <c r="AR175" s="13"/>
      <c r="AS175" s="13"/>
      <c r="AT175" s="13"/>
      <c r="AU175" s="13"/>
      <c r="AV175" s="13"/>
      <c r="AW175" s="13"/>
      <c r="AX175" s="13"/>
      <c r="AY175" s="13"/>
      <c r="AZ175" s="13"/>
      <c r="BA175" s="13"/>
      <c r="BB175" s="13">
        <f t="shared" si="183"/>
        <v>0</v>
      </c>
      <c r="BC175" s="13" t="str">
        <f t="shared" si="184"/>
        <v>Débil</v>
      </c>
      <c r="BD175" s="13"/>
      <c r="BE175" s="13"/>
      <c r="BF175" s="13" t="str">
        <f t="shared" si="185"/>
        <v/>
      </c>
      <c r="BG175" s="13"/>
      <c r="BH175" s="14" t="str">
        <f t="shared" si="186"/>
        <v/>
      </c>
      <c r="BI175" s="13" t="str">
        <f t="shared" si="187"/>
        <v/>
      </c>
      <c r="BJ175" s="13" t="str">
        <f t="shared" si="188"/>
        <v>SI</v>
      </c>
      <c r="BK175" s="71"/>
      <c r="BL175" s="71"/>
      <c r="BM175" s="74"/>
      <c r="BN175" s="52"/>
      <c r="BO175" s="52"/>
      <c r="BP175" s="55"/>
      <c r="BQ175" s="58"/>
      <c r="BR175" s="61"/>
    </row>
    <row r="176" spans="1:70" ht="23.25" hidden="1" customHeight="1" x14ac:dyDescent="0.3">
      <c r="A176" s="27"/>
      <c r="B176" s="100"/>
      <c r="C176" s="64"/>
      <c r="D176" s="82"/>
      <c r="E176" s="82"/>
      <c r="F176" s="64"/>
      <c r="G176" s="64"/>
      <c r="H176" s="80"/>
      <c r="I176" s="64"/>
      <c r="J176" s="85"/>
      <c r="K176" s="31">
        <v>6</v>
      </c>
      <c r="L176" s="32" t="s">
        <v>47</v>
      </c>
      <c r="M176" s="87"/>
      <c r="N176" s="89"/>
      <c r="O176" s="52"/>
      <c r="P176" s="92"/>
      <c r="Q176" s="64"/>
      <c r="R176" s="64"/>
      <c r="S176" s="64"/>
      <c r="T176" s="64"/>
      <c r="U176" s="64"/>
      <c r="V176" s="64"/>
      <c r="W176" s="64"/>
      <c r="X176" s="64"/>
      <c r="Y176" s="64"/>
      <c r="Z176" s="64"/>
      <c r="AA176" s="64"/>
      <c r="AB176" s="64"/>
      <c r="AC176" s="64"/>
      <c r="AD176" s="64"/>
      <c r="AE176" s="64"/>
      <c r="AF176" s="64"/>
      <c r="AG176" s="64"/>
      <c r="AH176" s="64"/>
      <c r="AI176" s="64"/>
      <c r="AJ176" s="66"/>
      <c r="AK176" s="52"/>
      <c r="AL176" s="55"/>
      <c r="AM176" s="69"/>
      <c r="AN176" s="33">
        <v>6</v>
      </c>
      <c r="AO176" s="32" t="s">
        <v>47</v>
      </c>
      <c r="AP176" s="17"/>
      <c r="AQ176" s="17"/>
      <c r="AR176" s="17"/>
      <c r="AS176" s="17"/>
      <c r="AT176" s="17"/>
      <c r="AU176" s="17"/>
      <c r="AV176" s="17"/>
      <c r="AW176" s="17"/>
      <c r="AX176" s="17"/>
      <c r="AY176" s="17"/>
      <c r="AZ176" s="17"/>
      <c r="BA176" s="17"/>
      <c r="BB176" s="17">
        <f t="shared" si="183"/>
        <v>0</v>
      </c>
      <c r="BC176" s="17" t="str">
        <f t="shared" si="184"/>
        <v>Débil</v>
      </c>
      <c r="BD176" s="17"/>
      <c r="BE176" s="17"/>
      <c r="BF176" s="17" t="str">
        <f t="shared" si="185"/>
        <v/>
      </c>
      <c r="BG176" s="17"/>
      <c r="BH176" s="18" t="str">
        <f t="shared" si="186"/>
        <v/>
      </c>
      <c r="BI176" s="17" t="str">
        <f t="shared" si="187"/>
        <v/>
      </c>
      <c r="BJ176" s="17" t="str">
        <f t="shared" si="188"/>
        <v>SI</v>
      </c>
      <c r="BK176" s="71"/>
      <c r="BL176" s="71"/>
      <c r="BM176" s="74"/>
      <c r="BN176" s="52"/>
      <c r="BO176" s="52"/>
      <c r="BP176" s="55"/>
      <c r="BQ176" s="58"/>
      <c r="BR176" s="61"/>
    </row>
    <row r="177" spans="1:70" ht="23.25" hidden="1" customHeight="1" x14ac:dyDescent="0.3">
      <c r="A177" s="27"/>
      <c r="B177" s="100"/>
      <c r="C177" s="64"/>
      <c r="D177" s="82"/>
      <c r="E177" s="82"/>
      <c r="F177" s="64"/>
      <c r="G177" s="64"/>
      <c r="H177" s="80"/>
      <c r="I177" s="64"/>
      <c r="J177" s="85"/>
      <c r="K177" s="34">
        <v>7</v>
      </c>
      <c r="L177" s="35" t="s">
        <v>47</v>
      </c>
      <c r="M177" s="87"/>
      <c r="N177" s="89"/>
      <c r="O177" s="52"/>
      <c r="P177" s="92"/>
      <c r="Q177" s="64"/>
      <c r="R177" s="64"/>
      <c r="S177" s="64"/>
      <c r="T177" s="64"/>
      <c r="U177" s="64"/>
      <c r="V177" s="64"/>
      <c r="W177" s="64"/>
      <c r="X177" s="64"/>
      <c r="Y177" s="64"/>
      <c r="Z177" s="64"/>
      <c r="AA177" s="64"/>
      <c r="AB177" s="64"/>
      <c r="AC177" s="64"/>
      <c r="AD177" s="64"/>
      <c r="AE177" s="64"/>
      <c r="AF177" s="64"/>
      <c r="AG177" s="64"/>
      <c r="AH177" s="64"/>
      <c r="AI177" s="64"/>
      <c r="AJ177" s="66"/>
      <c r="AK177" s="52"/>
      <c r="AL177" s="55"/>
      <c r="AM177" s="69"/>
      <c r="AN177" s="36">
        <v>7</v>
      </c>
      <c r="AO177" s="35" t="s">
        <v>47</v>
      </c>
      <c r="AP177" s="13"/>
      <c r="AQ177" s="13"/>
      <c r="AR177" s="13"/>
      <c r="AS177" s="13"/>
      <c r="AT177" s="13"/>
      <c r="AU177" s="13"/>
      <c r="AV177" s="13"/>
      <c r="AW177" s="13"/>
      <c r="AX177" s="13"/>
      <c r="AY177" s="13"/>
      <c r="AZ177" s="13"/>
      <c r="BA177" s="13"/>
      <c r="BB177" s="13">
        <f t="shared" si="183"/>
        <v>0</v>
      </c>
      <c r="BC177" s="13" t="str">
        <f t="shared" si="184"/>
        <v>Débil</v>
      </c>
      <c r="BD177" s="13"/>
      <c r="BE177" s="13"/>
      <c r="BF177" s="13" t="str">
        <f t="shared" si="185"/>
        <v/>
      </c>
      <c r="BG177" s="13"/>
      <c r="BH177" s="14" t="str">
        <f t="shared" si="186"/>
        <v/>
      </c>
      <c r="BI177" s="13" t="str">
        <f t="shared" si="187"/>
        <v/>
      </c>
      <c r="BJ177" s="13" t="str">
        <f t="shared" si="188"/>
        <v>SI</v>
      </c>
      <c r="BK177" s="71"/>
      <c r="BL177" s="71"/>
      <c r="BM177" s="74"/>
      <c r="BN177" s="52"/>
      <c r="BO177" s="52"/>
      <c r="BP177" s="55"/>
      <c r="BQ177" s="58"/>
      <c r="BR177" s="61"/>
    </row>
    <row r="178" spans="1:70" ht="23.25" hidden="1" customHeight="1" x14ac:dyDescent="0.3">
      <c r="A178" s="27"/>
      <c r="B178" s="100"/>
      <c r="C178" s="64"/>
      <c r="D178" s="82"/>
      <c r="E178" s="82"/>
      <c r="F178" s="64"/>
      <c r="G178" s="64"/>
      <c r="H178" s="80"/>
      <c r="I178" s="64"/>
      <c r="J178" s="85"/>
      <c r="K178" s="31">
        <v>8</v>
      </c>
      <c r="L178" s="32" t="s">
        <v>47</v>
      </c>
      <c r="M178" s="87"/>
      <c r="N178" s="89"/>
      <c r="O178" s="52"/>
      <c r="P178" s="92"/>
      <c r="Q178" s="64"/>
      <c r="R178" s="64"/>
      <c r="S178" s="64"/>
      <c r="T178" s="64"/>
      <c r="U178" s="64"/>
      <c r="V178" s="64"/>
      <c r="W178" s="64"/>
      <c r="X178" s="64"/>
      <c r="Y178" s="64"/>
      <c r="Z178" s="64"/>
      <c r="AA178" s="64"/>
      <c r="AB178" s="64"/>
      <c r="AC178" s="64"/>
      <c r="AD178" s="64"/>
      <c r="AE178" s="64"/>
      <c r="AF178" s="64"/>
      <c r="AG178" s="64"/>
      <c r="AH178" s="64"/>
      <c r="AI178" s="64"/>
      <c r="AJ178" s="66"/>
      <c r="AK178" s="52"/>
      <c r="AL178" s="55"/>
      <c r="AM178" s="69"/>
      <c r="AN178" s="33">
        <v>8</v>
      </c>
      <c r="AO178" s="32" t="s">
        <v>47</v>
      </c>
      <c r="AP178" s="17"/>
      <c r="AQ178" s="17"/>
      <c r="AR178" s="17"/>
      <c r="AS178" s="17"/>
      <c r="AT178" s="17"/>
      <c r="AU178" s="17"/>
      <c r="AV178" s="17"/>
      <c r="AW178" s="17"/>
      <c r="AX178" s="17"/>
      <c r="AY178" s="17"/>
      <c r="AZ178" s="17"/>
      <c r="BA178" s="17"/>
      <c r="BB178" s="17">
        <f t="shared" si="183"/>
        <v>0</v>
      </c>
      <c r="BC178" s="17" t="str">
        <f t="shared" si="184"/>
        <v>Débil</v>
      </c>
      <c r="BD178" s="17"/>
      <c r="BE178" s="17"/>
      <c r="BF178" s="17" t="str">
        <f t="shared" si="185"/>
        <v/>
      </c>
      <c r="BG178" s="17"/>
      <c r="BH178" s="18" t="str">
        <f t="shared" si="186"/>
        <v/>
      </c>
      <c r="BI178" s="17" t="str">
        <f t="shared" si="187"/>
        <v/>
      </c>
      <c r="BJ178" s="17" t="str">
        <f t="shared" si="188"/>
        <v>SI</v>
      </c>
      <c r="BK178" s="71"/>
      <c r="BL178" s="71"/>
      <c r="BM178" s="74"/>
      <c r="BN178" s="52"/>
      <c r="BO178" s="52"/>
      <c r="BP178" s="55"/>
      <c r="BQ178" s="58"/>
      <c r="BR178" s="61"/>
    </row>
    <row r="179" spans="1:70" ht="23.25" hidden="1" customHeight="1" x14ac:dyDescent="0.3">
      <c r="A179" s="27"/>
      <c r="B179" s="100"/>
      <c r="C179" s="64"/>
      <c r="D179" s="82"/>
      <c r="E179" s="82"/>
      <c r="F179" s="64"/>
      <c r="G179" s="64"/>
      <c r="H179" s="80"/>
      <c r="I179" s="64"/>
      <c r="J179" s="85"/>
      <c r="K179" s="34">
        <v>9</v>
      </c>
      <c r="L179" s="35" t="s">
        <v>47</v>
      </c>
      <c r="M179" s="87"/>
      <c r="N179" s="89"/>
      <c r="O179" s="52"/>
      <c r="P179" s="92"/>
      <c r="Q179" s="64"/>
      <c r="R179" s="64"/>
      <c r="S179" s="64"/>
      <c r="T179" s="64"/>
      <c r="U179" s="64"/>
      <c r="V179" s="64"/>
      <c r="W179" s="64"/>
      <c r="X179" s="64"/>
      <c r="Y179" s="64"/>
      <c r="Z179" s="64"/>
      <c r="AA179" s="64"/>
      <c r="AB179" s="64"/>
      <c r="AC179" s="64"/>
      <c r="AD179" s="64"/>
      <c r="AE179" s="64"/>
      <c r="AF179" s="64"/>
      <c r="AG179" s="64"/>
      <c r="AH179" s="64"/>
      <c r="AI179" s="64"/>
      <c r="AJ179" s="66"/>
      <c r="AK179" s="52"/>
      <c r="AL179" s="55"/>
      <c r="AM179" s="69"/>
      <c r="AN179" s="36">
        <v>9</v>
      </c>
      <c r="AO179" s="35" t="s">
        <v>56</v>
      </c>
      <c r="AP179" s="13"/>
      <c r="AQ179" s="13"/>
      <c r="AR179" s="13"/>
      <c r="AS179" s="13"/>
      <c r="AT179" s="13"/>
      <c r="AU179" s="13"/>
      <c r="AV179" s="13"/>
      <c r="AW179" s="13"/>
      <c r="AX179" s="13"/>
      <c r="AY179" s="13"/>
      <c r="AZ179" s="13"/>
      <c r="BA179" s="13"/>
      <c r="BB179" s="13">
        <f t="shared" si="183"/>
        <v>0</v>
      </c>
      <c r="BC179" s="13" t="str">
        <f t="shared" si="184"/>
        <v>Débil</v>
      </c>
      <c r="BD179" s="13"/>
      <c r="BE179" s="13"/>
      <c r="BF179" s="13" t="str">
        <f t="shared" si="185"/>
        <v/>
      </c>
      <c r="BG179" s="13"/>
      <c r="BH179" s="14" t="str">
        <f t="shared" si="186"/>
        <v/>
      </c>
      <c r="BI179" s="13" t="str">
        <f t="shared" si="187"/>
        <v/>
      </c>
      <c r="BJ179" s="13" t="str">
        <f t="shared" si="188"/>
        <v>SI</v>
      </c>
      <c r="BK179" s="71"/>
      <c r="BL179" s="71"/>
      <c r="BM179" s="74"/>
      <c r="BN179" s="52"/>
      <c r="BO179" s="52"/>
      <c r="BP179" s="55"/>
      <c r="BQ179" s="58"/>
      <c r="BR179" s="61"/>
    </row>
    <row r="180" spans="1:70" ht="23.25" hidden="1" customHeight="1" thickBot="1" x14ac:dyDescent="0.3">
      <c r="A180" s="27"/>
      <c r="B180" s="101"/>
      <c r="C180" s="65"/>
      <c r="D180" s="83"/>
      <c r="E180" s="83"/>
      <c r="F180" s="65"/>
      <c r="G180" s="65"/>
      <c r="H180" s="81"/>
      <c r="I180" s="65"/>
      <c r="J180" s="86"/>
      <c r="K180" s="37">
        <v>10</v>
      </c>
      <c r="L180" s="38" t="s">
        <v>47</v>
      </c>
      <c r="M180" s="88"/>
      <c r="N180" s="90"/>
      <c r="O180" s="53"/>
      <c r="P180" s="93"/>
      <c r="Q180" s="65"/>
      <c r="R180" s="65"/>
      <c r="S180" s="65"/>
      <c r="T180" s="65"/>
      <c r="U180" s="65"/>
      <c r="V180" s="65"/>
      <c r="W180" s="65"/>
      <c r="X180" s="65"/>
      <c r="Y180" s="65"/>
      <c r="Z180" s="65"/>
      <c r="AA180" s="65"/>
      <c r="AB180" s="65"/>
      <c r="AC180" s="65"/>
      <c r="AD180" s="65"/>
      <c r="AE180" s="65"/>
      <c r="AF180" s="65"/>
      <c r="AG180" s="65"/>
      <c r="AH180" s="65"/>
      <c r="AI180" s="65"/>
      <c r="AJ180" s="67"/>
      <c r="AK180" s="53"/>
      <c r="AL180" s="56"/>
      <c r="AM180" s="70"/>
      <c r="AN180" s="39">
        <v>10</v>
      </c>
      <c r="AO180" s="38" t="s">
        <v>56</v>
      </c>
      <c r="AP180" s="19"/>
      <c r="AQ180" s="19"/>
      <c r="AR180" s="19"/>
      <c r="AS180" s="19"/>
      <c r="AT180" s="19"/>
      <c r="AU180" s="19"/>
      <c r="AV180" s="19"/>
      <c r="AW180" s="19"/>
      <c r="AX180" s="19"/>
      <c r="AY180" s="19"/>
      <c r="AZ180" s="19"/>
      <c r="BA180" s="19"/>
      <c r="BB180" s="19">
        <f t="shared" si="183"/>
        <v>0</v>
      </c>
      <c r="BC180" s="19" t="str">
        <f t="shared" si="184"/>
        <v>Débil</v>
      </c>
      <c r="BD180" s="19"/>
      <c r="BE180" s="19"/>
      <c r="BF180" s="19" t="str">
        <f t="shared" si="185"/>
        <v/>
      </c>
      <c r="BG180" s="19"/>
      <c r="BH180" s="20" t="str">
        <f t="shared" si="186"/>
        <v/>
      </c>
      <c r="BI180" s="19" t="str">
        <f t="shared" si="187"/>
        <v/>
      </c>
      <c r="BJ180" s="19" t="str">
        <f t="shared" si="188"/>
        <v>SI</v>
      </c>
      <c r="BK180" s="72"/>
      <c r="BL180" s="72"/>
      <c r="BM180" s="75"/>
      <c r="BN180" s="53"/>
      <c r="BO180" s="53"/>
      <c r="BP180" s="56"/>
      <c r="BQ180" s="59"/>
      <c r="BR180" s="62"/>
    </row>
    <row r="181" spans="1:70" ht="63.75" x14ac:dyDescent="0.25">
      <c r="A181" s="27"/>
      <c r="B181" s="76" t="s">
        <v>33</v>
      </c>
      <c r="C181" s="79" t="s">
        <v>621</v>
      </c>
      <c r="D181" s="82" t="s">
        <v>622</v>
      </c>
      <c r="E181" s="82" t="s">
        <v>623</v>
      </c>
      <c r="F181" s="63" t="s">
        <v>91</v>
      </c>
      <c r="G181" s="63" t="s">
        <v>91</v>
      </c>
      <c r="H181" s="79" t="s">
        <v>91</v>
      </c>
      <c r="I181" s="63" t="s">
        <v>91</v>
      </c>
      <c r="J181" s="84" t="str">
        <f t="shared" ref="J181" si="219">IF(AND((F181="SI"),(G181="SI"),(H181="SI"),(I181="SI")),"Si es Riesgo de Corrupción","No es Riesgo de Corrupción")</f>
        <v>Si es Riesgo de Corrupción</v>
      </c>
      <c r="K181" s="28">
        <v>1</v>
      </c>
      <c r="L181" s="29" t="s">
        <v>626</v>
      </c>
      <c r="M181" s="87" t="s">
        <v>629</v>
      </c>
      <c r="N181" s="89">
        <v>3</v>
      </c>
      <c r="O181" s="52" t="str">
        <f t="shared" ref="O181" si="220">IF(N181=1,"Rara vez",IF(N181=2,"Improbable",IF(N181=3,"Posible",IF(N181=4,"Probable",IF(N181=5,"Casi seguro","← 
Definir el nivel de probabilidad")))))</f>
        <v>Posible</v>
      </c>
      <c r="P181" s="91" t="str">
        <f t="shared" ref="P181" si="221">IF(N181=5,"Descripción:
Se espera que el evento ocurra en la mayoría de las circunstancias
Frecuencia:
Más de 1 vez al año",IF(N181=4,"Descripción:
Es viable que el evento ocurra en la mayoría de las circunstancias
Frecuencia:
Al menos 1 vez en el último año",IF(N181=3,"Descripción:
El evento podrá ocurrir en algún momento
Frecuencia:
Al menos 1 vez en los últimos 2 años",IF(N181=2,"Descripción:
El evento puede ocurrir en algún momento
Frecuencia:
Al menos 1 vez en los últimos 5 años",IF(N181=1,"Descripción: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181" s="63" t="s">
        <v>91</v>
      </c>
      <c r="R181" s="63" t="s">
        <v>91</v>
      </c>
      <c r="S181" s="63" t="s">
        <v>91</v>
      </c>
      <c r="T181" s="63" t="s">
        <v>91</v>
      </c>
      <c r="U181" s="63" t="s">
        <v>91</v>
      </c>
      <c r="V181" s="63" t="s">
        <v>91</v>
      </c>
      <c r="W181" s="63" t="s">
        <v>91</v>
      </c>
      <c r="X181" s="63" t="s">
        <v>99</v>
      </c>
      <c r="Y181" s="63" t="s">
        <v>91</v>
      </c>
      <c r="Z181" s="63" t="s">
        <v>91</v>
      </c>
      <c r="AA181" s="63" t="s">
        <v>91</v>
      </c>
      <c r="AB181" s="63" t="s">
        <v>91</v>
      </c>
      <c r="AC181" s="63" t="s">
        <v>91</v>
      </c>
      <c r="AD181" s="63" t="s">
        <v>91</v>
      </c>
      <c r="AE181" s="63" t="s">
        <v>91</v>
      </c>
      <c r="AF181" s="63" t="s">
        <v>91</v>
      </c>
      <c r="AG181" s="63" t="s">
        <v>91</v>
      </c>
      <c r="AH181" s="63" t="s">
        <v>91</v>
      </c>
      <c r="AI181" s="63" t="s">
        <v>91</v>
      </c>
      <c r="AJ181" s="66" t="str">
        <f t="shared" ref="AJ181" si="222">IF(AF181="SI","Impacto Catastrófico por lesoines o perdida de vidas humanas",(COUNTIF(Q181:AE190,"SI")+COUNTIF(AG181:AI190,"SI")))</f>
        <v>Impacto Catastrófico por lesoines o perdida de vidas humanas</v>
      </c>
      <c r="AK181" s="52" t="str">
        <f t="shared" ref="AK181" si="223">IF(AJ181=0,"",IF(AND(AJ181&gt;0,AJ181&lt;=5),"Moderado",IF(AND(AJ181&gt;5,AJ181&lt;=11),"Mayor","Catastrófico")))</f>
        <v>Catastrófico</v>
      </c>
      <c r="AL181" s="54" t="str">
        <f t="shared" ref="AL181" si="224">IF(AND(O181="Rara Vez",AK181="Moderado"),"Moderado",IF(AND(O181="Rara Vez",AK181="Mayor"),"Alto",IF(AND(O181="Improbable",AK181="Moderado"),"Moderado",IF(AND(O181="Improbable",AK181="Mayor"),"Alto",IF(AND(O181="Posible",AK181="Moderado"),"Alto",IF(AND(O181="Probable",AK181="Moderado"),"Alto","Extremo"))))))</f>
        <v>Extremo</v>
      </c>
      <c r="AM181" s="68" t="s">
        <v>81</v>
      </c>
      <c r="AN181" s="30">
        <v>1</v>
      </c>
      <c r="AO181" s="29" t="s">
        <v>630</v>
      </c>
      <c r="AP181" s="11" t="s">
        <v>631</v>
      </c>
      <c r="AQ181" s="11" t="s">
        <v>162</v>
      </c>
      <c r="AR181" s="11" t="s">
        <v>632</v>
      </c>
      <c r="AS181" s="11" t="s">
        <v>633</v>
      </c>
      <c r="AT181" s="11" t="s">
        <v>105</v>
      </c>
      <c r="AU181" s="11" t="s">
        <v>106</v>
      </c>
      <c r="AV181" s="11" t="s">
        <v>107</v>
      </c>
      <c r="AW181" s="11" t="s">
        <v>182</v>
      </c>
      <c r="AX181" s="11" t="s">
        <v>117</v>
      </c>
      <c r="AY181" s="11" t="s">
        <v>184</v>
      </c>
      <c r="AZ181" s="11" t="s">
        <v>111</v>
      </c>
      <c r="BA181" s="11" t="s">
        <v>118</v>
      </c>
      <c r="BB181" s="11">
        <f t="shared" si="183"/>
        <v>60</v>
      </c>
      <c r="BC181" s="11" t="str">
        <f t="shared" si="184"/>
        <v>Débil</v>
      </c>
      <c r="BD181" s="11"/>
      <c r="BE181" s="11" t="s">
        <v>149</v>
      </c>
      <c r="BF181" s="11" t="str">
        <f t="shared" si="185"/>
        <v>Algunas veces se ejecuta</v>
      </c>
      <c r="BG181" s="11"/>
      <c r="BH181" s="12" t="str">
        <f t="shared" si="186"/>
        <v>DÉBIL</v>
      </c>
      <c r="BI181" s="11">
        <f t="shared" si="187"/>
        <v>0</v>
      </c>
      <c r="BJ181" s="11" t="str">
        <f t="shared" si="188"/>
        <v>SI</v>
      </c>
      <c r="BK181" s="71" t="str">
        <f t="shared" ref="BK181" si="225">IF(AVERAGE(BI181:BI190)=100,"FUERTE",IF(AND(AVERAGE(BI181:BI190)&lt;=99,AVERAGE(BI181:BI190)&gt;=50),"MODERADA",IF(AVERAGE(BI181:BI190)&lt;50,"DÉBIL",0)))</f>
        <v>DÉBIL</v>
      </c>
      <c r="BL181" s="71" t="str">
        <f t="shared" ref="BL181" si="226">IFERROR(IF(BK181="DÉBIL","NO DISMINUYE",IF(AVERAGEIF(AT181:AT190,"Preventivo",BI181:BI190)&gt;=50,"DIRECTAMENTE","NO DISMINUYE")),"NO DISMINUYE")</f>
        <v>NO DISMINUYE</v>
      </c>
      <c r="BM181" s="73">
        <f t="shared" ref="BM181" si="227">IF(N181=1,1,IF(AND(N181=2,BK181="FUERTE",BL181="DIRECTAMENTE"),N181-1,IF(AND(N181&gt;2,BK181="FUERTE",BL181="DIRECTAMENTE"),N181-2,IF(AND(N181&gt;=2,BK181="MODERADA",BL181="DIRECTAMENTE"),N181-1,N181))))</f>
        <v>3</v>
      </c>
      <c r="BN181" s="52" t="str">
        <f t="shared" ref="BN181" si="228">IF(BM181=1,"Rara vez",IF(BM181=2,"Improbable",IF(BM181=3,"Posible",IF(BM181=4,"Probable",IF(BM181=5,"Casi Seguro",0)))))</f>
        <v>Posible</v>
      </c>
      <c r="BO181" s="52" t="str">
        <f t="shared" ref="BO181" si="229">AK181</f>
        <v>Catastrófico</v>
      </c>
      <c r="BP181" s="54" t="str">
        <f t="shared" ref="BP181" si="230">IF(AND(BN181="Rara Vez",BO181="Moderado"),"Moderado",IF(AND(BN181="Rara Vez",BO181="Mayor"),"Alto",IF(AND(BN181="Improbable",BO181="Moderado"),"Moderado",IF(AND(BN181="Improbable",BO181="Mayor"),"Alto",IF(AND(BN181="Posible",BO181="Moderado"),"Alto",IF(AND(BN181="Probable",BO181="Moderado"),"Alto","Extremo"))))))</f>
        <v>Extremo</v>
      </c>
      <c r="BQ181" s="57" t="s">
        <v>636</v>
      </c>
      <c r="BR181" s="60" t="s">
        <v>637</v>
      </c>
    </row>
    <row r="182" spans="1:70" ht="63.75" x14ac:dyDescent="0.25">
      <c r="A182" s="27"/>
      <c r="B182" s="77"/>
      <c r="C182" s="80"/>
      <c r="D182" s="82"/>
      <c r="E182" s="82"/>
      <c r="F182" s="64"/>
      <c r="G182" s="64"/>
      <c r="H182" s="80"/>
      <c r="I182" s="64"/>
      <c r="J182" s="85"/>
      <c r="K182" s="31">
        <v>2</v>
      </c>
      <c r="L182" s="32" t="s">
        <v>627</v>
      </c>
      <c r="M182" s="87"/>
      <c r="N182" s="89"/>
      <c r="O182" s="52"/>
      <c r="P182" s="92"/>
      <c r="Q182" s="64"/>
      <c r="R182" s="64"/>
      <c r="S182" s="64"/>
      <c r="T182" s="64"/>
      <c r="U182" s="64"/>
      <c r="V182" s="64"/>
      <c r="W182" s="64"/>
      <c r="X182" s="64"/>
      <c r="Y182" s="64"/>
      <c r="Z182" s="64"/>
      <c r="AA182" s="64"/>
      <c r="AB182" s="64"/>
      <c r="AC182" s="64"/>
      <c r="AD182" s="64"/>
      <c r="AE182" s="64"/>
      <c r="AF182" s="64"/>
      <c r="AG182" s="64"/>
      <c r="AH182" s="64"/>
      <c r="AI182" s="64"/>
      <c r="AJ182" s="66"/>
      <c r="AK182" s="52"/>
      <c r="AL182" s="55"/>
      <c r="AM182" s="69"/>
      <c r="AN182" s="33">
        <v>2</v>
      </c>
      <c r="AO182" s="32" t="s">
        <v>634</v>
      </c>
      <c r="AP182" s="17" t="s">
        <v>635</v>
      </c>
      <c r="AQ182" s="17" t="s">
        <v>162</v>
      </c>
      <c r="AR182" s="17" t="s">
        <v>632</v>
      </c>
      <c r="AS182" s="17" t="s">
        <v>202</v>
      </c>
      <c r="AT182" s="17" t="s">
        <v>105</v>
      </c>
      <c r="AU182" s="17" t="s">
        <v>106</v>
      </c>
      <c r="AV182" s="17" t="s">
        <v>107</v>
      </c>
      <c r="AW182" s="17" t="s">
        <v>182</v>
      </c>
      <c r="AX182" s="17" t="s">
        <v>117</v>
      </c>
      <c r="AY182" s="17" t="s">
        <v>184</v>
      </c>
      <c r="AZ182" s="17" t="s">
        <v>111</v>
      </c>
      <c r="BA182" s="17" t="s">
        <v>118</v>
      </c>
      <c r="BB182" s="17">
        <f t="shared" si="183"/>
        <v>60</v>
      </c>
      <c r="BC182" s="17" t="str">
        <f t="shared" si="184"/>
        <v>Débil</v>
      </c>
      <c r="BD182" s="17"/>
      <c r="BE182" s="17" t="s">
        <v>149</v>
      </c>
      <c r="BF182" s="17" t="str">
        <f t="shared" si="185"/>
        <v>Algunas veces se ejecuta</v>
      </c>
      <c r="BG182" s="17"/>
      <c r="BH182" s="18" t="str">
        <f t="shared" si="186"/>
        <v>DÉBIL</v>
      </c>
      <c r="BI182" s="17">
        <f t="shared" si="187"/>
        <v>0</v>
      </c>
      <c r="BJ182" s="17" t="str">
        <f t="shared" si="188"/>
        <v>SI</v>
      </c>
      <c r="BK182" s="71"/>
      <c r="BL182" s="71"/>
      <c r="BM182" s="74"/>
      <c r="BN182" s="52"/>
      <c r="BO182" s="52"/>
      <c r="BP182" s="55"/>
      <c r="BQ182" s="58"/>
      <c r="BR182" s="61"/>
    </row>
    <row r="183" spans="1:70" ht="23.25" customHeight="1" x14ac:dyDescent="0.25">
      <c r="A183" s="27"/>
      <c r="B183" s="77"/>
      <c r="C183" s="80"/>
      <c r="D183" s="82"/>
      <c r="E183" s="82"/>
      <c r="F183" s="64"/>
      <c r="G183" s="64"/>
      <c r="H183" s="80"/>
      <c r="I183" s="64"/>
      <c r="J183" s="85"/>
      <c r="K183" s="34">
        <v>3</v>
      </c>
      <c r="L183" s="35" t="s">
        <v>628</v>
      </c>
      <c r="M183" s="87"/>
      <c r="N183" s="89"/>
      <c r="O183" s="52"/>
      <c r="P183" s="92"/>
      <c r="Q183" s="64"/>
      <c r="R183" s="64"/>
      <c r="S183" s="64"/>
      <c r="T183" s="64"/>
      <c r="U183" s="64"/>
      <c r="V183" s="64"/>
      <c r="W183" s="64"/>
      <c r="X183" s="64"/>
      <c r="Y183" s="64"/>
      <c r="Z183" s="64"/>
      <c r="AA183" s="64"/>
      <c r="AB183" s="64"/>
      <c r="AC183" s="64"/>
      <c r="AD183" s="64"/>
      <c r="AE183" s="64"/>
      <c r="AF183" s="64"/>
      <c r="AG183" s="64"/>
      <c r="AH183" s="64"/>
      <c r="AI183" s="64"/>
      <c r="AJ183" s="66"/>
      <c r="AK183" s="52"/>
      <c r="AL183" s="55"/>
      <c r="AM183" s="69"/>
      <c r="AN183" s="36">
        <v>3</v>
      </c>
      <c r="AO183" s="35" t="s">
        <v>47</v>
      </c>
      <c r="AP183" s="13"/>
      <c r="AQ183" s="13"/>
      <c r="AR183" s="13"/>
      <c r="AS183" s="13"/>
      <c r="AT183" s="13"/>
      <c r="AU183" s="13"/>
      <c r="AV183" s="13"/>
      <c r="AW183" s="13"/>
      <c r="AX183" s="13"/>
      <c r="AY183" s="13"/>
      <c r="AZ183" s="13"/>
      <c r="BA183" s="13"/>
      <c r="BB183" s="13">
        <f t="shared" si="183"/>
        <v>0</v>
      </c>
      <c r="BC183" s="13" t="str">
        <f t="shared" si="184"/>
        <v>Débil</v>
      </c>
      <c r="BD183" s="13"/>
      <c r="BE183" s="13"/>
      <c r="BF183" s="13" t="str">
        <f t="shared" si="185"/>
        <v/>
      </c>
      <c r="BG183" s="13"/>
      <c r="BH183" s="14" t="str">
        <f t="shared" si="186"/>
        <v/>
      </c>
      <c r="BI183" s="13" t="str">
        <f t="shared" si="187"/>
        <v/>
      </c>
      <c r="BJ183" s="13" t="str">
        <f t="shared" si="188"/>
        <v>SI</v>
      </c>
      <c r="BK183" s="71"/>
      <c r="BL183" s="71"/>
      <c r="BM183" s="74"/>
      <c r="BN183" s="52"/>
      <c r="BO183" s="52"/>
      <c r="BP183" s="55"/>
      <c r="BQ183" s="58"/>
      <c r="BR183" s="61"/>
    </row>
    <row r="184" spans="1:70" ht="23.25" customHeight="1" x14ac:dyDescent="0.25">
      <c r="A184" s="27"/>
      <c r="B184" s="77"/>
      <c r="C184" s="80"/>
      <c r="D184" s="82"/>
      <c r="E184" s="82"/>
      <c r="F184" s="64"/>
      <c r="G184" s="64"/>
      <c r="H184" s="80"/>
      <c r="I184" s="64"/>
      <c r="J184" s="85"/>
      <c r="K184" s="31">
        <v>4</v>
      </c>
      <c r="L184" s="32" t="s">
        <v>47</v>
      </c>
      <c r="M184" s="87"/>
      <c r="N184" s="89"/>
      <c r="O184" s="52"/>
      <c r="P184" s="92"/>
      <c r="Q184" s="64"/>
      <c r="R184" s="64"/>
      <c r="S184" s="64"/>
      <c r="T184" s="64"/>
      <c r="U184" s="64"/>
      <c r="V184" s="64"/>
      <c r="W184" s="64"/>
      <c r="X184" s="64"/>
      <c r="Y184" s="64"/>
      <c r="Z184" s="64"/>
      <c r="AA184" s="64"/>
      <c r="AB184" s="64"/>
      <c r="AC184" s="64"/>
      <c r="AD184" s="64"/>
      <c r="AE184" s="64"/>
      <c r="AF184" s="64"/>
      <c r="AG184" s="64"/>
      <c r="AH184" s="64"/>
      <c r="AI184" s="64"/>
      <c r="AJ184" s="66"/>
      <c r="AK184" s="52"/>
      <c r="AL184" s="55"/>
      <c r="AM184" s="69"/>
      <c r="AN184" s="33">
        <v>4</v>
      </c>
      <c r="AO184" s="32" t="s">
        <v>47</v>
      </c>
      <c r="AP184" s="17"/>
      <c r="AQ184" s="17"/>
      <c r="AR184" s="17"/>
      <c r="AS184" s="17"/>
      <c r="AT184" s="17"/>
      <c r="AU184" s="17"/>
      <c r="AV184" s="17"/>
      <c r="AW184" s="17"/>
      <c r="AX184" s="17"/>
      <c r="AY184" s="17"/>
      <c r="AZ184" s="17"/>
      <c r="BA184" s="17"/>
      <c r="BB184" s="17">
        <f t="shared" si="183"/>
        <v>0</v>
      </c>
      <c r="BC184" s="17" t="str">
        <f t="shared" si="184"/>
        <v>Débil</v>
      </c>
      <c r="BD184" s="17"/>
      <c r="BE184" s="17"/>
      <c r="BF184" s="17" t="str">
        <f t="shared" si="185"/>
        <v/>
      </c>
      <c r="BG184" s="17"/>
      <c r="BH184" s="18" t="str">
        <f t="shared" si="186"/>
        <v/>
      </c>
      <c r="BI184" s="17" t="str">
        <f t="shared" si="187"/>
        <v/>
      </c>
      <c r="BJ184" s="17" t="str">
        <f t="shared" si="188"/>
        <v>SI</v>
      </c>
      <c r="BK184" s="71"/>
      <c r="BL184" s="71"/>
      <c r="BM184" s="74"/>
      <c r="BN184" s="52"/>
      <c r="BO184" s="52"/>
      <c r="BP184" s="55"/>
      <c r="BQ184" s="58"/>
      <c r="BR184" s="61"/>
    </row>
    <row r="185" spans="1:70" ht="23.25" customHeight="1" x14ac:dyDescent="0.25">
      <c r="A185" s="27"/>
      <c r="B185" s="77"/>
      <c r="C185" s="80"/>
      <c r="D185" s="82"/>
      <c r="E185" s="82"/>
      <c r="F185" s="64"/>
      <c r="G185" s="64"/>
      <c r="H185" s="80"/>
      <c r="I185" s="64"/>
      <c r="J185" s="85"/>
      <c r="K185" s="34">
        <v>5</v>
      </c>
      <c r="L185" s="35" t="s">
        <v>47</v>
      </c>
      <c r="M185" s="87"/>
      <c r="N185" s="89"/>
      <c r="O185" s="52"/>
      <c r="P185" s="92"/>
      <c r="Q185" s="64"/>
      <c r="R185" s="64"/>
      <c r="S185" s="64"/>
      <c r="T185" s="64"/>
      <c r="U185" s="64"/>
      <c r="V185" s="64"/>
      <c r="W185" s="64"/>
      <c r="X185" s="64"/>
      <c r="Y185" s="64"/>
      <c r="Z185" s="64"/>
      <c r="AA185" s="64"/>
      <c r="AB185" s="64"/>
      <c r="AC185" s="64"/>
      <c r="AD185" s="64"/>
      <c r="AE185" s="64"/>
      <c r="AF185" s="64"/>
      <c r="AG185" s="64"/>
      <c r="AH185" s="64"/>
      <c r="AI185" s="64"/>
      <c r="AJ185" s="66"/>
      <c r="AK185" s="52"/>
      <c r="AL185" s="55"/>
      <c r="AM185" s="69"/>
      <c r="AN185" s="36">
        <v>5</v>
      </c>
      <c r="AO185" s="35" t="s">
        <v>47</v>
      </c>
      <c r="AP185" s="13"/>
      <c r="AQ185" s="13"/>
      <c r="AR185" s="13"/>
      <c r="AS185" s="13"/>
      <c r="AT185" s="13"/>
      <c r="AU185" s="13"/>
      <c r="AV185" s="13"/>
      <c r="AW185" s="13"/>
      <c r="AX185" s="13"/>
      <c r="AY185" s="13"/>
      <c r="AZ185" s="13"/>
      <c r="BA185" s="13"/>
      <c r="BB185" s="13">
        <f t="shared" si="183"/>
        <v>0</v>
      </c>
      <c r="BC185" s="13" t="str">
        <f t="shared" si="184"/>
        <v>Débil</v>
      </c>
      <c r="BD185" s="13"/>
      <c r="BE185" s="13"/>
      <c r="BF185" s="13" t="str">
        <f t="shared" si="185"/>
        <v/>
      </c>
      <c r="BG185" s="13"/>
      <c r="BH185" s="14" t="str">
        <f t="shared" si="186"/>
        <v/>
      </c>
      <c r="BI185" s="13" t="str">
        <f t="shared" si="187"/>
        <v/>
      </c>
      <c r="BJ185" s="13" t="str">
        <f t="shared" si="188"/>
        <v>SI</v>
      </c>
      <c r="BK185" s="71"/>
      <c r="BL185" s="71"/>
      <c r="BM185" s="74"/>
      <c r="BN185" s="52"/>
      <c r="BO185" s="52"/>
      <c r="BP185" s="55"/>
      <c r="BQ185" s="58"/>
      <c r="BR185" s="61"/>
    </row>
    <row r="186" spans="1:70" ht="23.25" customHeight="1" x14ac:dyDescent="0.25">
      <c r="A186" s="27"/>
      <c r="B186" s="77"/>
      <c r="C186" s="80"/>
      <c r="D186" s="82"/>
      <c r="E186" s="82"/>
      <c r="F186" s="64"/>
      <c r="G186" s="64"/>
      <c r="H186" s="80"/>
      <c r="I186" s="64"/>
      <c r="J186" s="85"/>
      <c r="K186" s="31">
        <v>6</v>
      </c>
      <c r="L186" s="32" t="s">
        <v>47</v>
      </c>
      <c r="M186" s="87"/>
      <c r="N186" s="89"/>
      <c r="O186" s="52"/>
      <c r="P186" s="92"/>
      <c r="Q186" s="64"/>
      <c r="R186" s="64"/>
      <c r="S186" s="64"/>
      <c r="T186" s="64"/>
      <c r="U186" s="64"/>
      <c r="V186" s="64"/>
      <c r="W186" s="64"/>
      <c r="X186" s="64"/>
      <c r="Y186" s="64"/>
      <c r="Z186" s="64"/>
      <c r="AA186" s="64"/>
      <c r="AB186" s="64"/>
      <c r="AC186" s="64"/>
      <c r="AD186" s="64"/>
      <c r="AE186" s="64"/>
      <c r="AF186" s="64"/>
      <c r="AG186" s="64"/>
      <c r="AH186" s="64"/>
      <c r="AI186" s="64"/>
      <c r="AJ186" s="66"/>
      <c r="AK186" s="52"/>
      <c r="AL186" s="55"/>
      <c r="AM186" s="69"/>
      <c r="AN186" s="33">
        <v>6</v>
      </c>
      <c r="AO186" s="32" t="s">
        <v>47</v>
      </c>
      <c r="AP186" s="17"/>
      <c r="AQ186" s="17"/>
      <c r="AR186" s="17"/>
      <c r="AS186" s="17"/>
      <c r="AT186" s="17"/>
      <c r="AU186" s="17"/>
      <c r="AV186" s="17"/>
      <c r="AW186" s="17"/>
      <c r="AX186" s="17"/>
      <c r="AY186" s="17"/>
      <c r="AZ186" s="17"/>
      <c r="BA186" s="17"/>
      <c r="BB186" s="17">
        <f t="shared" si="183"/>
        <v>0</v>
      </c>
      <c r="BC186" s="17" t="str">
        <f t="shared" si="184"/>
        <v>Débil</v>
      </c>
      <c r="BD186" s="17"/>
      <c r="BE186" s="17"/>
      <c r="BF186" s="17" t="str">
        <f t="shared" si="185"/>
        <v/>
      </c>
      <c r="BG186" s="17"/>
      <c r="BH186" s="18" t="str">
        <f t="shared" si="186"/>
        <v/>
      </c>
      <c r="BI186" s="17" t="str">
        <f t="shared" si="187"/>
        <v/>
      </c>
      <c r="BJ186" s="17" t="str">
        <f t="shared" si="188"/>
        <v>SI</v>
      </c>
      <c r="BK186" s="71"/>
      <c r="BL186" s="71"/>
      <c r="BM186" s="74"/>
      <c r="BN186" s="52"/>
      <c r="BO186" s="52"/>
      <c r="BP186" s="55"/>
      <c r="BQ186" s="58"/>
      <c r="BR186" s="61"/>
    </row>
    <row r="187" spans="1:70" ht="23.25" customHeight="1" x14ac:dyDescent="0.25">
      <c r="A187" s="27"/>
      <c r="B187" s="77"/>
      <c r="C187" s="80"/>
      <c r="D187" s="82"/>
      <c r="E187" s="82"/>
      <c r="F187" s="64"/>
      <c r="G187" s="64"/>
      <c r="H187" s="80"/>
      <c r="I187" s="64"/>
      <c r="J187" s="85"/>
      <c r="K187" s="34">
        <v>7</v>
      </c>
      <c r="L187" s="35" t="s">
        <v>47</v>
      </c>
      <c r="M187" s="87"/>
      <c r="N187" s="89"/>
      <c r="O187" s="52"/>
      <c r="P187" s="92"/>
      <c r="Q187" s="64"/>
      <c r="R187" s="64"/>
      <c r="S187" s="64"/>
      <c r="T187" s="64"/>
      <c r="U187" s="64"/>
      <c r="V187" s="64"/>
      <c r="W187" s="64"/>
      <c r="X187" s="64"/>
      <c r="Y187" s="64"/>
      <c r="Z187" s="64"/>
      <c r="AA187" s="64"/>
      <c r="AB187" s="64"/>
      <c r="AC187" s="64"/>
      <c r="AD187" s="64"/>
      <c r="AE187" s="64"/>
      <c r="AF187" s="64"/>
      <c r="AG187" s="64"/>
      <c r="AH187" s="64"/>
      <c r="AI187" s="64"/>
      <c r="AJ187" s="66"/>
      <c r="AK187" s="52"/>
      <c r="AL187" s="55"/>
      <c r="AM187" s="69"/>
      <c r="AN187" s="36">
        <v>7</v>
      </c>
      <c r="AO187" s="35" t="s">
        <v>47</v>
      </c>
      <c r="AP187" s="13"/>
      <c r="AQ187" s="13"/>
      <c r="AR187" s="13"/>
      <c r="AS187" s="13"/>
      <c r="AT187" s="13"/>
      <c r="AU187" s="13"/>
      <c r="AV187" s="13"/>
      <c r="AW187" s="13"/>
      <c r="AX187" s="13"/>
      <c r="AY187" s="13"/>
      <c r="AZ187" s="13"/>
      <c r="BA187" s="13"/>
      <c r="BB187" s="13">
        <f t="shared" si="183"/>
        <v>0</v>
      </c>
      <c r="BC187" s="13" t="str">
        <f t="shared" si="184"/>
        <v>Débil</v>
      </c>
      <c r="BD187" s="13"/>
      <c r="BE187" s="13"/>
      <c r="BF187" s="13" t="str">
        <f t="shared" si="185"/>
        <v/>
      </c>
      <c r="BG187" s="13"/>
      <c r="BH187" s="14" t="str">
        <f t="shared" si="186"/>
        <v/>
      </c>
      <c r="BI187" s="13" t="str">
        <f t="shared" si="187"/>
        <v/>
      </c>
      <c r="BJ187" s="13" t="str">
        <f t="shared" si="188"/>
        <v>SI</v>
      </c>
      <c r="BK187" s="71"/>
      <c r="BL187" s="71"/>
      <c r="BM187" s="74"/>
      <c r="BN187" s="52"/>
      <c r="BO187" s="52"/>
      <c r="BP187" s="55"/>
      <c r="BQ187" s="58"/>
      <c r="BR187" s="61"/>
    </row>
    <row r="188" spans="1:70" ht="23.25" customHeight="1" x14ac:dyDescent="0.25">
      <c r="A188" s="27"/>
      <c r="B188" s="77"/>
      <c r="C188" s="80"/>
      <c r="D188" s="82"/>
      <c r="E188" s="82"/>
      <c r="F188" s="64"/>
      <c r="G188" s="64"/>
      <c r="H188" s="80"/>
      <c r="I188" s="64"/>
      <c r="J188" s="85"/>
      <c r="K188" s="31">
        <v>8</v>
      </c>
      <c r="L188" s="32" t="s">
        <v>47</v>
      </c>
      <c r="M188" s="87"/>
      <c r="N188" s="89"/>
      <c r="O188" s="52"/>
      <c r="P188" s="92"/>
      <c r="Q188" s="64"/>
      <c r="R188" s="64"/>
      <c r="S188" s="64"/>
      <c r="T188" s="64"/>
      <c r="U188" s="64"/>
      <c r="V188" s="64"/>
      <c r="W188" s="64"/>
      <c r="X188" s="64"/>
      <c r="Y188" s="64"/>
      <c r="Z188" s="64"/>
      <c r="AA188" s="64"/>
      <c r="AB188" s="64"/>
      <c r="AC188" s="64"/>
      <c r="AD188" s="64"/>
      <c r="AE188" s="64"/>
      <c r="AF188" s="64"/>
      <c r="AG188" s="64"/>
      <c r="AH188" s="64"/>
      <c r="AI188" s="64"/>
      <c r="AJ188" s="66"/>
      <c r="AK188" s="52"/>
      <c r="AL188" s="55"/>
      <c r="AM188" s="69"/>
      <c r="AN188" s="33">
        <v>8</v>
      </c>
      <c r="AO188" s="32" t="s">
        <v>47</v>
      </c>
      <c r="AP188" s="17"/>
      <c r="AQ188" s="17"/>
      <c r="AR188" s="17"/>
      <c r="AS188" s="17"/>
      <c r="AT188" s="17"/>
      <c r="AU188" s="17"/>
      <c r="AV188" s="17"/>
      <c r="AW188" s="17"/>
      <c r="AX188" s="17"/>
      <c r="AY188" s="17"/>
      <c r="AZ188" s="17"/>
      <c r="BA188" s="17"/>
      <c r="BB188" s="17">
        <f t="shared" si="183"/>
        <v>0</v>
      </c>
      <c r="BC188" s="17" t="str">
        <f t="shared" si="184"/>
        <v>Débil</v>
      </c>
      <c r="BD188" s="17"/>
      <c r="BE188" s="17"/>
      <c r="BF188" s="17" t="str">
        <f t="shared" si="185"/>
        <v/>
      </c>
      <c r="BG188" s="17"/>
      <c r="BH188" s="18" t="str">
        <f t="shared" si="186"/>
        <v/>
      </c>
      <c r="BI188" s="17" t="str">
        <f t="shared" si="187"/>
        <v/>
      </c>
      <c r="BJ188" s="17" t="str">
        <f t="shared" si="188"/>
        <v>SI</v>
      </c>
      <c r="BK188" s="71"/>
      <c r="BL188" s="71"/>
      <c r="BM188" s="74"/>
      <c r="BN188" s="52"/>
      <c r="BO188" s="52"/>
      <c r="BP188" s="55"/>
      <c r="BQ188" s="58"/>
      <c r="BR188" s="61"/>
    </row>
    <row r="189" spans="1:70" ht="23.25" customHeight="1" x14ac:dyDescent="0.25">
      <c r="A189" s="27"/>
      <c r="B189" s="77"/>
      <c r="C189" s="80"/>
      <c r="D189" s="82"/>
      <c r="E189" s="82"/>
      <c r="F189" s="64"/>
      <c r="G189" s="64"/>
      <c r="H189" s="80"/>
      <c r="I189" s="64"/>
      <c r="J189" s="85"/>
      <c r="K189" s="34">
        <v>9</v>
      </c>
      <c r="L189" s="35" t="s">
        <v>47</v>
      </c>
      <c r="M189" s="87"/>
      <c r="N189" s="89"/>
      <c r="O189" s="52"/>
      <c r="P189" s="92"/>
      <c r="Q189" s="64"/>
      <c r="R189" s="64"/>
      <c r="S189" s="64"/>
      <c r="T189" s="64"/>
      <c r="U189" s="64"/>
      <c r="V189" s="64"/>
      <c r="W189" s="64"/>
      <c r="X189" s="64"/>
      <c r="Y189" s="64"/>
      <c r="Z189" s="64"/>
      <c r="AA189" s="64"/>
      <c r="AB189" s="64"/>
      <c r="AC189" s="64"/>
      <c r="AD189" s="64"/>
      <c r="AE189" s="64"/>
      <c r="AF189" s="64"/>
      <c r="AG189" s="64"/>
      <c r="AH189" s="64"/>
      <c r="AI189" s="64"/>
      <c r="AJ189" s="66"/>
      <c r="AK189" s="52"/>
      <c r="AL189" s="55"/>
      <c r="AM189" s="69"/>
      <c r="AN189" s="36">
        <v>9</v>
      </c>
      <c r="AO189" s="35" t="s">
        <v>56</v>
      </c>
      <c r="AP189" s="13"/>
      <c r="AQ189" s="13"/>
      <c r="AR189" s="13"/>
      <c r="AS189" s="13"/>
      <c r="AT189" s="13"/>
      <c r="AU189" s="13"/>
      <c r="AV189" s="13"/>
      <c r="AW189" s="13"/>
      <c r="AX189" s="13"/>
      <c r="AY189" s="13"/>
      <c r="AZ189" s="13"/>
      <c r="BA189" s="13"/>
      <c r="BB189" s="13">
        <f t="shared" si="183"/>
        <v>0</v>
      </c>
      <c r="BC189" s="13" t="str">
        <f t="shared" si="184"/>
        <v>Débil</v>
      </c>
      <c r="BD189" s="13"/>
      <c r="BE189" s="13"/>
      <c r="BF189" s="13" t="str">
        <f t="shared" si="185"/>
        <v/>
      </c>
      <c r="BG189" s="13"/>
      <c r="BH189" s="14" t="str">
        <f t="shared" si="186"/>
        <v/>
      </c>
      <c r="BI189" s="13" t="str">
        <f t="shared" si="187"/>
        <v/>
      </c>
      <c r="BJ189" s="13" t="str">
        <f t="shared" si="188"/>
        <v>SI</v>
      </c>
      <c r="BK189" s="71"/>
      <c r="BL189" s="71"/>
      <c r="BM189" s="74"/>
      <c r="BN189" s="52"/>
      <c r="BO189" s="52"/>
      <c r="BP189" s="55"/>
      <c r="BQ189" s="58"/>
      <c r="BR189" s="61"/>
    </row>
    <row r="190" spans="1:70" ht="23.25" customHeight="1" thickBot="1" x14ac:dyDescent="0.3">
      <c r="A190" s="27"/>
      <c r="B190" s="77"/>
      <c r="C190" s="80"/>
      <c r="D190" s="83"/>
      <c r="E190" s="83"/>
      <c r="F190" s="65"/>
      <c r="G190" s="65"/>
      <c r="H190" s="81"/>
      <c r="I190" s="65"/>
      <c r="J190" s="86"/>
      <c r="K190" s="37">
        <v>10</v>
      </c>
      <c r="L190" s="38" t="s">
        <v>47</v>
      </c>
      <c r="M190" s="88"/>
      <c r="N190" s="90"/>
      <c r="O190" s="53"/>
      <c r="P190" s="93"/>
      <c r="Q190" s="65"/>
      <c r="R190" s="65"/>
      <c r="S190" s="65"/>
      <c r="T190" s="65"/>
      <c r="U190" s="65"/>
      <c r="V190" s="65"/>
      <c r="W190" s="65"/>
      <c r="X190" s="65"/>
      <c r="Y190" s="65"/>
      <c r="Z190" s="65"/>
      <c r="AA190" s="65"/>
      <c r="AB190" s="65"/>
      <c r="AC190" s="65"/>
      <c r="AD190" s="65"/>
      <c r="AE190" s="65"/>
      <c r="AF190" s="65"/>
      <c r="AG190" s="65"/>
      <c r="AH190" s="65"/>
      <c r="AI190" s="65"/>
      <c r="AJ190" s="67"/>
      <c r="AK190" s="53"/>
      <c r="AL190" s="56"/>
      <c r="AM190" s="70"/>
      <c r="AN190" s="39">
        <v>10</v>
      </c>
      <c r="AO190" s="38" t="s">
        <v>56</v>
      </c>
      <c r="AP190" s="19"/>
      <c r="AQ190" s="19"/>
      <c r="AR190" s="19"/>
      <c r="AS190" s="19"/>
      <c r="AT190" s="19"/>
      <c r="AU190" s="19"/>
      <c r="AV190" s="19"/>
      <c r="AW190" s="19"/>
      <c r="AX190" s="19"/>
      <c r="AY190" s="19"/>
      <c r="AZ190" s="19"/>
      <c r="BA190" s="19"/>
      <c r="BB190" s="19">
        <f t="shared" si="183"/>
        <v>0</v>
      </c>
      <c r="BC190" s="19" t="str">
        <f t="shared" si="184"/>
        <v>Débil</v>
      </c>
      <c r="BD190" s="19"/>
      <c r="BE190" s="19"/>
      <c r="BF190" s="19" t="str">
        <f t="shared" si="185"/>
        <v/>
      </c>
      <c r="BG190" s="19"/>
      <c r="BH190" s="20" t="str">
        <f t="shared" si="186"/>
        <v/>
      </c>
      <c r="BI190" s="19" t="str">
        <f t="shared" si="187"/>
        <v/>
      </c>
      <c r="BJ190" s="19" t="str">
        <f t="shared" si="188"/>
        <v>SI</v>
      </c>
      <c r="BK190" s="72"/>
      <c r="BL190" s="72"/>
      <c r="BM190" s="75"/>
      <c r="BN190" s="53"/>
      <c r="BO190" s="53"/>
      <c r="BP190" s="56"/>
      <c r="BQ190" s="59"/>
      <c r="BR190" s="62"/>
    </row>
    <row r="191" spans="1:70" ht="63.75" x14ac:dyDescent="0.25">
      <c r="A191" s="27"/>
      <c r="B191" s="77"/>
      <c r="C191" s="80"/>
      <c r="D191" s="82" t="s">
        <v>624</v>
      </c>
      <c r="E191" s="82" t="s">
        <v>625</v>
      </c>
      <c r="F191" s="63" t="s">
        <v>91</v>
      </c>
      <c r="G191" s="63" t="s">
        <v>91</v>
      </c>
      <c r="H191" s="79" t="s">
        <v>91</v>
      </c>
      <c r="I191" s="63" t="s">
        <v>91</v>
      </c>
      <c r="J191" s="84" t="str">
        <f t="shared" ref="J191" si="231">IF(AND((F191="SI"),(G191="SI"),(H191="SI"),(I191="SI")),"Si es Riesgo de Corrupción","No es Riesgo de Corrupción")</f>
        <v>Si es Riesgo de Corrupción</v>
      </c>
      <c r="K191" s="28">
        <v>1</v>
      </c>
      <c r="L191" s="29" t="s">
        <v>626</v>
      </c>
      <c r="M191" s="87" t="s">
        <v>629</v>
      </c>
      <c r="N191" s="89">
        <v>3</v>
      </c>
      <c r="O191" s="52" t="str">
        <f t="shared" ref="O191" si="232">IF(N191=1,"Rara vez",IF(N191=2,"Improbable",IF(N191=3,"Posible",IF(N191=4,"Probable",IF(N191=5,"Casi seguro","← 
Definir el nivel de probabilidad")))))</f>
        <v>Posible</v>
      </c>
      <c r="P191" s="91" t="str">
        <f t="shared" ref="P191" si="233">IF(N191=5,"Descripción:
Se espera que el evento ocurra en la mayoría de las circunstancias
Frecuencia:
Más de 1 vez al año",IF(N191=4,"Descripción:
Es viable que el evento ocurra en la mayoría de las circunstancias
Frecuencia:
Al menos 1 vez en el último año",IF(N191=3,"Descripción:
El evento podrá ocurrir en algún momento
Frecuencia:
Al menos 1 vez en los últimos 2 años",IF(N191=2,"Descripción:
El evento puede ocurrir en algún momento
Frecuencia:
Al menos 1 vez en los últimos 5 años",IF(N191=1,"Descripción: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191" s="63" t="s">
        <v>91</v>
      </c>
      <c r="R191" s="63" t="s">
        <v>91</v>
      </c>
      <c r="S191" s="63" t="s">
        <v>91</v>
      </c>
      <c r="T191" s="63" t="s">
        <v>91</v>
      </c>
      <c r="U191" s="63" t="s">
        <v>91</v>
      </c>
      <c r="V191" s="63" t="s">
        <v>91</v>
      </c>
      <c r="W191" s="63" t="s">
        <v>91</v>
      </c>
      <c r="X191" s="63" t="s">
        <v>99</v>
      </c>
      <c r="Y191" s="63" t="s">
        <v>91</v>
      </c>
      <c r="Z191" s="63" t="s">
        <v>91</v>
      </c>
      <c r="AA191" s="63" t="s">
        <v>91</v>
      </c>
      <c r="AB191" s="63" t="s">
        <v>91</v>
      </c>
      <c r="AC191" s="63" t="s">
        <v>91</v>
      </c>
      <c r="AD191" s="63" t="s">
        <v>91</v>
      </c>
      <c r="AE191" s="63" t="s">
        <v>91</v>
      </c>
      <c r="AF191" s="63" t="s">
        <v>91</v>
      </c>
      <c r="AG191" s="63" t="s">
        <v>91</v>
      </c>
      <c r="AH191" s="63" t="s">
        <v>91</v>
      </c>
      <c r="AI191" s="63" t="s">
        <v>91</v>
      </c>
      <c r="AJ191" s="66" t="str">
        <f t="shared" ref="AJ191" si="234">IF(AF191="SI","Impacto Catastrófico por lesoines o perdida de vidas humanas",(COUNTIF(Q191:AE200,"SI")+COUNTIF(AG191:AI200,"SI")))</f>
        <v>Impacto Catastrófico por lesoines o perdida de vidas humanas</v>
      </c>
      <c r="AK191" s="52" t="str">
        <f t="shared" ref="AK191" si="235">IF(AJ191=0,"",IF(AND(AJ191&gt;0,AJ191&lt;=5),"Moderado",IF(AND(AJ191&gt;5,AJ191&lt;=11),"Mayor","Catastrófico")))</f>
        <v>Catastrófico</v>
      </c>
      <c r="AL191" s="54" t="str">
        <f t="shared" ref="AL191" si="236">IF(AND(O191="Rara Vez",AK191="Moderado"),"Moderado",IF(AND(O191="Rara Vez",AK191="Mayor"),"Alto",IF(AND(O191="Improbable",AK191="Moderado"),"Moderado",IF(AND(O191="Improbable",AK191="Mayor"),"Alto",IF(AND(O191="Posible",AK191="Moderado"),"Alto",IF(AND(O191="Probable",AK191="Moderado"),"Alto","Extremo"))))))</f>
        <v>Extremo</v>
      </c>
      <c r="AM191" s="68" t="s">
        <v>81</v>
      </c>
      <c r="AN191" s="30">
        <v>1</v>
      </c>
      <c r="AO191" s="29" t="s">
        <v>638</v>
      </c>
      <c r="AP191" s="11" t="s">
        <v>639</v>
      </c>
      <c r="AQ191" s="11" t="s">
        <v>200</v>
      </c>
      <c r="AR191" s="11" t="s">
        <v>640</v>
      </c>
      <c r="AS191" s="11" t="s">
        <v>202</v>
      </c>
      <c r="AT191" s="11" t="s">
        <v>132</v>
      </c>
      <c r="AU191" s="11" t="s">
        <v>106</v>
      </c>
      <c r="AV191" s="11" t="s">
        <v>107</v>
      </c>
      <c r="AW191" s="11" t="s">
        <v>108</v>
      </c>
      <c r="AX191" s="11" t="s">
        <v>109</v>
      </c>
      <c r="AY191" s="11" t="s">
        <v>110</v>
      </c>
      <c r="AZ191" s="11" t="s">
        <v>111</v>
      </c>
      <c r="BA191" s="11" t="s">
        <v>133</v>
      </c>
      <c r="BB191" s="11">
        <f t="shared" ref="BB191:BB200" si="237">IF(AU191="Asignado",15,0)+IF(AV191="Adecuado",15,0)+IF(AW191="Oportuna",15,0)+IF(AX191="Prevenir",15,IF(AX191="Detectar",10,0))+IF(AY191="Confiable",15,0)+IF(AZ191="Se investigan y resuelven oportunamente",15,0)+IF(BA191="Completa",10,IF(BA191="Incompleta",5,0))</f>
        <v>100</v>
      </c>
      <c r="BC191" s="11" t="str">
        <f t="shared" ref="BC191:BC200" si="238">IF(BB191&lt;=85,"Débil",IF(AND(BB191&gt;=86,BB191&lt;=95),"Moderado","Fuerte"))</f>
        <v>Fuerte</v>
      </c>
      <c r="BD191" s="11"/>
      <c r="BE191" s="11" t="s">
        <v>120</v>
      </c>
      <c r="BF191" s="11" t="str">
        <f t="shared" ref="BF191:BF200" si="239">IF(BE191="Débil","No se ejecuta",IF(BE191="Moderado","Algunas veces se ejecuta",IF(BE191="FUERTE","Siempre se ejecuta","")))</f>
        <v>Siempre se ejecuta</v>
      </c>
      <c r="BG191" s="11"/>
      <c r="BH191" s="12" t="str">
        <f t="shared" ref="BH191:BH200" si="240">IF(AND(BE191="Fuerte",BC191="Fuerte"),"FUERTE",IF(AND(BE191="Fuerte",BC191="Moderado"),"MODERADO",IF(AND(BE191="Fuerte",BC191="Débil"),"DÉBIL",IF(AND(BE191="Moderado",BC191="Fuerte"),"MODERADO",IF(AND(BE191="Moderado",BC191="Moderado"),"MODERADO",IF(AND(BE191="Moderado",BC191="Débil"),"DÉBIL",IF(AND(BE191="Débil",BC191="Fuerte"),"DÉBIL",IF(AND(BE191="Débil",BC191="Moderado"),"DÉBIL",IF(AND(BE191="Débil",BC191="Débil"),"DÉBIL","")))))))))</f>
        <v>FUERTE</v>
      </c>
      <c r="BI191" s="11">
        <f t="shared" ref="BI191:BI200" si="241">IF(BH191="DÉBIL",0,IF(BH191="MODERADO",50,IF(BH191="FUERTE",100,"")))</f>
        <v>100</v>
      </c>
      <c r="BJ191" s="11" t="str">
        <f t="shared" ref="BJ191:BJ200" si="242">IF(AND(BE191="Fuerte",BC191="Fuerte"),"NO","SI")</f>
        <v>NO</v>
      </c>
      <c r="BK191" s="71" t="str">
        <f t="shared" ref="BK191" si="243">IF(AVERAGE(BI191:BI200)=100,"FUERTE",IF(AND(AVERAGE(BI191:BI200)&lt;=99,AVERAGE(BI191:BI200)&gt;=50),"MODERADA",IF(AVERAGE(BI191:BI200)&lt;50,"DÉBIL",0)))</f>
        <v>FUERTE</v>
      </c>
      <c r="BL191" s="71" t="str">
        <f t="shared" ref="BL191" si="244">IFERROR(IF(BK191="DÉBIL","NO DISMINUYE",IF(AVERAGEIF(AT191:AT200,"Preventivo",BI191:BI200)&gt;=50,"DIRECTAMENTE","NO DISMINUYE")),"NO DISMINUYE")</f>
        <v>DIRECTAMENTE</v>
      </c>
      <c r="BM191" s="73">
        <f t="shared" ref="BM191" si="245">IF(N191=1,1,IF(AND(N191=2,BK191="FUERTE",BL191="DIRECTAMENTE"),N191-1,IF(AND(N191&gt;2,BK191="FUERTE",BL191="DIRECTAMENTE"),N191-2,IF(AND(N191&gt;=2,BK191="MODERADA",BL191="DIRECTAMENTE"),N191-1,N191))))</f>
        <v>1</v>
      </c>
      <c r="BN191" s="52" t="str">
        <f t="shared" ref="BN191" si="246">IF(BM191=1,"Rara vez",IF(BM191=2,"Improbable",IF(BM191=3,"Posible",IF(BM191=4,"Probable",IF(BM191=5,"Casi Seguro",0)))))</f>
        <v>Rara vez</v>
      </c>
      <c r="BO191" s="52" t="str">
        <f t="shared" ref="BO191" si="247">AK191</f>
        <v>Catastrófico</v>
      </c>
      <c r="BP191" s="54" t="str">
        <f t="shared" ref="BP191" si="248">IF(AND(BN191="Rara Vez",BO191="Moderado"),"Moderado",IF(AND(BN191="Rara Vez",BO191="Mayor"),"Alto",IF(AND(BN191="Improbable",BO191="Moderado"),"Moderado",IF(AND(BN191="Improbable",BO191="Mayor"),"Alto",IF(AND(BN191="Posible",BO191="Moderado"),"Alto",IF(AND(BN191="Probable",BO191="Moderado"),"Alto","Extremo"))))))</f>
        <v>Extremo</v>
      </c>
      <c r="BQ191" s="57" t="s">
        <v>636</v>
      </c>
      <c r="BR191" s="60"/>
    </row>
    <row r="192" spans="1:70" ht="63.75" x14ac:dyDescent="0.25">
      <c r="A192" s="27"/>
      <c r="B192" s="77"/>
      <c r="C192" s="80"/>
      <c r="D192" s="82"/>
      <c r="E192" s="82"/>
      <c r="F192" s="64"/>
      <c r="G192" s="64"/>
      <c r="H192" s="80"/>
      <c r="I192" s="64"/>
      <c r="J192" s="85"/>
      <c r="K192" s="31">
        <v>2</v>
      </c>
      <c r="L192" s="32" t="s">
        <v>627</v>
      </c>
      <c r="M192" s="87"/>
      <c r="N192" s="89"/>
      <c r="O192" s="52"/>
      <c r="P192" s="92"/>
      <c r="Q192" s="64"/>
      <c r="R192" s="64"/>
      <c r="S192" s="64"/>
      <c r="T192" s="64"/>
      <c r="U192" s="64"/>
      <c r="V192" s="64"/>
      <c r="W192" s="64"/>
      <c r="X192" s="64"/>
      <c r="Y192" s="64"/>
      <c r="Z192" s="64"/>
      <c r="AA192" s="64"/>
      <c r="AB192" s="64"/>
      <c r="AC192" s="64"/>
      <c r="AD192" s="64"/>
      <c r="AE192" s="64"/>
      <c r="AF192" s="64"/>
      <c r="AG192" s="64"/>
      <c r="AH192" s="64"/>
      <c r="AI192" s="64"/>
      <c r="AJ192" s="66"/>
      <c r="AK192" s="52"/>
      <c r="AL192" s="55"/>
      <c r="AM192" s="69"/>
      <c r="AN192" s="33">
        <v>2</v>
      </c>
      <c r="AO192" s="32" t="s">
        <v>641</v>
      </c>
      <c r="AP192" s="17" t="s">
        <v>642</v>
      </c>
      <c r="AQ192" s="17" t="s">
        <v>200</v>
      </c>
      <c r="AR192" s="17" t="s">
        <v>643</v>
      </c>
      <c r="AS192" s="17" t="s">
        <v>202</v>
      </c>
      <c r="AT192" s="17" t="s">
        <v>132</v>
      </c>
      <c r="AU192" s="17" t="s">
        <v>106</v>
      </c>
      <c r="AV192" s="17" t="s">
        <v>107</v>
      </c>
      <c r="AW192" s="17" t="s">
        <v>108</v>
      </c>
      <c r="AX192" s="17" t="s">
        <v>109</v>
      </c>
      <c r="AY192" s="17" t="s">
        <v>110</v>
      </c>
      <c r="AZ192" s="17" t="s">
        <v>111</v>
      </c>
      <c r="BA192" s="17" t="s">
        <v>133</v>
      </c>
      <c r="BB192" s="17">
        <f t="shared" si="237"/>
        <v>100</v>
      </c>
      <c r="BC192" s="17" t="str">
        <f t="shared" si="238"/>
        <v>Fuerte</v>
      </c>
      <c r="BD192" s="17"/>
      <c r="BE192" s="17" t="s">
        <v>120</v>
      </c>
      <c r="BF192" s="17" t="str">
        <f t="shared" si="239"/>
        <v>Siempre se ejecuta</v>
      </c>
      <c r="BG192" s="17"/>
      <c r="BH192" s="18" t="str">
        <f t="shared" si="240"/>
        <v>FUERTE</v>
      </c>
      <c r="BI192" s="17">
        <f t="shared" si="241"/>
        <v>100</v>
      </c>
      <c r="BJ192" s="17" t="str">
        <f t="shared" si="242"/>
        <v>NO</v>
      </c>
      <c r="BK192" s="71"/>
      <c r="BL192" s="71"/>
      <c r="BM192" s="74"/>
      <c r="BN192" s="52"/>
      <c r="BO192" s="52"/>
      <c r="BP192" s="55"/>
      <c r="BQ192" s="58"/>
      <c r="BR192" s="61"/>
    </row>
    <row r="193" spans="1:70" ht="23.25" customHeight="1" x14ac:dyDescent="0.25">
      <c r="A193" s="27"/>
      <c r="B193" s="77"/>
      <c r="C193" s="80"/>
      <c r="D193" s="82"/>
      <c r="E193" s="82"/>
      <c r="F193" s="64"/>
      <c r="G193" s="64"/>
      <c r="H193" s="80"/>
      <c r="I193" s="64"/>
      <c r="J193" s="85"/>
      <c r="K193" s="34">
        <v>3</v>
      </c>
      <c r="L193" s="35" t="s">
        <v>628</v>
      </c>
      <c r="M193" s="87"/>
      <c r="N193" s="89"/>
      <c r="O193" s="52"/>
      <c r="P193" s="92"/>
      <c r="Q193" s="64"/>
      <c r="R193" s="64"/>
      <c r="S193" s="64"/>
      <c r="T193" s="64"/>
      <c r="U193" s="64"/>
      <c r="V193" s="64"/>
      <c r="W193" s="64"/>
      <c r="X193" s="64"/>
      <c r="Y193" s="64"/>
      <c r="Z193" s="64"/>
      <c r="AA193" s="64"/>
      <c r="AB193" s="64"/>
      <c r="AC193" s="64"/>
      <c r="AD193" s="64"/>
      <c r="AE193" s="64"/>
      <c r="AF193" s="64"/>
      <c r="AG193" s="64"/>
      <c r="AH193" s="64"/>
      <c r="AI193" s="64"/>
      <c r="AJ193" s="66"/>
      <c r="AK193" s="52"/>
      <c r="AL193" s="55"/>
      <c r="AM193" s="69"/>
      <c r="AN193" s="36">
        <v>3</v>
      </c>
      <c r="AO193" s="35" t="s">
        <v>47</v>
      </c>
      <c r="AP193" s="13"/>
      <c r="AQ193" s="13"/>
      <c r="AR193" s="13"/>
      <c r="AS193" s="13"/>
      <c r="AT193" s="13"/>
      <c r="AU193" s="13"/>
      <c r="AV193" s="13"/>
      <c r="AW193" s="13"/>
      <c r="AX193" s="13"/>
      <c r="AY193" s="13"/>
      <c r="AZ193" s="13"/>
      <c r="BA193" s="13"/>
      <c r="BB193" s="13">
        <f t="shared" si="237"/>
        <v>0</v>
      </c>
      <c r="BC193" s="13" t="str">
        <f t="shared" si="238"/>
        <v>Débil</v>
      </c>
      <c r="BD193" s="13"/>
      <c r="BE193" s="13"/>
      <c r="BF193" s="13" t="str">
        <f t="shared" si="239"/>
        <v/>
      </c>
      <c r="BG193" s="13"/>
      <c r="BH193" s="14" t="str">
        <f t="shared" si="240"/>
        <v/>
      </c>
      <c r="BI193" s="13" t="str">
        <f t="shared" si="241"/>
        <v/>
      </c>
      <c r="BJ193" s="13" t="str">
        <f t="shared" si="242"/>
        <v>SI</v>
      </c>
      <c r="BK193" s="71"/>
      <c r="BL193" s="71"/>
      <c r="BM193" s="74"/>
      <c r="BN193" s="52"/>
      <c r="BO193" s="52"/>
      <c r="BP193" s="55"/>
      <c r="BQ193" s="58"/>
      <c r="BR193" s="61"/>
    </row>
    <row r="194" spans="1:70" ht="23.25" customHeight="1" x14ac:dyDescent="0.25">
      <c r="A194" s="27"/>
      <c r="B194" s="77"/>
      <c r="C194" s="80"/>
      <c r="D194" s="82"/>
      <c r="E194" s="82"/>
      <c r="F194" s="64"/>
      <c r="G194" s="64"/>
      <c r="H194" s="80"/>
      <c r="I194" s="64"/>
      <c r="J194" s="85"/>
      <c r="K194" s="31">
        <v>4</v>
      </c>
      <c r="L194" s="32" t="s">
        <v>47</v>
      </c>
      <c r="M194" s="87"/>
      <c r="N194" s="89"/>
      <c r="O194" s="52"/>
      <c r="P194" s="92"/>
      <c r="Q194" s="64"/>
      <c r="R194" s="64"/>
      <c r="S194" s="64"/>
      <c r="T194" s="64"/>
      <c r="U194" s="64"/>
      <c r="V194" s="64"/>
      <c r="W194" s="64"/>
      <c r="X194" s="64"/>
      <c r="Y194" s="64"/>
      <c r="Z194" s="64"/>
      <c r="AA194" s="64"/>
      <c r="AB194" s="64"/>
      <c r="AC194" s="64"/>
      <c r="AD194" s="64"/>
      <c r="AE194" s="64"/>
      <c r="AF194" s="64"/>
      <c r="AG194" s="64"/>
      <c r="AH194" s="64"/>
      <c r="AI194" s="64"/>
      <c r="AJ194" s="66"/>
      <c r="AK194" s="52"/>
      <c r="AL194" s="55"/>
      <c r="AM194" s="69"/>
      <c r="AN194" s="33">
        <v>4</v>
      </c>
      <c r="AO194" s="32" t="s">
        <v>47</v>
      </c>
      <c r="AP194" s="17"/>
      <c r="AQ194" s="17"/>
      <c r="AR194" s="17"/>
      <c r="AS194" s="17"/>
      <c r="AT194" s="17"/>
      <c r="AU194" s="17"/>
      <c r="AV194" s="17"/>
      <c r="AW194" s="17"/>
      <c r="AX194" s="17"/>
      <c r="AY194" s="17"/>
      <c r="AZ194" s="17"/>
      <c r="BA194" s="17"/>
      <c r="BB194" s="17">
        <f t="shared" si="237"/>
        <v>0</v>
      </c>
      <c r="BC194" s="17" t="str">
        <f t="shared" si="238"/>
        <v>Débil</v>
      </c>
      <c r="BD194" s="17"/>
      <c r="BE194" s="17"/>
      <c r="BF194" s="17" t="str">
        <f t="shared" si="239"/>
        <v/>
      </c>
      <c r="BG194" s="17"/>
      <c r="BH194" s="18" t="str">
        <f t="shared" si="240"/>
        <v/>
      </c>
      <c r="BI194" s="17" t="str">
        <f t="shared" si="241"/>
        <v/>
      </c>
      <c r="BJ194" s="17" t="str">
        <f t="shared" si="242"/>
        <v>SI</v>
      </c>
      <c r="BK194" s="71"/>
      <c r="BL194" s="71"/>
      <c r="BM194" s="74"/>
      <c r="BN194" s="52"/>
      <c r="BO194" s="52"/>
      <c r="BP194" s="55"/>
      <c r="BQ194" s="58"/>
      <c r="BR194" s="61"/>
    </row>
    <row r="195" spans="1:70" ht="23.25" customHeight="1" x14ac:dyDescent="0.25">
      <c r="A195" s="27"/>
      <c r="B195" s="77"/>
      <c r="C195" s="80"/>
      <c r="D195" s="82"/>
      <c r="E195" s="82"/>
      <c r="F195" s="64"/>
      <c r="G195" s="64"/>
      <c r="H195" s="80"/>
      <c r="I195" s="64"/>
      <c r="J195" s="85"/>
      <c r="K195" s="34">
        <v>5</v>
      </c>
      <c r="L195" s="35" t="s">
        <v>47</v>
      </c>
      <c r="M195" s="87"/>
      <c r="N195" s="89"/>
      <c r="O195" s="52"/>
      <c r="P195" s="92"/>
      <c r="Q195" s="64"/>
      <c r="R195" s="64"/>
      <c r="S195" s="64"/>
      <c r="T195" s="64"/>
      <c r="U195" s="64"/>
      <c r="V195" s="64"/>
      <c r="W195" s="64"/>
      <c r="X195" s="64"/>
      <c r="Y195" s="64"/>
      <c r="Z195" s="64"/>
      <c r="AA195" s="64"/>
      <c r="AB195" s="64"/>
      <c r="AC195" s="64"/>
      <c r="AD195" s="64"/>
      <c r="AE195" s="64"/>
      <c r="AF195" s="64"/>
      <c r="AG195" s="64"/>
      <c r="AH195" s="64"/>
      <c r="AI195" s="64"/>
      <c r="AJ195" s="66"/>
      <c r="AK195" s="52"/>
      <c r="AL195" s="55"/>
      <c r="AM195" s="69"/>
      <c r="AN195" s="36">
        <v>5</v>
      </c>
      <c r="AO195" s="35" t="s">
        <v>47</v>
      </c>
      <c r="AP195" s="13"/>
      <c r="AQ195" s="13"/>
      <c r="AR195" s="13"/>
      <c r="AS195" s="13"/>
      <c r="AT195" s="13"/>
      <c r="AU195" s="13"/>
      <c r="AV195" s="13"/>
      <c r="AW195" s="13"/>
      <c r="AX195" s="13"/>
      <c r="AY195" s="13"/>
      <c r="AZ195" s="13"/>
      <c r="BA195" s="13"/>
      <c r="BB195" s="13">
        <f t="shared" si="237"/>
        <v>0</v>
      </c>
      <c r="BC195" s="13" t="str">
        <f t="shared" si="238"/>
        <v>Débil</v>
      </c>
      <c r="BD195" s="13"/>
      <c r="BE195" s="13"/>
      <c r="BF195" s="13" t="str">
        <f t="shared" si="239"/>
        <v/>
      </c>
      <c r="BG195" s="13"/>
      <c r="BH195" s="14" t="str">
        <f t="shared" si="240"/>
        <v/>
      </c>
      <c r="BI195" s="13" t="str">
        <f t="shared" si="241"/>
        <v/>
      </c>
      <c r="BJ195" s="13" t="str">
        <f t="shared" si="242"/>
        <v>SI</v>
      </c>
      <c r="BK195" s="71"/>
      <c r="BL195" s="71"/>
      <c r="BM195" s="74"/>
      <c r="BN195" s="52"/>
      <c r="BO195" s="52"/>
      <c r="BP195" s="55"/>
      <c r="BQ195" s="58"/>
      <c r="BR195" s="61"/>
    </row>
    <row r="196" spans="1:70" ht="23.25" customHeight="1" x14ac:dyDescent="0.25">
      <c r="A196" s="27"/>
      <c r="B196" s="77"/>
      <c r="C196" s="80"/>
      <c r="D196" s="82"/>
      <c r="E196" s="82"/>
      <c r="F196" s="64"/>
      <c r="G196" s="64"/>
      <c r="H196" s="80"/>
      <c r="I196" s="64"/>
      <c r="J196" s="85"/>
      <c r="K196" s="31">
        <v>6</v>
      </c>
      <c r="L196" s="32" t="s">
        <v>47</v>
      </c>
      <c r="M196" s="87"/>
      <c r="N196" s="89"/>
      <c r="O196" s="52"/>
      <c r="P196" s="92"/>
      <c r="Q196" s="64"/>
      <c r="R196" s="64"/>
      <c r="S196" s="64"/>
      <c r="T196" s="64"/>
      <c r="U196" s="64"/>
      <c r="V196" s="64"/>
      <c r="W196" s="64"/>
      <c r="X196" s="64"/>
      <c r="Y196" s="64"/>
      <c r="Z196" s="64"/>
      <c r="AA196" s="64"/>
      <c r="AB196" s="64"/>
      <c r="AC196" s="64"/>
      <c r="AD196" s="64"/>
      <c r="AE196" s="64"/>
      <c r="AF196" s="64"/>
      <c r="AG196" s="64"/>
      <c r="AH196" s="64"/>
      <c r="AI196" s="64"/>
      <c r="AJ196" s="66"/>
      <c r="AK196" s="52"/>
      <c r="AL196" s="55"/>
      <c r="AM196" s="69"/>
      <c r="AN196" s="33">
        <v>6</v>
      </c>
      <c r="AO196" s="32" t="s">
        <v>47</v>
      </c>
      <c r="AP196" s="17"/>
      <c r="AQ196" s="17"/>
      <c r="AR196" s="17"/>
      <c r="AS196" s="17"/>
      <c r="AT196" s="17"/>
      <c r="AU196" s="17"/>
      <c r="AV196" s="17"/>
      <c r="AW196" s="17"/>
      <c r="AX196" s="17"/>
      <c r="AY196" s="17"/>
      <c r="AZ196" s="17"/>
      <c r="BA196" s="17"/>
      <c r="BB196" s="17">
        <f t="shared" si="237"/>
        <v>0</v>
      </c>
      <c r="BC196" s="17" t="str">
        <f t="shared" si="238"/>
        <v>Débil</v>
      </c>
      <c r="BD196" s="17"/>
      <c r="BE196" s="17"/>
      <c r="BF196" s="17" t="str">
        <f t="shared" si="239"/>
        <v/>
      </c>
      <c r="BG196" s="17"/>
      <c r="BH196" s="18" t="str">
        <f t="shared" si="240"/>
        <v/>
      </c>
      <c r="BI196" s="17" t="str">
        <f t="shared" si="241"/>
        <v/>
      </c>
      <c r="BJ196" s="17" t="str">
        <f t="shared" si="242"/>
        <v>SI</v>
      </c>
      <c r="BK196" s="71"/>
      <c r="BL196" s="71"/>
      <c r="BM196" s="74"/>
      <c r="BN196" s="52"/>
      <c r="BO196" s="52"/>
      <c r="BP196" s="55"/>
      <c r="BQ196" s="58"/>
      <c r="BR196" s="61"/>
    </row>
    <row r="197" spans="1:70" ht="23.25" customHeight="1" x14ac:dyDescent="0.25">
      <c r="A197" s="27"/>
      <c r="B197" s="77"/>
      <c r="C197" s="80"/>
      <c r="D197" s="82"/>
      <c r="E197" s="82"/>
      <c r="F197" s="64"/>
      <c r="G197" s="64"/>
      <c r="H197" s="80"/>
      <c r="I197" s="64"/>
      <c r="J197" s="85"/>
      <c r="K197" s="34">
        <v>7</v>
      </c>
      <c r="L197" s="35" t="s">
        <v>47</v>
      </c>
      <c r="M197" s="87"/>
      <c r="N197" s="89"/>
      <c r="O197" s="52"/>
      <c r="P197" s="92"/>
      <c r="Q197" s="64"/>
      <c r="R197" s="64"/>
      <c r="S197" s="64"/>
      <c r="T197" s="64"/>
      <c r="U197" s="64"/>
      <c r="V197" s="64"/>
      <c r="W197" s="64"/>
      <c r="X197" s="64"/>
      <c r="Y197" s="64"/>
      <c r="Z197" s="64"/>
      <c r="AA197" s="64"/>
      <c r="AB197" s="64"/>
      <c r="AC197" s="64"/>
      <c r="AD197" s="64"/>
      <c r="AE197" s="64"/>
      <c r="AF197" s="64"/>
      <c r="AG197" s="64"/>
      <c r="AH197" s="64"/>
      <c r="AI197" s="64"/>
      <c r="AJ197" s="66"/>
      <c r="AK197" s="52"/>
      <c r="AL197" s="55"/>
      <c r="AM197" s="69"/>
      <c r="AN197" s="36">
        <v>7</v>
      </c>
      <c r="AO197" s="35" t="s">
        <v>47</v>
      </c>
      <c r="AP197" s="13"/>
      <c r="AQ197" s="13"/>
      <c r="AR197" s="13"/>
      <c r="AS197" s="13"/>
      <c r="AT197" s="13"/>
      <c r="AU197" s="13"/>
      <c r="AV197" s="13"/>
      <c r="AW197" s="13"/>
      <c r="AX197" s="13"/>
      <c r="AY197" s="13"/>
      <c r="AZ197" s="13"/>
      <c r="BA197" s="13"/>
      <c r="BB197" s="13">
        <f t="shared" si="237"/>
        <v>0</v>
      </c>
      <c r="BC197" s="13" t="str">
        <f t="shared" si="238"/>
        <v>Débil</v>
      </c>
      <c r="BD197" s="13"/>
      <c r="BE197" s="13"/>
      <c r="BF197" s="13" t="str">
        <f t="shared" si="239"/>
        <v/>
      </c>
      <c r="BG197" s="13"/>
      <c r="BH197" s="14" t="str">
        <f t="shared" si="240"/>
        <v/>
      </c>
      <c r="BI197" s="13" t="str">
        <f t="shared" si="241"/>
        <v/>
      </c>
      <c r="BJ197" s="13" t="str">
        <f t="shared" si="242"/>
        <v>SI</v>
      </c>
      <c r="BK197" s="71"/>
      <c r="BL197" s="71"/>
      <c r="BM197" s="74"/>
      <c r="BN197" s="52"/>
      <c r="BO197" s="52"/>
      <c r="BP197" s="55"/>
      <c r="BQ197" s="58"/>
      <c r="BR197" s="61"/>
    </row>
    <row r="198" spans="1:70" ht="23.25" customHeight="1" x14ac:dyDescent="0.25">
      <c r="A198" s="27"/>
      <c r="B198" s="77"/>
      <c r="C198" s="80"/>
      <c r="D198" s="82"/>
      <c r="E198" s="82"/>
      <c r="F198" s="64"/>
      <c r="G198" s="64"/>
      <c r="H198" s="80"/>
      <c r="I198" s="64"/>
      <c r="J198" s="85"/>
      <c r="K198" s="31">
        <v>8</v>
      </c>
      <c r="L198" s="32" t="s">
        <v>47</v>
      </c>
      <c r="M198" s="87"/>
      <c r="N198" s="89"/>
      <c r="O198" s="52"/>
      <c r="P198" s="92"/>
      <c r="Q198" s="64"/>
      <c r="R198" s="64"/>
      <c r="S198" s="64"/>
      <c r="T198" s="64"/>
      <c r="U198" s="64"/>
      <c r="V198" s="64"/>
      <c r="W198" s="64"/>
      <c r="X198" s="64"/>
      <c r="Y198" s="64"/>
      <c r="Z198" s="64"/>
      <c r="AA198" s="64"/>
      <c r="AB198" s="64"/>
      <c r="AC198" s="64"/>
      <c r="AD198" s="64"/>
      <c r="AE198" s="64"/>
      <c r="AF198" s="64"/>
      <c r="AG198" s="64"/>
      <c r="AH198" s="64"/>
      <c r="AI198" s="64"/>
      <c r="AJ198" s="66"/>
      <c r="AK198" s="52"/>
      <c r="AL198" s="55"/>
      <c r="AM198" s="69"/>
      <c r="AN198" s="33">
        <v>8</v>
      </c>
      <c r="AO198" s="32" t="s">
        <v>47</v>
      </c>
      <c r="AP198" s="17"/>
      <c r="AQ198" s="17"/>
      <c r="AR198" s="17"/>
      <c r="AS198" s="17"/>
      <c r="AT198" s="17"/>
      <c r="AU198" s="17"/>
      <c r="AV198" s="17"/>
      <c r="AW198" s="17"/>
      <c r="AX198" s="17"/>
      <c r="AY198" s="17"/>
      <c r="AZ198" s="17"/>
      <c r="BA198" s="17"/>
      <c r="BB198" s="17">
        <f t="shared" si="237"/>
        <v>0</v>
      </c>
      <c r="BC198" s="17" t="str">
        <f t="shared" si="238"/>
        <v>Débil</v>
      </c>
      <c r="BD198" s="17"/>
      <c r="BE198" s="17"/>
      <c r="BF198" s="17" t="str">
        <f t="shared" si="239"/>
        <v/>
      </c>
      <c r="BG198" s="17"/>
      <c r="BH198" s="18" t="str">
        <f t="shared" si="240"/>
        <v/>
      </c>
      <c r="BI198" s="17" t="str">
        <f t="shared" si="241"/>
        <v/>
      </c>
      <c r="BJ198" s="17" t="str">
        <f t="shared" si="242"/>
        <v>SI</v>
      </c>
      <c r="BK198" s="71"/>
      <c r="BL198" s="71"/>
      <c r="BM198" s="74"/>
      <c r="BN198" s="52"/>
      <c r="BO198" s="52"/>
      <c r="BP198" s="55"/>
      <c r="BQ198" s="58"/>
      <c r="BR198" s="61"/>
    </row>
    <row r="199" spans="1:70" ht="23.25" customHeight="1" x14ac:dyDescent="0.25">
      <c r="A199" s="27"/>
      <c r="B199" s="77"/>
      <c r="C199" s="80"/>
      <c r="D199" s="82"/>
      <c r="E199" s="82"/>
      <c r="F199" s="64"/>
      <c r="G199" s="64"/>
      <c r="H199" s="80"/>
      <c r="I199" s="64"/>
      <c r="J199" s="85"/>
      <c r="K199" s="34">
        <v>9</v>
      </c>
      <c r="L199" s="35" t="s">
        <v>47</v>
      </c>
      <c r="M199" s="87"/>
      <c r="N199" s="89"/>
      <c r="O199" s="52"/>
      <c r="P199" s="92"/>
      <c r="Q199" s="64"/>
      <c r="R199" s="64"/>
      <c r="S199" s="64"/>
      <c r="T199" s="64"/>
      <c r="U199" s="64"/>
      <c r="V199" s="64"/>
      <c r="W199" s="64"/>
      <c r="X199" s="64"/>
      <c r="Y199" s="64"/>
      <c r="Z199" s="64"/>
      <c r="AA199" s="64"/>
      <c r="AB199" s="64"/>
      <c r="AC199" s="64"/>
      <c r="AD199" s="64"/>
      <c r="AE199" s="64"/>
      <c r="AF199" s="64"/>
      <c r="AG199" s="64"/>
      <c r="AH199" s="64"/>
      <c r="AI199" s="64"/>
      <c r="AJ199" s="66"/>
      <c r="AK199" s="52"/>
      <c r="AL199" s="55"/>
      <c r="AM199" s="69"/>
      <c r="AN199" s="36">
        <v>9</v>
      </c>
      <c r="AO199" s="35" t="s">
        <v>56</v>
      </c>
      <c r="AP199" s="13"/>
      <c r="AQ199" s="13"/>
      <c r="AR199" s="13"/>
      <c r="AS199" s="13"/>
      <c r="AT199" s="13"/>
      <c r="AU199" s="13"/>
      <c r="AV199" s="13"/>
      <c r="AW199" s="13"/>
      <c r="AX199" s="13"/>
      <c r="AY199" s="13"/>
      <c r="AZ199" s="13"/>
      <c r="BA199" s="13"/>
      <c r="BB199" s="13">
        <f t="shared" si="237"/>
        <v>0</v>
      </c>
      <c r="BC199" s="13" t="str">
        <f t="shared" si="238"/>
        <v>Débil</v>
      </c>
      <c r="BD199" s="13"/>
      <c r="BE199" s="13"/>
      <c r="BF199" s="13" t="str">
        <f t="shared" si="239"/>
        <v/>
      </c>
      <c r="BG199" s="13"/>
      <c r="BH199" s="14" t="str">
        <f t="shared" si="240"/>
        <v/>
      </c>
      <c r="BI199" s="13" t="str">
        <f t="shared" si="241"/>
        <v/>
      </c>
      <c r="BJ199" s="13" t="str">
        <f t="shared" si="242"/>
        <v>SI</v>
      </c>
      <c r="BK199" s="71"/>
      <c r="BL199" s="71"/>
      <c r="BM199" s="74"/>
      <c r="BN199" s="52"/>
      <c r="BO199" s="52"/>
      <c r="BP199" s="55"/>
      <c r="BQ199" s="58"/>
      <c r="BR199" s="61"/>
    </row>
    <row r="200" spans="1:70" ht="23.25" customHeight="1" thickBot="1" x14ac:dyDescent="0.3">
      <c r="A200" s="27"/>
      <c r="B200" s="78"/>
      <c r="C200" s="81"/>
      <c r="D200" s="83"/>
      <c r="E200" s="83"/>
      <c r="F200" s="65"/>
      <c r="G200" s="65"/>
      <c r="H200" s="81"/>
      <c r="I200" s="65"/>
      <c r="J200" s="86"/>
      <c r="K200" s="37">
        <v>10</v>
      </c>
      <c r="L200" s="38" t="s">
        <v>47</v>
      </c>
      <c r="M200" s="88"/>
      <c r="N200" s="90"/>
      <c r="O200" s="53"/>
      <c r="P200" s="93"/>
      <c r="Q200" s="65"/>
      <c r="R200" s="65"/>
      <c r="S200" s="65"/>
      <c r="T200" s="65"/>
      <c r="U200" s="65"/>
      <c r="V200" s="65"/>
      <c r="W200" s="65"/>
      <c r="X200" s="65"/>
      <c r="Y200" s="65"/>
      <c r="Z200" s="65"/>
      <c r="AA200" s="65"/>
      <c r="AB200" s="65"/>
      <c r="AC200" s="65"/>
      <c r="AD200" s="65"/>
      <c r="AE200" s="65"/>
      <c r="AF200" s="65"/>
      <c r="AG200" s="65"/>
      <c r="AH200" s="65"/>
      <c r="AI200" s="65"/>
      <c r="AJ200" s="67"/>
      <c r="AK200" s="53"/>
      <c r="AL200" s="56"/>
      <c r="AM200" s="70"/>
      <c r="AN200" s="39">
        <v>10</v>
      </c>
      <c r="AO200" s="38" t="s">
        <v>56</v>
      </c>
      <c r="AP200" s="19"/>
      <c r="AQ200" s="19"/>
      <c r="AR200" s="19"/>
      <c r="AS200" s="19"/>
      <c r="AT200" s="19"/>
      <c r="AU200" s="19"/>
      <c r="AV200" s="19"/>
      <c r="AW200" s="19"/>
      <c r="AX200" s="19"/>
      <c r="AY200" s="19"/>
      <c r="AZ200" s="19"/>
      <c r="BA200" s="19"/>
      <c r="BB200" s="19">
        <f t="shared" si="237"/>
        <v>0</v>
      </c>
      <c r="BC200" s="19" t="str">
        <f t="shared" si="238"/>
        <v>Débil</v>
      </c>
      <c r="BD200" s="19"/>
      <c r="BE200" s="19"/>
      <c r="BF200" s="19" t="str">
        <f t="shared" si="239"/>
        <v/>
      </c>
      <c r="BG200" s="19"/>
      <c r="BH200" s="20" t="str">
        <f t="shared" si="240"/>
        <v/>
      </c>
      <c r="BI200" s="19" t="str">
        <f t="shared" si="241"/>
        <v/>
      </c>
      <c r="BJ200" s="19" t="str">
        <f t="shared" si="242"/>
        <v>SI</v>
      </c>
      <c r="BK200" s="72"/>
      <c r="BL200" s="72"/>
      <c r="BM200" s="75"/>
      <c r="BN200" s="53"/>
      <c r="BO200" s="53"/>
      <c r="BP200" s="56"/>
      <c r="BQ200" s="59"/>
      <c r="BR200" s="62"/>
    </row>
    <row r="201" spans="1:70" ht="178.5" x14ac:dyDescent="0.25">
      <c r="A201" s="27"/>
      <c r="B201" s="99" t="s">
        <v>35</v>
      </c>
      <c r="C201" s="63" t="s">
        <v>232</v>
      </c>
      <c r="D201" s="82" t="s">
        <v>233</v>
      </c>
      <c r="E201" s="82" t="s">
        <v>234</v>
      </c>
      <c r="F201" s="63" t="s">
        <v>91</v>
      </c>
      <c r="G201" s="63" t="s">
        <v>91</v>
      </c>
      <c r="H201" s="79" t="s">
        <v>91</v>
      </c>
      <c r="I201" s="63" t="s">
        <v>91</v>
      </c>
      <c r="J201" s="84" t="str">
        <f t="shared" ref="J201" si="249">IF(AND((F201="SI"),(G201="SI"),(H201="SI"),(I201="SI")),"Si es Riesgo de Corrupción","No es Riesgo de Corrupción")</f>
        <v>Si es Riesgo de Corrupción</v>
      </c>
      <c r="K201" s="28">
        <v>1</v>
      </c>
      <c r="L201" s="29" t="s">
        <v>235</v>
      </c>
      <c r="M201" s="87" t="s">
        <v>238</v>
      </c>
      <c r="N201" s="89">
        <v>3</v>
      </c>
      <c r="O201" s="52" t="str">
        <f t="shared" ref="O201" si="250">IF(N201=1,"Rara vez",IF(N201=2,"Improbable",IF(N201=3,"Posible",IF(N201=4,"Probable",IF(N201=5,"Casi seguro","← 
Definir el nivel de probabilidad")))))</f>
        <v>Posible</v>
      </c>
      <c r="P201" s="91" t="str">
        <f t="shared" ref="P201" si="251">IF(N201=5,"Descripción:
Se espera que el evento ocurra en la mayoría de las circunstancias
Frecuencia:
Más de 1 vez al año",IF(N201=4,"Descripción:
Es viable que el evento ocurra en la mayoría de las circunstancias
Frecuencia:
Al menos 1 vez en el último año",IF(N201=3,"Descripción:
El evento podrá ocurrir en algún momento
Frecuencia:
Al menos 1 vez en los últimos 2 años",IF(N201=2,"Descripción:
El evento puede ocurrir en algún momento
Frecuencia:
Al menos 1 vez en los últimos 5 años",IF(N201=1,"Descripción: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201" s="63" t="s">
        <v>91</v>
      </c>
      <c r="R201" s="63" t="s">
        <v>91</v>
      </c>
      <c r="S201" s="63" t="s">
        <v>91</v>
      </c>
      <c r="T201" s="63" t="s">
        <v>91</v>
      </c>
      <c r="U201" s="63" t="s">
        <v>91</v>
      </c>
      <c r="V201" s="63" t="s">
        <v>91</v>
      </c>
      <c r="W201" s="63" t="s">
        <v>91</v>
      </c>
      <c r="X201" s="63" t="s">
        <v>91</v>
      </c>
      <c r="Y201" s="63" t="s">
        <v>99</v>
      </c>
      <c r="Z201" s="63" t="s">
        <v>91</v>
      </c>
      <c r="AA201" s="63" t="s">
        <v>91</v>
      </c>
      <c r="AB201" s="63" t="s">
        <v>91</v>
      </c>
      <c r="AC201" s="63" t="s">
        <v>91</v>
      </c>
      <c r="AD201" s="63" t="s">
        <v>91</v>
      </c>
      <c r="AE201" s="63" t="s">
        <v>91</v>
      </c>
      <c r="AF201" s="63" t="s">
        <v>99</v>
      </c>
      <c r="AG201" s="63" t="s">
        <v>91</v>
      </c>
      <c r="AH201" s="63" t="s">
        <v>91</v>
      </c>
      <c r="AI201" s="63" t="s">
        <v>99</v>
      </c>
      <c r="AJ201" s="66">
        <f t="shared" ref="AJ201" si="252">IF(AF201="SI","Impacto Catastrófico por lesoines o perdida de vidas humanas",(COUNTIF(Q201:AE210,"SI")+COUNTIF(AG201:AI210,"SI")))</f>
        <v>16</v>
      </c>
      <c r="AK201" s="52" t="str">
        <f t="shared" ref="AK201" si="253">IF(AJ201=0,"",IF(AND(AJ201&gt;0,AJ201&lt;=5),"Moderado",IF(AND(AJ201&gt;5,AJ201&lt;=11),"Mayor","Catastrófico")))</f>
        <v>Catastrófico</v>
      </c>
      <c r="AL201" s="54" t="str">
        <f t="shared" ref="AL201" si="254">IF(AND(O201="Rara Vez",AK201="Moderado"),"Moderado",IF(AND(O201="Rara Vez",AK201="Mayor"),"Alto",IF(AND(O201="Improbable",AK201="Moderado"),"Moderado",IF(AND(O201="Improbable",AK201="Mayor"),"Alto",IF(AND(O201="Posible",AK201="Moderado"),"Alto",IF(AND(O201="Probable",AK201="Moderado"),"Alto","Extremo"))))))</f>
        <v>Extremo</v>
      </c>
      <c r="AM201" s="68" t="s">
        <v>81</v>
      </c>
      <c r="AN201" s="30">
        <v>1</v>
      </c>
      <c r="AO201" s="29" t="s">
        <v>239</v>
      </c>
      <c r="AP201" s="11" t="s">
        <v>240</v>
      </c>
      <c r="AQ201" s="11" t="s">
        <v>102</v>
      </c>
      <c r="AR201" s="11" t="s">
        <v>241</v>
      </c>
      <c r="AS201" s="11" t="s">
        <v>242</v>
      </c>
      <c r="AT201" s="11" t="s">
        <v>132</v>
      </c>
      <c r="AU201" s="11" t="s">
        <v>106</v>
      </c>
      <c r="AV201" s="11" t="s">
        <v>107</v>
      </c>
      <c r="AW201" s="11" t="s">
        <v>182</v>
      </c>
      <c r="AX201" s="11" t="s">
        <v>109</v>
      </c>
      <c r="AY201" s="11" t="s">
        <v>110</v>
      </c>
      <c r="AZ201" s="11" t="s">
        <v>111</v>
      </c>
      <c r="BA201" s="11" t="s">
        <v>133</v>
      </c>
      <c r="BB201" s="11">
        <f t="shared" si="183"/>
        <v>85</v>
      </c>
      <c r="BC201" s="11" t="str">
        <f t="shared" si="184"/>
        <v>Débil</v>
      </c>
      <c r="BD201" s="11"/>
      <c r="BE201" s="11" t="s">
        <v>149</v>
      </c>
      <c r="BF201" s="11" t="str">
        <f t="shared" si="185"/>
        <v>Algunas veces se ejecuta</v>
      </c>
      <c r="BG201" s="11"/>
      <c r="BH201" s="12" t="str">
        <f t="shared" si="186"/>
        <v>DÉBIL</v>
      </c>
      <c r="BI201" s="11">
        <f t="shared" si="187"/>
        <v>0</v>
      </c>
      <c r="BJ201" s="11" t="str">
        <f t="shared" si="188"/>
        <v>SI</v>
      </c>
      <c r="BK201" s="71" t="str">
        <f t="shared" ref="BK201" si="255">IF(AVERAGE(BI201:BI210)=100,"FUERTE",IF(AND(AVERAGE(BI201:BI210)&lt;=99,AVERAGE(BI201:BI210)&gt;=50),"MODERADA",IF(AVERAGE(BI201:BI210)&lt;50,"DÉBIL",0)))</f>
        <v>MODERADA</v>
      </c>
      <c r="BL201" s="71" t="str">
        <f t="shared" ref="BL201" si="256">IFERROR(IF(BK201="DÉBIL","NO DISMINUYE",IF(AVERAGEIF(AT201:AT210,"Preventivo",BI201:BI210)&gt;=50,"DIRECTAMENTE","NO DISMINUYE")),"NO DISMINUYE")</f>
        <v>DIRECTAMENTE</v>
      </c>
      <c r="BM201" s="73">
        <f t="shared" ref="BM201" si="257">IF(N201=1,1,IF(AND(N201=2,BK201="FUERTE",BL201="DIRECTAMENTE"),N201-1,IF(AND(N201&gt;2,BK201="FUERTE",BL201="DIRECTAMENTE"),N201-2,IF(AND(N201&gt;=2,BK201="MODERADA",BL201="DIRECTAMENTE"),N201-1,N201))))</f>
        <v>2</v>
      </c>
      <c r="BN201" s="52" t="str">
        <f t="shared" ref="BN201" si="258">IF(BM201=1,"Rara vez",IF(BM201=2,"Improbable",IF(BM201=3,"Posible",IF(BM201=4,"Probable",IF(BM201=5,"Casi Seguro",0)))))</f>
        <v>Improbable</v>
      </c>
      <c r="BO201" s="52" t="str">
        <f t="shared" ref="BO201" si="259">AK201</f>
        <v>Catastrófico</v>
      </c>
      <c r="BP201" s="54" t="str">
        <f t="shared" ref="BP201" si="260">IF(AND(BN201="Rara Vez",BO201="Moderado"),"Moderado",IF(AND(BN201="Rara Vez",BO201="Mayor"),"Alto",IF(AND(BN201="Improbable",BO201="Moderado"),"Moderado",IF(AND(BN201="Improbable",BO201="Mayor"),"Alto",IF(AND(BN201="Posible",BO201="Moderado"),"Alto",IF(AND(BN201="Probable",BO201="Moderado"),"Alto","Extremo"))))))</f>
        <v>Extremo</v>
      </c>
      <c r="BQ201" s="57" t="s">
        <v>251</v>
      </c>
      <c r="BR201" s="60"/>
    </row>
    <row r="202" spans="1:70" ht="178.5" x14ac:dyDescent="0.25">
      <c r="A202" s="27"/>
      <c r="B202" s="100"/>
      <c r="C202" s="64"/>
      <c r="D202" s="82"/>
      <c r="E202" s="82"/>
      <c r="F202" s="64"/>
      <c r="G202" s="64"/>
      <c r="H202" s="80"/>
      <c r="I202" s="64"/>
      <c r="J202" s="85"/>
      <c r="K202" s="31">
        <v>2</v>
      </c>
      <c r="L202" s="32" t="s">
        <v>236</v>
      </c>
      <c r="M202" s="87"/>
      <c r="N202" s="89"/>
      <c r="O202" s="52"/>
      <c r="P202" s="92"/>
      <c r="Q202" s="64"/>
      <c r="R202" s="64"/>
      <c r="S202" s="64"/>
      <c r="T202" s="64"/>
      <c r="U202" s="64"/>
      <c r="V202" s="64"/>
      <c r="W202" s="64"/>
      <c r="X202" s="64"/>
      <c r="Y202" s="64"/>
      <c r="Z202" s="64"/>
      <c r="AA202" s="64"/>
      <c r="AB202" s="64"/>
      <c r="AC202" s="64"/>
      <c r="AD202" s="64"/>
      <c r="AE202" s="64"/>
      <c r="AF202" s="64"/>
      <c r="AG202" s="64"/>
      <c r="AH202" s="64"/>
      <c r="AI202" s="64"/>
      <c r="AJ202" s="66"/>
      <c r="AK202" s="52"/>
      <c r="AL202" s="55"/>
      <c r="AM202" s="69"/>
      <c r="AN202" s="33">
        <v>2</v>
      </c>
      <c r="AO202" s="32" t="s">
        <v>243</v>
      </c>
      <c r="AP202" s="17" t="s">
        <v>244</v>
      </c>
      <c r="AQ202" s="17" t="s">
        <v>102</v>
      </c>
      <c r="AR202" s="17" t="s">
        <v>245</v>
      </c>
      <c r="AS202" s="17" t="s">
        <v>246</v>
      </c>
      <c r="AT202" s="17" t="s">
        <v>132</v>
      </c>
      <c r="AU202" s="17" t="s">
        <v>106</v>
      </c>
      <c r="AV202" s="17" t="s">
        <v>107</v>
      </c>
      <c r="AW202" s="17" t="s">
        <v>108</v>
      </c>
      <c r="AX202" s="17" t="s">
        <v>109</v>
      </c>
      <c r="AY202" s="17" t="s">
        <v>110</v>
      </c>
      <c r="AZ202" s="17" t="s">
        <v>111</v>
      </c>
      <c r="BA202" s="17" t="s">
        <v>133</v>
      </c>
      <c r="BB202" s="17">
        <f t="shared" si="183"/>
        <v>100</v>
      </c>
      <c r="BC202" s="17" t="str">
        <f t="shared" si="184"/>
        <v>Fuerte</v>
      </c>
      <c r="BD202" s="17"/>
      <c r="BE202" s="17" t="s">
        <v>120</v>
      </c>
      <c r="BF202" s="17" t="str">
        <f t="shared" si="185"/>
        <v>Siempre se ejecuta</v>
      </c>
      <c r="BG202" s="17"/>
      <c r="BH202" s="18" t="str">
        <f t="shared" si="186"/>
        <v>FUERTE</v>
      </c>
      <c r="BI202" s="17">
        <f t="shared" si="187"/>
        <v>100</v>
      </c>
      <c r="BJ202" s="17" t="str">
        <f t="shared" si="188"/>
        <v>NO</v>
      </c>
      <c r="BK202" s="71"/>
      <c r="BL202" s="71"/>
      <c r="BM202" s="74"/>
      <c r="BN202" s="52"/>
      <c r="BO202" s="52"/>
      <c r="BP202" s="55"/>
      <c r="BQ202" s="58"/>
      <c r="BR202" s="61"/>
    </row>
    <row r="203" spans="1:70" ht="191.25" x14ac:dyDescent="0.25">
      <c r="A203" s="27"/>
      <c r="B203" s="100"/>
      <c r="C203" s="64"/>
      <c r="D203" s="82"/>
      <c r="E203" s="82"/>
      <c r="F203" s="64"/>
      <c r="G203" s="64"/>
      <c r="H203" s="80"/>
      <c r="I203" s="64"/>
      <c r="J203" s="85"/>
      <c r="K203" s="34">
        <v>3</v>
      </c>
      <c r="L203" s="35" t="s">
        <v>237</v>
      </c>
      <c r="M203" s="87"/>
      <c r="N203" s="89"/>
      <c r="O203" s="52"/>
      <c r="P203" s="92"/>
      <c r="Q203" s="64"/>
      <c r="R203" s="64"/>
      <c r="S203" s="64"/>
      <c r="T203" s="64"/>
      <c r="U203" s="64"/>
      <c r="V203" s="64"/>
      <c r="W203" s="64"/>
      <c r="X203" s="64"/>
      <c r="Y203" s="64"/>
      <c r="Z203" s="64"/>
      <c r="AA203" s="64"/>
      <c r="AB203" s="64"/>
      <c r="AC203" s="64"/>
      <c r="AD203" s="64"/>
      <c r="AE203" s="64"/>
      <c r="AF203" s="64"/>
      <c r="AG203" s="64"/>
      <c r="AH203" s="64"/>
      <c r="AI203" s="64"/>
      <c r="AJ203" s="66"/>
      <c r="AK203" s="52"/>
      <c r="AL203" s="55"/>
      <c r="AM203" s="69"/>
      <c r="AN203" s="36">
        <v>3</v>
      </c>
      <c r="AO203" s="35" t="s">
        <v>247</v>
      </c>
      <c r="AP203" s="13" t="s">
        <v>248</v>
      </c>
      <c r="AQ203" s="13" t="s">
        <v>102</v>
      </c>
      <c r="AR203" s="13" t="s">
        <v>249</v>
      </c>
      <c r="AS203" s="13" t="s">
        <v>250</v>
      </c>
      <c r="AT203" s="13" t="s">
        <v>132</v>
      </c>
      <c r="AU203" s="13" t="s">
        <v>106</v>
      </c>
      <c r="AV203" s="13" t="s">
        <v>107</v>
      </c>
      <c r="AW203" s="13" t="s">
        <v>108</v>
      </c>
      <c r="AX203" s="13" t="s">
        <v>109</v>
      </c>
      <c r="AY203" s="13" t="s">
        <v>110</v>
      </c>
      <c r="AZ203" s="13" t="s">
        <v>111</v>
      </c>
      <c r="BA203" s="13" t="s">
        <v>133</v>
      </c>
      <c r="BB203" s="13">
        <f t="shared" si="183"/>
        <v>100</v>
      </c>
      <c r="BC203" s="13" t="str">
        <f t="shared" si="184"/>
        <v>Fuerte</v>
      </c>
      <c r="BD203" s="13"/>
      <c r="BE203" s="13" t="s">
        <v>120</v>
      </c>
      <c r="BF203" s="13" t="str">
        <f t="shared" si="185"/>
        <v>Siempre se ejecuta</v>
      </c>
      <c r="BG203" s="13"/>
      <c r="BH203" s="14" t="str">
        <f t="shared" si="186"/>
        <v>FUERTE</v>
      </c>
      <c r="BI203" s="13">
        <f t="shared" si="187"/>
        <v>100</v>
      </c>
      <c r="BJ203" s="13" t="str">
        <f t="shared" si="188"/>
        <v>NO</v>
      </c>
      <c r="BK203" s="71"/>
      <c r="BL203" s="71"/>
      <c r="BM203" s="74"/>
      <c r="BN203" s="52"/>
      <c r="BO203" s="52"/>
      <c r="BP203" s="55"/>
      <c r="BQ203" s="58"/>
      <c r="BR203" s="61"/>
    </row>
    <row r="204" spans="1:70" ht="23.25" customHeight="1" x14ac:dyDescent="0.25">
      <c r="A204" s="27"/>
      <c r="B204" s="100"/>
      <c r="C204" s="64"/>
      <c r="D204" s="82"/>
      <c r="E204" s="82"/>
      <c r="F204" s="64"/>
      <c r="G204" s="64"/>
      <c r="H204" s="80"/>
      <c r="I204" s="64"/>
      <c r="J204" s="85"/>
      <c r="K204" s="31">
        <v>4</v>
      </c>
      <c r="L204" s="32" t="s">
        <v>47</v>
      </c>
      <c r="M204" s="87"/>
      <c r="N204" s="89"/>
      <c r="O204" s="52"/>
      <c r="P204" s="92"/>
      <c r="Q204" s="64"/>
      <c r="R204" s="64"/>
      <c r="S204" s="64"/>
      <c r="T204" s="64"/>
      <c r="U204" s="64"/>
      <c r="V204" s="64"/>
      <c r="W204" s="64"/>
      <c r="X204" s="64"/>
      <c r="Y204" s="64"/>
      <c r="Z204" s="64"/>
      <c r="AA204" s="64"/>
      <c r="AB204" s="64"/>
      <c r="AC204" s="64"/>
      <c r="AD204" s="64"/>
      <c r="AE204" s="64"/>
      <c r="AF204" s="64"/>
      <c r="AG204" s="64"/>
      <c r="AH204" s="64"/>
      <c r="AI204" s="64"/>
      <c r="AJ204" s="66"/>
      <c r="AK204" s="52"/>
      <c r="AL204" s="55"/>
      <c r="AM204" s="69"/>
      <c r="AN204" s="33">
        <v>4</v>
      </c>
      <c r="AO204" s="32" t="s">
        <v>47</v>
      </c>
      <c r="AP204" s="17"/>
      <c r="AQ204" s="17"/>
      <c r="AR204" s="17"/>
      <c r="AS204" s="17"/>
      <c r="AT204" s="17"/>
      <c r="AU204" s="17"/>
      <c r="AV204" s="17"/>
      <c r="AW204" s="17"/>
      <c r="AX204" s="17"/>
      <c r="AY204" s="17"/>
      <c r="AZ204" s="17"/>
      <c r="BA204" s="17"/>
      <c r="BB204" s="17">
        <f t="shared" si="183"/>
        <v>0</v>
      </c>
      <c r="BC204" s="17" t="str">
        <f t="shared" si="184"/>
        <v>Débil</v>
      </c>
      <c r="BD204" s="17"/>
      <c r="BE204" s="17"/>
      <c r="BF204" s="17" t="str">
        <f t="shared" si="185"/>
        <v/>
      </c>
      <c r="BG204" s="17"/>
      <c r="BH204" s="18" t="str">
        <f t="shared" si="186"/>
        <v/>
      </c>
      <c r="BI204" s="17" t="str">
        <f t="shared" si="187"/>
        <v/>
      </c>
      <c r="BJ204" s="17" t="str">
        <f t="shared" si="188"/>
        <v>SI</v>
      </c>
      <c r="BK204" s="71"/>
      <c r="BL204" s="71"/>
      <c r="BM204" s="74"/>
      <c r="BN204" s="52"/>
      <c r="BO204" s="52"/>
      <c r="BP204" s="55"/>
      <c r="BQ204" s="58"/>
      <c r="BR204" s="61"/>
    </row>
    <row r="205" spans="1:70" ht="23.25" customHeight="1" x14ac:dyDescent="0.25">
      <c r="A205" s="27"/>
      <c r="B205" s="100"/>
      <c r="C205" s="64"/>
      <c r="D205" s="82"/>
      <c r="E205" s="82"/>
      <c r="F205" s="64"/>
      <c r="G205" s="64"/>
      <c r="H205" s="80"/>
      <c r="I205" s="64"/>
      <c r="J205" s="85"/>
      <c r="K205" s="34">
        <v>5</v>
      </c>
      <c r="L205" s="35" t="s">
        <v>47</v>
      </c>
      <c r="M205" s="87"/>
      <c r="N205" s="89"/>
      <c r="O205" s="52"/>
      <c r="P205" s="92"/>
      <c r="Q205" s="64"/>
      <c r="R205" s="64"/>
      <c r="S205" s="64"/>
      <c r="T205" s="64"/>
      <c r="U205" s="64"/>
      <c r="V205" s="64"/>
      <c r="W205" s="64"/>
      <c r="X205" s="64"/>
      <c r="Y205" s="64"/>
      <c r="Z205" s="64"/>
      <c r="AA205" s="64"/>
      <c r="AB205" s="64"/>
      <c r="AC205" s="64"/>
      <c r="AD205" s="64"/>
      <c r="AE205" s="64"/>
      <c r="AF205" s="64"/>
      <c r="AG205" s="64"/>
      <c r="AH205" s="64"/>
      <c r="AI205" s="64"/>
      <c r="AJ205" s="66"/>
      <c r="AK205" s="52"/>
      <c r="AL205" s="55"/>
      <c r="AM205" s="69"/>
      <c r="AN205" s="36">
        <v>5</v>
      </c>
      <c r="AO205" s="35" t="s">
        <v>47</v>
      </c>
      <c r="AP205" s="13"/>
      <c r="AQ205" s="13"/>
      <c r="AR205" s="13"/>
      <c r="AS205" s="13"/>
      <c r="AT205" s="13"/>
      <c r="AU205" s="13"/>
      <c r="AV205" s="13"/>
      <c r="AW205" s="13"/>
      <c r="AX205" s="13"/>
      <c r="AY205" s="13"/>
      <c r="AZ205" s="13"/>
      <c r="BA205" s="13"/>
      <c r="BB205" s="13">
        <f t="shared" si="183"/>
        <v>0</v>
      </c>
      <c r="BC205" s="13" t="str">
        <f t="shared" si="184"/>
        <v>Débil</v>
      </c>
      <c r="BD205" s="13"/>
      <c r="BE205" s="13"/>
      <c r="BF205" s="13" t="str">
        <f t="shared" si="185"/>
        <v/>
      </c>
      <c r="BG205" s="13"/>
      <c r="BH205" s="14" t="str">
        <f t="shared" si="186"/>
        <v/>
      </c>
      <c r="BI205" s="13" t="str">
        <f t="shared" si="187"/>
        <v/>
      </c>
      <c r="BJ205" s="13" t="str">
        <f t="shared" si="188"/>
        <v>SI</v>
      </c>
      <c r="BK205" s="71"/>
      <c r="BL205" s="71"/>
      <c r="BM205" s="74"/>
      <c r="BN205" s="52"/>
      <c r="BO205" s="52"/>
      <c r="BP205" s="55"/>
      <c r="BQ205" s="58"/>
      <c r="BR205" s="61"/>
    </row>
    <row r="206" spans="1:70" ht="23.25" customHeight="1" x14ac:dyDescent="0.25">
      <c r="A206" s="27"/>
      <c r="B206" s="100"/>
      <c r="C206" s="64"/>
      <c r="D206" s="82"/>
      <c r="E206" s="82"/>
      <c r="F206" s="64"/>
      <c r="G206" s="64"/>
      <c r="H206" s="80"/>
      <c r="I206" s="64"/>
      <c r="J206" s="85"/>
      <c r="K206" s="31">
        <v>6</v>
      </c>
      <c r="L206" s="32" t="s">
        <v>47</v>
      </c>
      <c r="M206" s="87"/>
      <c r="N206" s="89"/>
      <c r="O206" s="52"/>
      <c r="P206" s="92"/>
      <c r="Q206" s="64"/>
      <c r="R206" s="64"/>
      <c r="S206" s="64"/>
      <c r="T206" s="64"/>
      <c r="U206" s="64"/>
      <c r="V206" s="64"/>
      <c r="W206" s="64"/>
      <c r="X206" s="64"/>
      <c r="Y206" s="64"/>
      <c r="Z206" s="64"/>
      <c r="AA206" s="64"/>
      <c r="AB206" s="64"/>
      <c r="AC206" s="64"/>
      <c r="AD206" s="64"/>
      <c r="AE206" s="64"/>
      <c r="AF206" s="64"/>
      <c r="AG206" s="64"/>
      <c r="AH206" s="64"/>
      <c r="AI206" s="64"/>
      <c r="AJ206" s="66"/>
      <c r="AK206" s="52"/>
      <c r="AL206" s="55"/>
      <c r="AM206" s="69"/>
      <c r="AN206" s="33">
        <v>6</v>
      </c>
      <c r="AO206" s="32" t="s">
        <v>47</v>
      </c>
      <c r="AP206" s="17"/>
      <c r="AQ206" s="17"/>
      <c r="AR206" s="17"/>
      <c r="AS206" s="17"/>
      <c r="AT206" s="17"/>
      <c r="AU206" s="17"/>
      <c r="AV206" s="17"/>
      <c r="AW206" s="17"/>
      <c r="AX206" s="17"/>
      <c r="AY206" s="17"/>
      <c r="AZ206" s="17"/>
      <c r="BA206" s="17"/>
      <c r="BB206" s="17">
        <f t="shared" si="183"/>
        <v>0</v>
      </c>
      <c r="BC206" s="17" t="str">
        <f t="shared" si="184"/>
        <v>Débil</v>
      </c>
      <c r="BD206" s="17"/>
      <c r="BE206" s="17"/>
      <c r="BF206" s="17" t="str">
        <f t="shared" si="185"/>
        <v/>
      </c>
      <c r="BG206" s="17"/>
      <c r="BH206" s="18" t="str">
        <f t="shared" si="186"/>
        <v/>
      </c>
      <c r="BI206" s="17" t="str">
        <f t="shared" si="187"/>
        <v/>
      </c>
      <c r="BJ206" s="17" t="str">
        <f t="shared" si="188"/>
        <v>SI</v>
      </c>
      <c r="BK206" s="71"/>
      <c r="BL206" s="71"/>
      <c r="BM206" s="74"/>
      <c r="BN206" s="52"/>
      <c r="BO206" s="52"/>
      <c r="BP206" s="55"/>
      <c r="BQ206" s="58"/>
      <c r="BR206" s="61"/>
    </row>
    <row r="207" spans="1:70" ht="23.25" customHeight="1" x14ac:dyDescent="0.25">
      <c r="A207" s="27"/>
      <c r="B207" s="100"/>
      <c r="C207" s="64"/>
      <c r="D207" s="82"/>
      <c r="E207" s="82"/>
      <c r="F207" s="64"/>
      <c r="G207" s="64"/>
      <c r="H207" s="80"/>
      <c r="I207" s="64"/>
      <c r="J207" s="85"/>
      <c r="K207" s="34">
        <v>7</v>
      </c>
      <c r="L207" s="35" t="s">
        <v>47</v>
      </c>
      <c r="M207" s="87"/>
      <c r="N207" s="89"/>
      <c r="O207" s="52"/>
      <c r="P207" s="92"/>
      <c r="Q207" s="64"/>
      <c r="R207" s="64"/>
      <c r="S207" s="64"/>
      <c r="T207" s="64"/>
      <c r="U207" s="64"/>
      <c r="V207" s="64"/>
      <c r="W207" s="64"/>
      <c r="X207" s="64"/>
      <c r="Y207" s="64"/>
      <c r="Z207" s="64"/>
      <c r="AA207" s="64"/>
      <c r="AB207" s="64"/>
      <c r="AC207" s="64"/>
      <c r="AD207" s="64"/>
      <c r="AE207" s="64"/>
      <c r="AF207" s="64"/>
      <c r="AG207" s="64"/>
      <c r="AH207" s="64"/>
      <c r="AI207" s="64"/>
      <c r="AJ207" s="66"/>
      <c r="AK207" s="52"/>
      <c r="AL207" s="55"/>
      <c r="AM207" s="69"/>
      <c r="AN207" s="36">
        <v>7</v>
      </c>
      <c r="AO207" s="35" t="s">
        <v>47</v>
      </c>
      <c r="AP207" s="13"/>
      <c r="AQ207" s="13"/>
      <c r="AR207" s="13"/>
      <c r="AS207" s="13"/>
      <c r="AT207" s="13"/>
      <c r="AU207" s="13"/>
      <c r="AV207" s="13"/>
      <c r="AW207" s="13"/>
      <c r="AX207" s="13"/>
      <c r="AY207" s="13"/>
      <c r="AZ207" s="13"/>
      <c r="BA207" s="13"/>
      <c r="BB207" s="13">
        <f t="shared" si="183"/>
        <v>0</v>
      </c>
      <c r="BC207" s="13" t="str">
        <f t="shared" si="184"/>
        <v>Débil</v>
      </c>
      <c r="BD207" s="13"/>
      <c r="BE207" s="13"/>
      <c r="BF207" s="13" t="str">
        <f t="shared" si="185"/>
        <v/>
      </c>
      <c r="BG207" s="13"/>
      <c r="BH207" s="14" t="str">
        <f t="shared" si="186"/>
        <v/>
      </c>
      <c r="BI207" s="13" t="str">
        <f t="shared" si="187"/>
        <v/>
      </c>
      <c r="BJ207" s="13" t="str">
        <f t="shared" si="188"/>
        <v>SI</v>
      </c>
      <c r="BK207" s="71"/>
      <c r="BL207" s="71"/>
      <c r="BM207" s="74"/>
      <c r="BN207" s="52"/>
      <c r="BO207" s="52"/>
      <c r="BP207" s="55"/>
      <c r="BQ207" s="58"/>
      <c r="BR207" s="61"/>
    </row>
    <row r="208" spans="1:70" ht="23.25" customHeight="1" x14ac:dyDescent="0.25">
      <c r="A208" s="27"/>
      <c r="B208" s="100"/>
      <c r="C208" s="64"/>
      <c r="D208" s="82"/>
      <c r="E208" s="82"/>
      <c r="F208" s="64"/>
      <c r="G208" s="64"/>
      <c r="H208" s="80"/>
      <c r="I208" s="64"/>
      <c r="J208" s="85"/>
      <c r="K208" s="31">
        <v>8</v>
      </c>
      <c r="L208" s="32" t="s">
        <v>47</v>
      </c>
      <c r="M208" s="87"/>
      <c r="N208" s="89"/>
      <c r="O208" s="52"/>
      <c r="P208" s="92"/>
      <c r="Q208" s="64"/>
      <c r="R208" s="64"/>
      <c r="S208" s="64"/>
      <c r="T208" s="64"/>
      <c r="U208" s="64"/>
      <c r="V208" s="64"/>
      <c r="W208" s="64"/>
      <c r="X208" s="64"/>
      <c r="Y208" s="64"/>
      <c r="Z208" s="64"/>
      <c r="AA208" s="64"/>
      <c r="AB208" s="64"/>
      <c r="AC208" s="64"/>
      <c r="AD208" s="64"/>
      <c r="AE208" s="64"/>
      <c r="AF208" s="64"/>
      <c r="AG208" s="64"/>
      <c r="AH208" s="64"/>
      <c r="AI208" s="64"/>
      <c r="AJ208" s="66"/>
      <c r="AK208" s="52"/>
      <c r="AL208" s="55"/>
      <c r="AM208" s="69"/>
      <c r="AN208" s="33">
        <v>8</v>
      </c>
      <c r="AO208" s="32" t="s">
        <v>47</v>
      </c>
      <c r="AP208" s="17"/>
      <c r="AQ208" s="17"/>
      <c r="AR208" s="17"/>
      <c r="AS208" s="17"/>
      <c r="AT208" s="17"/>
      <c r="AU208" s="17"/>
      <c r="AV208" s="17"/>
      <c r="AW208" s="17"/>
      <c r="AX208" s="17"/>
      <c r="AY208" s="17"/>
      <c r="AZ208" s="17"/>
      <c r="BA208" s="17"/>
      <c r="BB208" s="17">
        <f t="shared" si="183"/>
        <v>0</v>
      </c>
      <c r="BC208" s="17" t="str">
        <f t="shared" si="184"/>
        <v>Débil</v>
      </c>
      <c r="BD208" s="17"/>
      <c r="BE208" s="17"/>
      <c r="BF208" s="17" t="str">
        <f t="shared" si="185"/>
        <v/>
      </c>
      <c r="BG208" s="17"/>
      <c r="BH208" s="18" t="str">
        <f t="shared" si="186"/>
        <v/>
      </c>
      <c r="BI208" s="17" t="str">
        <f t="shared" si="187"/>
        <v/>
      </c>
      <c r="BJ208" s="17" t="str">
        <f t="shared" si="188"/>
        <v>SI</v>
      </c>
      <c r="BK208" s="71"/>
      <c r="BL208" s="71"/>
      <c r="BM208" s="74"/>
      <c r="BN208" s="52"/>
      <c r="BO208" s="52"/>
      <c r="BP208" s="55"/>
      <c r="BQ208" s="58"/>
      <c r="BR208" s="61"/>
    </row>
    <row r="209" spans="1:70" ht="23.25" customHeight="1" x14ac:dyDescent="0.25">
      <c r="A209" s="27"/>
      <c r="B209" s="100"/>
      <c r="C209" s="64"/>
      <c r="D209" s="82"/>
      <c r="E209" s="82"/>
      <c r="F209" s="64"/>
      <c r="G209" s="64"/>
      <c r="H209" s="80"/>
      <c r="I209" s="64"/>
      <c r="J209" s="85"/>
      <c r="K209" s="34">
        <v>9</v>
      </c>
      <c r="L209" s="35" t="s">
        <v>47</v>
      </c>
      <c r="M209" s="87"/>
      <c r="N209" s="89"/>
      <c r="O209" s="52"/>
      <c r="P209" s="92"/>
      <c r="Q209" s="64"/>
      <c r="R209" s="64"/>
      <c r="S209" s="64"/>
      <c r="T209" s="64"/>
      <c r="U209" s="64"/>
      <c r="V209" s="64"/>
      <c r="W209" s="64"/>
      <c r="X209" s="64"/>
      <c r="Y209" s="64"/>
      <c r="Z209" s="64"/>
      <c r="AA209" s="64"/>
      <c r="AB209" s="64"/>
      <c r="AC209" s="64"/>
      <c r="AD209" s="64"/>
      <c r="AE209" s="64"/>
      <c r="AF209" s="64"/>
      <c r="AG209" s="64"/>
      <c r="AH209" s="64"/>
      <c r="AI209" s="64"/>
      <c r="AJ209" s="66"/>
      <c r="AK209" s="52"/>
      <c r="AL209" s="55"/>
      <c r="AM209" s="69"/>
      <c r="AN209" s="36">
        <v>9</v>
      </c>
      <c r="AO209" s="35" t="s">
        <v>56</v>
      </c>
      <c r="AP209" s="13"/>
      <c r="AQ209" s="13"/>
      <c r="AR209" s="13"/>
      <c r="AS209" s="13"/>
      <c r="AT209" s="13"/>
      <c r="AU209" s="13"/>
      <c r="AV209" s="13"/>
      <c r="AW209" s="13"/>
      <c r="AX209" s="13"/>
      <c r="AY209" s="13"/>
      <c r="AZ209" s="13"/>
      <c r="BA209" s="13"/>
      <c r="BB209" s="13">
        <f t="shared" si="183"/>
        <v>0</v>
      </c>
      <c r="BC209" s="13" t="str">
        <f t="shared" si="184"/>
        <v>Débil</v>
      </c>
      <c r="BD209" s="13"/>
      <c r="BE209" s="13"/>
      <c r="BF209" s="13" t="str">
        <f t="shared" si="185"/>
        <v/>
      </c>
      <c r="BG209" s="13"/>
      <c r="BH209" s="14" t="str">
        <f t="shared" si="186"/>
        <v/>
      </c>
      <c r="BI209" s="13" t="str">
        <f t="shared" si="187"/>
        <v/>
      </c>
      <c r="BJ209" s="13" t="str">
        <f t="shared" si="188"/>
        <v>SI</v>
      </c>
      <c r="BK209" s="71"/>
      <c r="BL209" s="71"/>
      <c r="BM209" s="74"/>
      <c r="BN209" s="52"/>
      <c r="BO209" s="52"/>
      <c r="BP209" s="55"/>
      <c r="BQ209" s="58"/>
      <c r="BR209" s="61"/>
    </row>
    <row r="210" spans="1:70" ht="23.25" customHeight="1" thickBot="1" x14ac:dyDescent="0.3">
      <c r="A210" s="27"/>
      <c r="B210" s="101"/>
      <c r="C210" s="65"/>
      <c r="D210" s="83"/>
      <c r="E210" s="83"/>
      <c r="F210" s="65"/>
      <c r="G210" s="65"/>
      <c r="H210" s="81"/>
      <c r="I210" s="65"/>
      <c r="J210" s="86"/>
      <c r="K210" s="37">
        <v>10</v>
      </c>
      <c r="L210" s="38" t="s">
        <v>47</v>
      </c>
      <c r="M210" s="88"/>
      <c r="N210" s="90"/>
      <c r="O210" s="53"/>
      <c r="P210" s="93"/>
      <c r="Q210" s="65"/>
      <c r="R210" s="65"/>
      <c r="S210" s="65"/>
      <c r="T210" s="65"/>
      <c r="U210" s="65"/>
      <c r="V210" s="65"/>
      <c r="W210" s="65"/>
      <c r="X210" s="65"/>
      <c r="Y210" s="65"/>
      <c r="Z210" s="65"/>
      <c r="AA210" s="65"/>
      <c r="AB210" s="65"/>
      <c r="AC210" s="65"/>
      <c r="AD210" s="65"/>
      <c r="AE210" s="65"/>
      <c r="AF210" s="65"/>
      <c r="AG210" s="65"/>
      <c r="AH210" s="65"/>
      <c r="AI210" s="65"/>
      <c r="AJ210" s="67"/>
      <c r="AK210" s="53"/>
      <c r="AL210" s="56"/>
      <c r="AM210" s="70"/>
      <c r="AN210" s="39">
        <v>10</v>
      </c>
      <c r="AO210" s="38" t="s">
        <v>56</v>
      </c>
      <c r="AP210" s="19"/>
      <c r="AQ210" s="19"/>
      <c r="AR210" s="19"/>
      <c r="AS210" s="19"/>
      <c r="AT210" s="19"/>
      <c r="AU210" s="19"/>
      <c r="AV210" s="19"/>
      <c r="AW210" s="19"/>
      <c r="AX210" s="19"/>
      <c r="AY210" s="19"/>
      <c r="AZ210" s="19"/>
      <c r="BA210" s="19"/>
      <c r="BB210" s="19">
        <f t="shared" si="183"/>
        <v>0</v>
      </c>
      <c r="BC210" s="19" t="str">
        <f t="shared" si="184"/>
        <v>Débil</v>
      </c>
      <c r="BD210" s="19"/>
      <c r="BE210" s="19"/>
      <c r="BF210" s="19" t="str">
        <f t="shared" si="185"/>
        <v/>
      </c>
      <c r="BG210" s="19"/>
      <c r="BH210" s="20" t="str">
        <f t="shared" si="186"/>
        <v/>
      </c>
      <c r="BI210" s="19" t="str">
        <f t="shared" si="187"/>
        <v/>
      </c>
      <c r="BJ210" s="19" t="str">
        <f t="shared" si="188"/>
        <v>SI</v>
      </c>
      <c r="BK210" s="72"/>
      <c r="BL210" s="72"/>
      <c r="BM210" s="75"/>
      <c r="BN210" s="53"/>
      <c r="BO210" s="53"/>
      <c r="BP210" s="56"/>
      <c r="BQ210" s="59"/>
      <c r="BR210" s="62"/>
    </row>
    <row r="211" spans="1:70" ht="63.75" x14ac:dyDescent="0.25">
      <c r="A211" s="27"/>
      <c r="B211" s="99" t="s">
        <v>15</v>
      </c>
      <c r="C211" s="63" t="s">
        <v>607</v>
      </c>
      <c r="D211" s="82" t="s">
        <v>608</v>
      </c>
      <c r="E211" s="82" t="s">
        <v>609</v>
      </c>
      <c r="F211" s="63" t="s">
        <v>91</v>
      </c>
      <c r="G211" s="63" t="s">
        <v>91</v>
      </c>
      <c r="H211" s="79" t="s">
        <v>91</v>
      </c>
      <c r="I211" s="63" t="s">
        <v>91</v>
      </c>
      <c r="J211" s="84" t="str">
        <f t="shared" ref="J211" si="261">IF(AND((F211="SI"),(G211="SI"),(H211="SI"),(I211="SI")),"Si es Riesgo de Corrupción","No es Riesgo de Corrupción")</f>
        <v>Si es Riesgo de Corrupción</v>
      </c>
      <c r="K211" s="28">
        <v>1</v>
      </c>
      <c r="L211" s="29" t="s">
        <v>610</v>
      </c>
      <c r="M211" s="87" t="s">
        <v>612</v>
      </c>
      <c r="N211" s="89">
        <v>3</v>
      </c>
      <c r="O211" s="52" t="str">
        <f t="shared" ref="O211" si="262">IF(N211=1,"Rara vez",IF(N211=2,"Improbable",IF(N211=3,"Posible",IF(N211=4,"Probable",IF(N211=5,"Casi seguro","← 
Definir el nivel de probabilidad")))))</f>
        <v>Posible</v>
      </c>
      <c r="P211" s="91" t="str">
        <f t="shared" ref="P211" si="263">IF(N211=5,"Descripción:
Se espera que el evento ocurra en la mayoría de las circunstancias
Frecuencia:
Más de 1 vez al año",IF(N211=4,"Descripción:
Es viable que el evento ocurra en la mayoría de las circunstancias
Frecuencia:
Al menos 1 vez en el último año",IF(N211=3,"Descripción:
El evento podrá ocurrir en algún momento
Frecuencia:
Al menos 1 vez en los últimos 2 años",IF(N211=2,"Descripción:
El evento puede ocurrir en algún momento
Frecuencia:
Al menos 1 vez en los últimos 5 años",IF(N211=1,"Descripción: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211" s="63" t="s">
        <v>91</v>
      </c>
      <c r="R211" s="63" t="s">
        <v>91</v>
      </c>
      <c r="S211" s="63" t="s">
        <v>91</v>
      </c>
      <c r="T211" s="63" t="s">
        <v>91</v>
      </c>
      <c r="U211" s="63" t="s">
        <v>91</v>
      </c>
      <c r="V211" s="63" t="s">
        <v>91</v>
      </c>
      <c r="W211" s="63" t="s">
        <v>91</v>
      </c>
      <c r="X211" s="63" t="s">
        <v>91</v>
      </c>
      <c r="Y211" s="63" t="s">
        <v>91</v>
      </c>
      <c r="Z211" s="63" t="s">
        <v>91</v>
      </c>
      <c r="AA211" s="63" t="s">
        <v>91</v>
      </c>
      <c r="AB211" s="63" t="s">
        <v>91</v>
      </c>
      <c r="AC211" s="63" t="s">
        <v>91</v>
      </c>
      <c r="AD211" s="63" t="s">
        <v>91</v>
      </c>
      <c r="AE211" s="63" t="s">
        <v>91</v>
      </c>
      <c r="AF211" s="63" t="s">
        <v>91</v>
      </c>
      <c r="AG211" s="63" t="s">
        <v>91</v>
      </c>
      <c r="AH211" s="63" t="s">
        <v>91</v>
      </c>
      <c r="AI211" s="63" t="s">
        <v>91</v>
      </c>
      <c r="AJ211" s="66" t="str">
        <f t="shared" ref="AJ211" si="264">IF(AF211="SI","Impacto Catastrófico por lesoines o perdida de vidas humanas",(COUNTIF(Q211:AE220,"SI")+COUNTIF(AG211:AI220,"SI")))</f>
        <v>Impacto Catastrófico por lesoines o perdida de vidas humanas</v>
      </c>
      <c r="AK211" s="52" t="str">
        <f t="shared" ref="AK211" si="265">IF(AJ211=0,"",IF(AND(AJ211&gt;0,AJ211&lt;=5),"Moderado",IF(AND(AJ211&gt;5,AJ211&lt;=11),"Mayor","Catastrófico")))</f>
        <v>Catastrófico</v>
      </c>
      <c r="AL211" s="54" t="str">
        <f t="shared" ref="AL211" si="266">IF(AND(O211="Rara Vez",AK211="Moderado"),"Moderado",IF(AND(O211="Rara Vez",AK211="Mayor"),"Alto",IF(AND(O211="Improbable",AK211="Moderado"),"Moderado",IF(AND(O211="Improbable",AK211="Mayor"),"Alto",IF(AND(O211="Posible",AK211="Moderado"),"Alto",IF(AND(O211="Probable",AK211="Moderado"),"Alto","Extremo"))))))</f>
        <v>Extremo</v>
      </c>
      <c r="AM211" s="68" t="s">
        <v>81</v>
      </c>
      <c r="AN211" s="30">
        <v>1</v>
      </c>
      <c r="AO211" s="29" t="s">
        <v>613</v>
      </c>
      <c r="AP211" s="11" t="s">
        <v>614</v>
      </c>
      <c r="AQ211" s="11" t="s">
        <v>129</v>
      </c>
      <c r="AR211" s="11" t="s">
        <v>615</v>
      </c>
      <c r="AS211" s="11" t="s">
        <v>616</v>
      </c>
      <c r="AT211" s="11" t="s">
        <v>132</v>
      </c>
      <c r="AU211" s="11" t="s">
        <v>106</v>
      </c>
      <c r="AV211" s="11" t="s">
        <v>107</v>
      </c>
      <c r="AW211" s="11" t="s">
        <v>108</v>
      </c>
      <c r="AX211" s="11" t="s">
        <v>109</v>
      </c>
      <c r="AY211" s="11" t="s">
        <v>110</v>
      </c>
      <c r="AZ211" s="11" t="s">
        <v>111</v>
      </c>
      <c r="BA211" s="11" t="s">
        <v>118</v>
      </c>
      <c r="BB211" s="11">
        <f t="shared" si="183"/>
        <v>95</v>
      </c>
      <c r="BC211" s="11" t="str">
        <f t="shared" si="184"/>
        <v>Moderado</v>
      </c>
      <c r="BD211" s="11"/>
      <c r="BE211" s="11" t="s">
        <v>149</v>
      </c>
      <c r="BF211" s="11" t="str">
        <f t="shared" si="185"/>
        <v>Algunas veces se ejecuta</v>
      </c>
      <c r="BG211" s="11"/>
      <c r="BH211" s="12" t="str">
        <f t="shared" si="186"/>
        <v>MODERADO</v>
      </c>
      <c r="BI211" s="11">
        <f t="shared" si="187"/>
        <v>50</v>
      </c>
      <c r="BJ211" s="11" t="str">
        <f t="shared" si="188"/>
        <v>SI</v>
      </c>
      <c r="BK211" s="71" t="str">
        <f t="shared" ref="BK211" si="267">IF(AVERAGE(BI211:BI220)=100,"FUERTE",IF(AND(AVERAGE(BI211:BI220)&lt;=99,AVERAGE(BI211:BI220)&gt;=50),"MODERADA",IF(AVERAGE(BI211:BI220)&lt;50,"DÉBIL",0)))</f>
        <v>DÉBIL</v>
      </c>
      <c r="BL211" s="71" t="str">
        <f t="shared" ref="BL211" si="268">IFERROR(IF(BK211="DÉBIL","NO DISMINUYE",IF(AVERAGEIF(AT211:AT220,"Preventivo",BI211:BI220)&gt;=50,"DIRECTAMENTE","NO DISMINUYE")),"NO DISMINUYE")</f>
        <v>NO DISMINUYE</v>
      </c>
      <c r="BM211" s="73">
        <f t="shared" ref="BM211" si="269">IF(N211=1,1,IF(AND(N211=2,BK211="FUERTE",BL211="DIRECTAMENTE"),N211-1,IF(AND(N211&gt;2,BK211="FUERTE",BL211="DIRECTAMENTE"),N211-2,IF(AND(N211&gt;=2,BK211="MODERADA",BL211="DIRECTAMENTE"),N211-1,N211))))</f>
        <v>3</v>
      </c>
      <c r="BN211" s="52" t="str">
        <f t="shared" ref="BN211" si="270">IF(BM211=1,"Rara vez",IF(BM211=2,"Improbable",IF(BM211=3,"Posible",IF(BM211=4,"Probable",IF(BM211=5,"Casi Seguro",0)))))</f>
        <v>Posible</v>
      </c>
      <c r="BO211" s="52" t="str">
        <f t="shared" ref="BO211" si="271">AK211</f>
        <v>Catastrófico</v>
      </c>
      <c r="BP211" s="54" t="str">
        <f t="shared" ref="BP211" si="272">IF(AND(BN211="Rara Vez",BO211="Moderado"),"Moderado",IF(AND(BN211="Rara Vez",BO211="Mayor"),"Alto",IF(AND(BN211="Improbable",BO211="Moderado"),"Moderado",IF(AND(BN211="Improbable",BO211="Mayor"),"Alto",IF(AND(BN211="Posible",BO211="Moderado"),"Alto",IF(AND(BN211="Probable",BO211="Moderado"),"Alto","Extremo"))))))</f>
        <v>Extremo</v>
      </c>
      <c r="BQ211" s="57" t="s">
        <v>619</v>
      </c>
      <c r="BR211" s="60" t="s">
        <v>620</v>
      </c>
    </row>
    <row r="212" spans="1:70" ht="89.25" x14ac:dyDescent="0.25">
      <c r="A212" s="27"/>
      <c r="B212" s="100"/>
      <c r="C212" s="64"/>
      <c r="D212" s="82"/>
      <c r="E212" s="82"/>
      <c r="F212" s="64"/>
      <c r="G212" s="64"/>
      <c r="H212" s="80"/>
      <c r="I212" s="64"/>
      <c r="J212" s="85"/>
      <c r="K212" s="31">
        <v>2</v>
      </c>
      <c r="L212" s="32" t="s">
        <v>611</v>
      </c>
      <c r="M212" s="87"/>
      <c r="N212" s="89"/>
      <c r="O212" s="52"/>
      <c r="P212" s="92"/>
      <c r="Q212" s="64"/>
      <c r="R212" s="64"/>
      <c r="S212" s="64"/>
      <c r="T212" s="64"/>
      <c r="U212" s="64"/>
      <c r="V212" s="64"/>
      <c r="W212" s="64"/>
      <c r="X212" s="64"/>
      <c r="Y212" s="64"/>
      <c r="Z212" s="64"/>
      <c r="AA212" s="64"/>
      <c r="AB212" s="64"/>
      <c r="AC212" s="64"/>
      <c r="AD212" s="64"/>
      <c r="AE212" s="64"/>
      <c r="AF212" s="64"/>
      <c r="AG212" s="64"/>
      <c r="AH212" s="64"/>
      <c r="AI212" s="64"/>
      <c r="AJ212" s="66"/>
      <c r="AK212" s="52"/>
      <c r="AL212" s="55"/>
      <c r="AM212" s="69"/>
      <c r="AN212" s="33">
        <v>2</v>
      </c>
      <c r="AO212" s="32" t="s">
        <v>617</v>
      </c>
      <c r="AP212" s="17" t="s">
        <v>614</v>
      </c>
      <c r="AQ212" s="17" t="s">
        <v>129</v>
      </c>
      <c r="AR212" s="17" t="s">
        <v>618</v>
      </c>
      <c r="AS212" s="17" t="s">
        <v>616</v>
      </c>
      <c r="AT212" s="17" t="s">
        <v>132</v>
      </c>
      <c r="AU212" s="17" t="s">
        <v>106</v>
      </c>
      <c r="AV212" s="17" t="s">
        <v>107</v>
      </c>
      <c r="AW212" s="17" t="s">
        <v>182</v>
      </c>
      <c r="AX212" s="17" t="s">
        <v>109</v>
      </c>
      <c r="AY212" s="17" t="s">
        <v>110</v>
      </c>
      <c r="AZ212" s="17" t="s">
        <v>111</v>
      </c>
      <c r="BA212" s="17" t="s">
        <v>112</v>
      </c>
      <c r="BB212" s="17">
        <f t="shared" si="183"/>
        <v>75</v>
      </c>
      <c r="BC212" s="17" t="str">
        <f t="shared" si="184"/>
        <v>Débil</v>
      </c>
      <c r="BD212" s="17"/>
      <c r="BE212" s="17" t="s">
        <v>119</v>
      </c>
      <c r="BF212" s="17" t="str">
        <f t="shared" si="185"/>
        <v>No se ejecuta</v>
      </c>
      <c r="BG212" s="17"/>
      <c r="BH212" s="18" t="str">
        <f t="shared" si="186"/>
        <v>DÉBIL</v>
      </c>
      <c r="BI212" s="17">
        <f t="shared" si="187"/>
        <v>0</v>
      </c>
      <c r="BJ212" s="17" t="str">
        <f t="shared" si="188"/>
        <v>SI</v>
      </c>
      <c r="BK212" s="71"/>
      <c r="BL212" s="71"/>
      <c r="BM212" s="74"/>
      <c r="BN212" s="52"/>
      <c r="BO212" s="52"/>
      <c r="BP212" s="55"/>
      <c r="BQ212" s="58"/>
      <c r="BR212" s="61"/>
    </row>
    <row r="213" spans="1:70" ht="12.75" x14ac:dyDescent="0.25">
      <c r="A213" s="27"/>
      <c r="B213" s="100"/>
      <c r="C213" s="64"/>
      <c r="D213" s="82"/>
      <c r="E213" s="82"/>
      <c r="F213" s="64"/>
      <c r="G213" s="64"/>
      <c r="H213" s="80"/>
      <c r="I213" s="64"/>
      <c r="J213" s="85"/>
      <c r="K213" s="34">
        <v>3</v>
      </c>
      <c r="L213" s="35" t="s">
        <v>47</v>
      </c>
      <c r="M213" s="87"/>
      <c r="N213" s="89"/>
      <c r="O213" s="52"/>
      <c r="P213" s="92"/>
      <c r="Q213" s="64"/>
      <c r="R213" s="64"/>
      <c r="S213" s="64"/>
      <c r="T213" s="64"/>
      <c r="U213" s="64"/>
      <c r="V213" s="64"/>
      <c r="W213" s="64"/>
      <c r="X213" s="64"/>
      <c r="Y213" s="64"/>
      <c r="Z213" s="64"/>
      <c r="AA213" s="64"/>
      <c r="AB213" s="64"/>
      <c r="AC213" s="64"/>
      <c r="AD213" s="64"/>
      <c r="AE213" s="64"/>
      <c r="AF213" s="64"/>
      <c r="AG213" s="64"/>
      <c r="AH213" s="64"/>
      <c r="AI213" s="64"/>
      <c r="AJ213" s="66"/>
      <c r="AK213" s="52"/>
      <c r="AL213" s="55"/>
      <c r="AM213" s="69"/>
      <c r="AN213" s="36">
        <v>3</v>
      </c>
      <c r="AO213" s="35" t="s">
        <v>47</v>
      </c>
      <c r="AP213" s="13"/>
      <c r="AQ213" s="13"/>
      <c r="AR213" s="13"/>
      <c r="AS213" s="13"/>
      <c r="AT213" s="13"/>
      <c r="AU213" s="13"/>
      <c r="AV213" s="13"/>
      <c r="AW213" s="13"/>
      <c r="AX213" s="13"/>
      <c r="AY213" s="13"/>
      <c r="AZ213" s="13"/>
      <c r="BA213" s="13"/>
      <c r="BB213" s="13">
        <f t="shared" si="183"/>
        <v>0</v>
      </c>
      <c r="BC213" s="13" t="str">
        <f t="shared" si="184"/>
        <v>Débil</v>
      </c>
      <c r="BD213" s="13"/>
      <c r="BE213" s="13"/>
      <c r="BF213" s="13" t="str">
        <f t="shared" si="185"/>
        <v/>
      </c>
      <c r="BG213" s="13"/>
      <c r="BH213" s="14" t="str">
        <f t="shared" si="186"/>
        <v/>
      </c>
      <c r="BI213" s="13" t="str">
        <f t="shared" si="187"/>
        <v/>
      </c>
      <c r="BJ213" s="13" t="str">
        <f t="shared" si="188"/>
        <v>SI</v>
      </c>
      <c r="BK213" s="71"/>
      <c r="BL213" s="71"/>
      <c r="BM213" s="74"/>
      <c r="BN213" s="52"/>
      <c r="BO213" s="52"/>
      <c r="BP213" s="55"/>
      <c r="BQ213" s="58"/>
      <c r="BR213" s="61"/>
    </row>
    <row r="214" spans="1:70" ht="23.25" customHeight="1" x14ac:dyDescent="0.25">
      <c r="A214" s="27"/>
      <c r="B214" s="100"/>
      <c r="C214" s="64"/>
      <c r="D214" s="82"/>
      <c r="E214" s="82"/>
      <c r="F214" s="64"/>
      <c r="G214" s="64"/>
      <c r="H214" s="80"/>
      <c r="I214" s="64"/>
      <c r="J214" s="85"/>
      <c r="K214" s="31">
        <v>4</v>
      </c>
      <c r="L214" s="32" t="s">
        <v>47</v>
      </c>
      <c r="M214" s="87"/>
      <c r="N214" s="89"/>
      <c r="O214" s="52"/>
      <c r="P214" s="92"/>
      <c r="Q214" s="64"/>
      <c r="R214" s="64"/>
      <c r="S214" s="64"/>
      <c r="T214" s="64"/>
      <c r="U214" s="64"/>
      <c r="V214" s="64"/>
      <c r="W214" s="64"/>
      <c r="X214" s="64"/>
      <c r="Y214" s="64"/>
      <c r="Z214" s="64"/>
      <c r="AA214" s="64"/>
      <c r="AB214" s="64"/>
      <c r="AC214" s="64"/>
      <c r="AD214" s="64"/>
      <c r="AE214" s="64"/>
      <c r="AF214" s="64"/>
      <c r="AG214" s="64"/>
      <c r="AH214" s="64"/>
      <c r="AI214" s="64"/>
      <c r="AJ214" s="66"/>
      <c r="AK214" s="52"/>
      <c r="AL214" s="55"/>
      <c r="AM214" s="69"/>
      <c r="AN214" s="33">
        <v>4</v>
      </c>
      <c r="AO214" s="32" t="s">
        <v>47</v>
      </c>
      <c r="AP214" s="17"/>
      <c r="AQ214" s="17"/>
      <c r="AR214" s="17"/>
      <c r="AS214" s="17"/>
      <c r="AT214" s="17"/>
      <c r="AU214" s="17"/>
      <c r="AV214" s="17"/>
      <c r="AW214" s="17"/>
      <c r="AX214" s="17"/>
      <c r="AY214" s="17"/>
      <c r="AZ214" s="17"/>
      <c r="BA214" s="17"/>
      <c r="BB214" s="17">
        <f t="shared" si="183"/>
        <v>0</v>
      </c>
      <c r="BC214" s="17" t="str">
        <f t="shared" si="184"/>
        <v>Débil</v>
      </c>
      <c r="BD214" s="17"/>
      <c r="BE214" s="17"/>
      <c r="BF214" s="17" t="str">
        <f t="shared" si="185"/>
        <v/>
      </c>
      <c r="BG214" s="17"/>
      <c r="BH214" s="18" t="str">
        <f t="shared" si="186"/>
        <v/>
      </c>
      <c r="BI214" s="17" t="str">
        <f t="shared" si="187"/>
        <v/>
      </c>
      <c r="BJ214" s="17" t="str">
        <f t="shared" si="188"/>
        <v>SI</v>
      </c>
      <c r="BK214" s="71"/>
      <c r="BL214" s="71"/>
      <c r="BM214" s="74"/>
      <c r="BN214" s="52"/>
      <c r="BO214" s="52"/>
      <c r="BP214" s="55"/>
      <c r="BQ214" s="58"/>
      <c r="BR214" s="61"/>
    </row>
    <row r="215" spans="1:70" ht="23.25" customHeight="1" x14ac:dyDescent="0.25">
      <c r="A215" s="27"/>
      <c r="B215" s="100"/>
      <c r="C215" s="64"/>
      <c r="D215" s="82"/>
      <c r="E215" s="82"/>
      <c r="F215" s="64"/>
      <c r="G215" s="64"/>
      <c r="H215" s="80"/>
      <c r="I215" s="64"/>
      <c r="J215" s="85"/>
      <c r="K215" s="34">
        <v>5</v>
      </c>
      <c r="L215" s="35" t="s">
        <v>47</v>
      </c>
      <c r="M215" s="87"/>
      <c r="N215" s="89"/>
      <c r="O215" s="52"/>
      <c r="P215" s="92"/>
      <c r="Q215" s="64"/>
      <c r="R215" s="64"/>
      <c r="S215" s="64"/>
      <c r="T215" s="64"/>
      <c r="U215" s="64"/>
      <c r="V215" s="64"/>
      <c r="W215" s="64"/>
      <c r="X215" s="64"/>
      <c r="Y215" s="64"/>
      <c r="Z215" s="64"/>
      <c r="AA215" s="64"/>
      <c r="AB215" s="64"/>
      <c r="AC215" s="64"/>
      <c r="AD215" s="64"/>
      <c r="AE215" s="64"/>
      <c r="AF215" s="64"/>
      <c r="AG215" s="64"/>
      <c r="AH215" s="64"/>
      <c r="AI215" s="64"/>
      <c r="AJ215" s="66"/>
      <c r="AK215" s="52"/>
      <c r="AL215" s="55"/>
      <c r="AM215" s="69"/>
      <c r="AN215" s="36">
        <v>5</v>
      </c>
      <c r="AO215" s="35" t="s">
        <v>47</v>
      </c>
      <c r="AP215" s="13"/>
      <c r="AQ215" s="13"/>
      <c r="AR215" s="13"/>
      <c r="AS215" s="13"/>
      <c r="AT215" s="13"/>
      <c r="AU215" s="13"/>
      <c r="AV215" s="13"/>
      <c r="AW215" s="13"/>
      <c r="AX215" s="13"/>
      <c r="AY215" s="13"/>
      <c r="AZ215" s="13"/>
      <c r="BA215" s="13"/>
      <c r="BB215" s="13">
        <f t="shared" si="183"/>
        <v>0</v>
      </c>
      <c r="BC215" s="13" t="str">
        <f t="shared" si="184"/>
        <v>Débil</v>
      </c>
      <c r="BD215" s="13"/>
      <c r="BE215" s="13"/>
      <c r="BF215" s="13" t="str">
        <f t="shared" si="185"/>
        <v/>
      </c>
      <c r="BG215" s="13"/>
      <c r="BH215" s="14" t="str">
        <f t="shared" si="186"/>
        <v/>
      </c>
      <c r="BI215" s="13" t="str">
        <f t="shared" si="187"/>
        <v/>
      </c>
      <c r="BJ215" s="13" t="str">
        <f t="shared" si="188"/>
        <v>SI</v>
      </c>
      <c r="BK215" s="71"/>
      <c r="BL215" s="71"/>
      <c r="BM215" s="74"/>
      <c r="BN215" s="52"/>
      <c r="BO215" s="52"/>
      <c r="BP215" s="55"/>
      <c r="BQ215" s="58"/>
      <c r="BR215" s="61"/>
    </row>
    <row r="216" spans="1:70" ht="23.25" customHeight="1" x14ac:dyDescent="0.25">
      <c r="A216" s="27"/>
      <c r="B216" s="100"/>
      <c r="C216" s="64"/>
      <c r="D216" s="82"/>
      <c r="E216" s="82"/>
      <c r="F216" s="64"/>
      <c r="G216" s="64"/>
      <c r="H216" s="80"/>
      <c r="I216" s="64"/>
      <c r="J216" s="85"/>
      <c r="K216" s="31">
        <v>6</v>
      </c>
      <c r="L216" s="32" t="s">
        <v>47</v>
      </c>
      <c r="M216" s="87"/>
      <c r="N216" s="89"/>
      <c r="O216" s="52"/>
      <c r="P216" s="92"/>
      <c r="Q216" s="64"/>
      <c r="R216" s="64"/>
      <c r="S216" s="64"/>
      <c r="T216" s="64"/>
      <c r="U216" s="64"/>
      <c r="V216" s="64"/>
      <c r="W216" s="64"/>
      <c r="X216" s="64"/>
      <c r="Y216" s="64"/>
      <c r="Z216" s="64"/>
      <c r="AA216" s="64"/>
      <c r="AB216" s="64"/>
      <c r="AC216" s="64"/>
      <c r="AD216" s="64"/>
      <c r="AE216" s="64"/>
      <c r="AF216" s="64"/>
      <c r="AG216" s="64"/>
      <c r="AH216" s="64"/>
      <c r="AI216" s="64"/>
      <c r="AJ216" s="66"/>
      <c r="AK216" s="52"/>
      <c r="AL216" s="55"/>
      <c r="AM216" s="69"/>
      <c r="AN216" s="33">
        <v>6</v>
      </c>
      <c r="AO216" s="32" t="s">
        <v>47</v>
      </c>
      <c r="AP216" s="17"/>
      <c r="AQ216" s="17"/>
      <c r="AR216" s="17"/>
      <c r="AS216" s="17"/>
      <c r="AT216" s="17"/>
      <c r="AU216" s="17"/>
      <c r="AV216" s="17"/>
      <c r="AW216" s="17"/>
      <c r="AX216" s="17"/>
      <c r="AY216" s="17"/>
      <c r="AZ216" s="17"/>
      <c r="BA216" s="17"/>
      <c r="BB216" s="17">
        <f t="shared" si="183"/>
        <v>0</v>
      </c>
      <c r="BC216" s="17" t="str">
        <f t="shared" si="184"/>
        <v>Débil</v>
      </c>
      <c r="BD216" s="17"/>
      <c r="BE216" s="17"/>
      <c r="BF216" s="17" t="str">
        <f t="shared" si="185"/>
        <v/>
      </c>
      <c r="BG216" s="17"/>
      <c r="BH216" s="18" t="str">
        <f t="shared" si="186"/>
        <v/>
      </c>
      <c r="BI216" s="17" t="str">
        <f t="shared" si="187"/>
        <v/>
      </c>
      <c r="BJ216" s="17" t="str">
        <f t="shared" si="188"/>
        <v>SI</v>
      </c>
      <c r="BK216" s="71"/>
      <c r="BL216" s="71"/>
      <c r="BM216" s="74"/>
      <c r="BN216" s="52"/>
      <c r="BO216" s="52"/>
      <c r="BP216" s="55"/>
      <c r="BQ216" s="58"/>
      <c r="BR216" s="61"/>
    </row>
    <row r="217" spans="1:70" ht="23.25" customHeight="1" x14ac:dyDescent="0.25">
      <c r="A217" s="27"/>
      <c r="B217" s="100"/>
      <c r="C217" s="64"/>
      <c r="D217" s="82"/>
      <c r="E217" s="82"/>
      <c r="F217" s="64"/>
      <c r="G217" s="64"/>
      <c r="H217" s="80"/>
      <c r="I217" s="64"/>
      <c r="J217" s="85"/>
      <c r="K217" s="34">
        <v>7</v>
      </c>
      <c r="L217" s="35" t="s">
        <v>47</v>
      </c>
      <c r="M217" s="87"/>
      <c r="N217" s="89"/>
      <c r="O217" s="52"/>
      <c r="P217" s="92"/>
      <c r="Q217" s="64"/>
      <c r="R217" s="64"/>
      <c r="S217" s="64"/>
      <c r="T217" s="64"/>
      <c r="U217" s="64"/>
      <c r="V217" s="64"/>
      <c r="W217" s="64"/>
      <c r="X217" s="64"/>
      <c r="Y217" s="64"/>
      <c r="Z217" s="64"/>
      <c r="AA217" s="64"/>
      <c r="AB217" s="64"/>
      <c r="AC217" s="64"/>
      <c r="AD217" s="64"/>
      <c r="AE217" s="64"/>
      <c r="AF217" s="64"/>
      <c r="AG217" s="64"/>
      <c r="AH217" s="64"/>
      <c r="AI217" s="64"/>
      <c r="AJ217" s="66"/>
      <c r="AK217" s="52"/>
      <c r="AL217" s="55"/>
      <c r="AM217" s="69"/>
      <c r="AN217" s="36">
        <v>7</v>
      </c>
      <c r="AO217" s="35" t="s">
        <v>47</v>
      </c>
      <c r="AP217" s="13"/>
      <c r="AQ217" s="13"/>
      <c r="AR217" s="13"/>
      <c r="AS217" s="13"/>
      <c r="AT217" s="13"/>
      <c r="AU217" s="13"/>
      <c r="AV217" s="13"/>
      <c r="AW217" s="13"/>
      <c r="AX217" s="13"/>
      <c r="AY217" s="13"/>
      <c r="AZ217" s="13"/>
      <c r="BA217" s="13"/>
      <c r="BB217" s="13">
        <f t="shared" si="183"/>
        <v>0</v>
      </c>
      <c r="BC217" s="13" t="str">
        <f t="shared" si="184"/>
        <v>Débil</v>
      </c>
      <c r="BD217" s="13"/>
      <c r="BE217" s="13"/>
      <c r="BF217" s="13" t="str">
        <f t="shared" si="185"/>
        <v/>
      </c>
      <c r="BG217" s="13"/>
      <c r="BH217" s="14" t="str">
        <f t="shared" si="186"/>
        <v/>
      </c>
      <c r="BI217" s="13" t="str">
        <f t="shared" si="187"/>
        <v/>
      </c>
      <c r="BJ217" s="13" t="str">
        <f t="shared" si="188"/>
        <v>SI</v>
      </c>
      <c r="BK217" s="71"/>
      <c r="BL217" s="71"/>
      <c r="BM217" s="74"/>
      <c r="BN217" s="52"/>
      <c r="BO217" s="52"/>
      <c r="BP217" s="55"/>
      <c r="BQ217" s="58"/>
      <c r="BR217" s="61"/>
    </row>
    <row r="218" spans="1:70" ht="23.25" customHeight="1" x14ac:dyDescent="0.25">
      <c r="A218" s="27"/>
      <c r="B218" s="100"/>
      <c r="C218" s="64"/>
      <c r="D218" s="82"/>
      <c r="E218" s="82"/>
      <c r="F218" s="64"/>
      <c r="G218" s="64"/>
      <c r="H218" s="80"/>
      <c r="I218" s="64"/>
      <c r="J218" s="85"/>
      <c r="K218" s="31">
        <v>8</v>
      </c>
      <c r="L218" s="32" t="s">
        <v>47</v>
      </c>
      <c r="M218" s="87"/>
      <c r="N218" s="89"/>
      <c r="O218" s="52"/>
      <c r="P218" s="92"/>
      <c r="Q218" s="64"/>
      <c r="R218" s="64"/>
      <c r="S218" s="64"/>
      <c r="T218" s="64"/>
      <c r="U218" s="64"/>
      <c r="V218" s="64"/>
      <c r="W218" s="64"/>
      <c r="X218" s="64"/>
      <c r="Y218" s="64"/>
      <c r="Z218" s="64"/>
      <c r="AA218" s="64"/>
      <c r="AB218" s="64"/>
      <c r="AC218" s="64"/>
      <c r="AD218" s="64"/>
      <c r="AE218" s="64"/>
      <c r="AF218" s="64"/>
      <c r="AG218" s="64"/>
      <c r="AH218" s="64"/>
      <c r="AI218" s="64"/>
      <c r="AJ218" s="66"/>
      <c r="AK218" s="52"/>
      <c r="AL218" s="55"/>
      <c r="AM218" s="69"/>
      <c r="AN218" s="33">
        <v>8</v>
      </c>
      <c r="AO218" s="32" t="s">
        <v>47</v>
      </c>
      <c r="AP218" s="17"/>
      <c r="AQ218" s="17"/>
      <c r="AR218" s="17"/>
      <c r="AS218" s="17"/>
      <c r="AT218" s="17"/>
      <c r="AU218" s="17"/>
      <c r="AV218" s="17"/>
      <c r="AW218" s="17"/>
      <c r="AX218" s="17"/>
      <c r="AY218" s="17"/>
      <c r="AZ218" s="17"/>
      <c r="BA218" s="17"/>
      <c r="BB218" s="17">
        <f t="shared" si="183"/>
        <v>0</v>
      </c>
      <c r="BC218" s="17" t="str">
        <f t="shared" si="184"/>
        <v>Débil</v>
      </c>
      <c r="BD218" s="17"/>
      <c r="BE218" s="17"/>
      <c r="BF218" s="17" t="str">
        <f t="shared" si="185"/>
        <v/>
      </c>
      <c r="BG218" s="17"/>
      <c r="BH218" s="18" t="str">
        <f t="shared" si="186"/>
        <v/>
      </c>
      <c r="BI218" s="17" t="str">
        <f t="shared" si="187"/>
        <v/>
      </c>
      <c r="BJ218" s="17" t="str">
        <f t="shared" si="188"/>
        <v>SI</v>
      </c>
      <c r="BK218" s="71"/>
      <c r="BL218" s="71"/>
      <c r="BM218" s="74"/>
      <c r="BN218" s="52"/>
      <c r="BO218" s="52"/>
      <c r="BP218" s="55"/>
      <c r="BQ218" s="58"/>
      <c r="BR218" s="61"/>
    </row>
    <row r="219" spans="1:70" ht="23.25" customHeight="1" x14ac:dyDescent="0.25">
      <c r="A219" s="27"/>
      <c r="B219" s="100"/>
      <c r="C219" s="64"/>
      <c r="D219" s="82"/>
      <c r="E219" s="82"/>
      <c r="F219" s="64"/>
      <c r="G219" s="64"/>
      <c r="H219" s="80"/>
      <c r="I219" s="64"/>
      <c r="J219" s="85"/>
      <c r="K219" s="34">
        <v>9</v>
      </c>
      <c r="L219" s="35" t="s">
        <v>47</v>
      </c>
      <c r="M219" s="87"/>
      <c r="N219" s="89"/>
      <c r="O219" s="52"/>
      <c r="P219" s="92"/>
      <c r="Q219" s="64"/>
      <c r="R219" s="64"/>
      <c r="S219" s="64"/>
      <c r="T219" s="64"/>
      <c r="U219" s="64"/>
      <c r="V219" s="64"/>
      <c r="W219" s="64"/>
      <c r="X219" s="64"/>
      <c r="Y219" s="64"/>
      <c r="Z219" s="64"/>
      <c r="AA219" s="64"/>
      <c r="AB219" s="64"/>
      <c r="AC219" s="64"/>
      <c r="AD219" s="64"/>
      <c r="AE219" s="64"/>
      <c r="AF219" s="64"/>
      <c r="AG219" s="64"/>
      <c r="AH219" s="64"/>
      <c r="AI219" s="64"/>
      <c r="AJ219" s="66"/>
      <c r="AK219" s="52"/>
      <c r="AL219" s="55"/>
      <c r="AM219" s="69"/>
      <c r="AN219" s="36">
        <v>9</v>
      </c>
      <c r="AO219" s="35" t="s">
        <v>56</v>
      </c>
      <c r="AP219" s="13"/>
      <c r="AQ219" s="13"/>
      <c r="AR219" s="13"/>
      <c r="AS219" s="13"/>
      <c r="AT219" s="13"/>
      <c r="AU219" s="13"/>
      <c r="AV219" s="13"/>
      <c r="AW219" s="13"/>
      <c r="AX219" s="13"/>
      <c r="AY219" s="13"/>
      <c r="AZ219" s="13"/>
      <c r="BA219" s="13"/>
      <c r="BB219" s="13">
        <f t="shared" si="183"/>
        <v>0</v>
      </c>
      <c r="BC219" s="13" t="str">
        <f t="shared" si="184"/>
        <v>Débil</v>
      </c>
      <c r="BD219" s="13"/>
      <c r="BE219" s="13"/>
      <c r="BF219" s="13" t="str">
        <f t="shared" si="185"/>
        <v/>
      </c>
      <c r="BG219" s="13"/>
      <c r="BH219" s="14" t="str">
        <f t="shared" si="186"/>
        <v/>
      </c>
      <c r="BI219" s="13" t="str">
        <f t="shared" si="187"/>
        <v/>
      </c>
      <c r="BJ219" s="13" t="str">
        <f t="shared" si="188"/>
        <v>SI</v>
      </c>
      <c r="BK219" s="71"/>
      <c r="BL219" s="71"/>
      <c r="BM219" s="74"/>
      <c r="BN219" s="52"/>
      <c r="BO219" s="52"/>
      <c r="BP219" s="55"/>
      <c r="BQ219" s="58"/>
      <c r="BR219" s="61"/>
    </row>
    <row r="220" spans="1:70" ht="23.25" customHeight="1" thickBot="1" x14ac:dyDescent="0.3">
      <c r="A220" s="27"/>
      <c r="B220" s="101"/>
      <c r="C220" s="65"/>
      <c r="D220" s="83"/>
      <c r="E220" s="83"/>
      <c r="F220" s="65"/>
      <c r="G220" s="65"/>
      <c r="H220" s="81"/>
      <c r="I220" s="65"/>
      <c r="J220" s="86"/>
      <c r="K220" s="37">
        <v>10</v>
      </c>
      <c r="L220" s="38" t="s">
        <v>47</v>
      </c>
      <c r="M220" s="88"/>
      <c r="N220" s="90"/>
      <c r="O220" s="53"/>
      <c r="P220" s="93"/>
      <c r="Q220" s="65"/>
      <c r="R220" s="65"/>
      <c r="S220" s="65"/>
      <c r="T220" s="65"/>
      <c r="U220" s="65"/>
      <c r="V220" s="65"/>
      <c r="W220" s="65"/>
      <c r="X220" s="65"/>
      <c r="Y220" s="65"/>
      <c r="Z220" s="65"/>
      <c r="AA220" s="65"/>
      <c r="AB220" s="65"/>
      <c r="AC220" s="65"/>
      <c r="AD220" s="65"/>
      <c r="AE220" s="65"/>
      <c r="AF220" s="65"/>
      <c r="AG220" s="65"/>
      <c r="AH220" s="65"/>
      <c r="AI220" s="65"/>
      <c r="AJ220" s="67"/>
      <c r="AK220" s="53"/>
      <c r="AL220" s="56"/>
      <c r="AM220" s="70"/>
      <c r="AN220" s="39">
        <v>10</v>
      </c>
      <c r="AO220" s="38" t="s">
        <v>56</v>
      </c>
      <c r="AP220" s="19"/>
      <c r="AQ220" s="19"/>
      <c r="AR220" s="19"/>
      <c r="AS220" s="19"/>
      <c r="AT220" s="19"/>
      <c r="AU220" s="19"/>
      <c r="AV220" s="19"/>
      <c r="AW220" s="19"/>
      <c r="AX220" s="19"/>
      <c r="AY220" s="19"/>
      <c r="AZ220" s="19"/>
      <c r="BA220" s="19"/>
      <c r="BB220" s="19">
        <f t="shared" si="183"/>
        <v>0</v>
      </c>
      <c r="BC220" s="19" t="str">
        <f t="shared" si="184"/>
        <v>Débil</v>
      </c>
      <c r="BD220" s="19"/>
      <c r="BE220" s="19"/>
      <c r="BF220" s="19" t="str">
        <f t="shared" si="185"/>
        <v/>
      </c>
      <c r="BG220" s="19"/>
      <c r="BH220" s="20" t="str">
        <f t="shared" si="186"/>
        <v/>
      </c>
      <c r="BI220" s="19" t="str">
        <f t="shared" si="187"/>
        <v/>
      </c>
      <c r="BJ220" s="19" t="str">
        <f t="shared" si="188"/>
        <v>SI</v>
      </c>
      <c r="BK220" s="72"/>
      <c r="BL220" s="72"/>
      <c r="BM220" s="75"/>
      <c r="BN220" s="53"/>
      <c r="BO220" s="53"/>
      <c r="BP220" s="56"/>
      <c r="BQ220" s="59"/>
      <c r="BR220" s="62"/>
    </row>
    <row r="221" spans="1:70" ht="114.75" x14ac:dyDescent="0.25">
      <c r="A221" s="27"/>
      <c r="B221" s="76" t="s">
        <v>20</v>
      </c>
      <c r="C221" s="79" t="s">
        <v>433</v>
      </c>
      <c r="D221" s="82" t="s">
        <v>434</v>
      </c>
      <c r="E221" s="82" t="s">
        <v>435</v>
      </c>
      <c r="F221" s="63" t="s">
        <v>91</v>
      </c>
      <c r="G221" s="63" t="s">
        <v>91</v>
      </c>
      <c r="H221" s="79" t="s">
        <v>91</v>
      </c>
      <c r="I221" s="63" t="s">
        <v>91</v>
      </c>
      <c r="J221" s="84" t="str">
        <f t="shared" ref="J221" si="273">IF(AND((F221="SI"),(G221="SI"),(H221="SI"),(I221="SI")),"Si es Riesgo de Corrupción","No es Riesgo de Corrupción")</f>
        <v>Si es Riesgo de Corrupción</v>
      </c>
      <c r="K221" s="28">
        <v>1</v>
      </c>
      <c r="L221" s="29" t="s">
        <v>443</v>
      </c>
      <c r="M221" s="87" t="s">
        <v>440</v>
      </c>
      <c r="N221" s="89">
        <v>3</v>
      </c>
      <c r="O221" s="52" t="str">
        <f t="shared" ref="O221" si="274">IF(N221=1,"Rara vez",IF(N221=2,"Improbable",IF(N221=3,"Posible",IF(N221=4,"Probable",IF(N221=5,"Casi seguro","← 
Definir el nivel de probabilidad")))))</f>
        <v>Posible</v>
      </c>
      <c r="P221" s="91" t="str">
        <f t="shared" ref="P221" si="275">IF(N221=5,"Descripción:
Se espera que el evento ocurra en la mayoría de las circunstancias
Frecuencia:
Más de 1 vez al año",IF(N221=4,"Descripción:
Es viable que el evento ocurra en la mayoría de las circunstancias
Frecuencia:
Al menos 1 vez en el último año",IF(N221=3,"Descripción:
El evento podrá ocurrir en algún momento
Frecuencia:
Al menos 1 vez en los últimos 2 años",IF(N221=2,"Descripción:
El evento puede ocurrir en algún momento
Frecuencia:
Al menos 1 vez en los últimos 5 años",IF(N221=1,"Descripción: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221" s="63" t="s">
        <v>91</v>
      </c>
      <c r="R221" s="63" t="s">
        <v>91</v>
      </c>
      <c r="S221" s="63" t="s">
        <v>91</v>
      </c>
      <c r="T221" s="63" t="s">
        <v>91</v>
      </c>
      <c r="U221" s="63" t="s">
        <v>91</v>
      </c>
      <c r="V221" s="63" t="s">
        <v>91</v>
      </c>
      <c r="W221" s="63" t="s">
        <v>91</v>
      </c>
      <c r="X221" s="63" t="s">
        <v>91</v>
      </c>
      <c r="Y221" s="63" t="s">
        <v>99</v>
      </c>
      <c r="Z221" s="63" t="s">
        <v>91</v>
      </c>
      <c r="AA221" s="63" t="s">
        <v>91</v>
      </c>
      <c r="AB221" s="63" t="s">
        <v>91</v>
      </c>
      <c r="AC221" s="63" t="s">
        <v>91</v>
      </c>
      <c r="AD221" s="63" t="s">
        <v>91</v>
      </c>
      <c r="AE221" s="63" t="s">
        <v>91</v>
      </c>
      <c r="AF221" s="63" t="s">
        <v>99</v>
      </c>
      <c r="AG221" s="63" t="s">
        <v>91</v>
      </c>
      <c r="AH221" s="63" t="s">
        <v>91</v>
      </c>
      <c r="AI221" s="63" t="s">
        <v>99</v>
      </c>
      <c r="AJ221" s="66">
        <f t="shared" ref="AJ221" si="276">IF(AF221="SI","Impacto Catastrófico por lesoines o perdida de vidas humanas",(COUNTIF(Q221:AE230,"SI")+COUNTIF(AG221:AI230,"SI")))</f>
        <v>16</v>
      </c>
      <c r="AK221" s="52" t="str">
        <f t="shared" ref="AK221" si="277">IF(AJ221=0,"",IF(AND(AJ221&gt;0,AJ221&lt;=5),"Moderado",IF(AND(AJ221&gt;5,AJ221&lt;=11),"Mayor","Catastrófico")))</f>
        <v>Catastrófico</v>
      </c>
      <c r="AL221" s="54" t="str">
        <f t="shared" ref="AL221" si="278">IF(AND(O221="Rara Vez",AK221="Moderado"),"Moderado",IF(AND(O221="Rara Vez",AK221="Mayor"),"Alto",IF(AND(O221="Improbable",AK221="Moderado"),"Moderado",IF(AND(O221="Improbable",AK221="Mayor"),"Alto",IF(AND(O221="Posible",AK221="Moderado"),"Alto",IF(AND(O221="Probable",AK221="Moderado"),"Alto","Extremo"))))))</f>
        <v>Extremo</v>
      </c>
      <c r="AM221" s="68" t="s">
        <v>81</v>
      </c>
      <c r="AN221" s="30">
        <v>1</v>
      </c>
      <c r="AO221" s="29" t="s">
        <v>452</v>
      </c>
      <c r="AP221" s="11" t="s">
        <v>453</v>
      </c>
      <c r="AQ221" s="11" t="s">
        <v>102</v>
      </c>
      <c r="AR221" s="11" t="s">
        <v>454</v>
      </c>
      <c r="AS221" s="11" t="s">
        <v>455</v>
      </c>
      <c r="AT221" s="11" t="s">
        <v>132</v>
      </c>
      <c r="AU221" s="11" t="s">
        <v>106</v>
      </c>
      <c r="AV221" s="11" t="s">
        <v>107</v>
      </c>
      <c r="AW221" s="11" t="s">
        <v>108</v>
      </c>
      <c r="AX221" s="11" t="s">
        <v>109</v>
      </c>
      <c r="AY221" s="11" t="s">
        <v>110</v>
      </c>
      <c r="AZ221" s="11" t="s">
        <v>111</v>
      </c>
      <c r="BA221" s="11" t="s">
        <v>133</v>
      </c>
      <c r="BB221" s="11">
        <f t="shared" si="183"/>
        <v>100</v>
      </c>
      <c r="BC221" s="11" t="str">
        <f t="shared" si="184"/>
        <v>Fuerte</v>
      </c>
      <c r="BD221" s="11"/>
      <c r="BE221" s="11" t="s">
        <v>149</v>
      </c>
      <c r="BF221" s="11" t="str">
        <f t="shared" si="185"/>
        <v>Algunas veces se ejecuta</v>
      </c>
      <c r="BG221" s="11"/>
      <c r="BH221" s="12" t="str">
        <f t="shared" si="186"/>
        <v>MODERADO</v>
      </c>
      <c r="BI221" s="11">
        <f t="shared" si="187"/>
        <v>50</v>
      </c>
      <c r="BJ221" s="11" t="str">
        <f t="shared" si="188"/>
        <v>SI</v>
      </c>
      <c r="BK221" s="71" t="str">
        <f t="shared" ref="BK221" si="279">IF(AVERAGE(BI221:BI230)=100,"FUERTE",IF(AND(AVERAGE(BI221:BI230)&lt;=99,AVERAGE(BI221:BI230)&gt;=50),"MODERADA",IF(AVERAGE(BI221:BI230)&lt;50,"DÉBIL",0)))</f>
        <v>DÉBIL</v>
      </c>
      <c r="BL221" s="71" t="str">
        <f t="shared" ref="BL221" si="280">IFERROR(IF(BK221="DÉBIL","NO DISMINUYE",IF(AVERAGEIF(AT221:AT230,"Preventivo",BI221:BI230)&gt;=50,"DIRECTAMENTE","NO DISMINUYE")),"NO DISMINUYE")</f>
        <v>NO DISMINUYE</v>
      </c>
      <c r="BM221" s="73">
        <f t="shared" ref="BM221" si="281">IF(N221=1,1,IF(AND(N221=2,BK221="FUERTE",BL221="DIRECTAMENTE"),N221-1,IF(AND(N221&gt;2,BK221="FUERTE",BL221="DIRECTAMENTE"),N221-2,IF(AND(N221&gt;=2,BK221="MODERADA",BL221="DIRECTAMENTE"),N221-1,N221))))</f>
        <v>3</v>
      </c>
      <c r="BN221" s="52" t="str">
        <f t="shared" ref="BN221" si="282">IF(BM221=1,"Rara vez",IF(BM221=2,"Improbable",IF(BM221=3,"Posible",IF(BM221=4,"Probable",IF(BM221=5,"Casi Seguro",0)))))</f>
        <v>Posible</v>
      </c>
      <c r="BO221" s="52" t="str">
        <f t="shared" ref="BO221" si="283">AK221</f>
        <v>Catastrófico</v>
      </c>
      <c r="BP221" s="54" t="str">
        <f t="shared" ref="BP221" si="284">IF(AND(BN221="Rara Vez",BO221="Moderado"),"Moderado",IF(AND(BN221="Rara Vez",BO221="Mayor"),"Alto",IF(AND(BN221="Improbable",BO221="Moderado"),"Moderado",IF(AND(BN221="Improbable",BO221="Mayor"),"Alto",IF(AND(BN221="Posible",BO221="Moderado"),"Alto",IF(AND(BN221="Probable",BO221="Moderado"),"Alto","Extremo"))))))</f>
        <v>Extremo</v>
      </c>
      <c r="BQ221" s="57" t="s">
        <v>480</v>
      </c>
      <c r="BR221" s="60" t="s">
        <v>481</v>
      </c>
    </row>
    <row r="222" spans="1:70" ht="102" x14ac:dyDescent="0.25">
      <c r="A222" s="27"/>
      <c r="B222" s="77"/>
      <c r="C222" s="80"/>
      <c r="D222" s="82"/>
      <c r="E222" s="82"/>
      <c r="F222" s="64"/>
      <c r="G222" s="64"/>
      <c r="H222" s="80"/>
      <c r="I222" s="64"/>
      <c r="J222" s="85"/>
      <c r="K222" s="31">
        <v>2</v>
      </c>
      <c r="L222" s="32" t="s">
        <v>444</v>
      </c>
      <c r="M222" s="87"/>
      <c r="N222" s="89"/>
      <c r="O222" s="52"/>
      <c r="P222" s="92"/>
      <c r="Q222" s="64"/>
      <c r="R222" s="64"/>
      <c r="S222" s="64"/>
      <c r="T222" s="64"/>
      <c r="U222" s="64"/>
      <c r="V222" s="64"/>
      <c r="W222" s="64"/>
      <c r="X222" s="64"/>
      <c r="Y222" s="64"/>
      <c r="Z222" s="64"/>
      <c r="AA222" s="64"/>
      <c r="AB222" s="64"/>
      <c r="AC222" s="64"/>
      <c r="AD222" s="64"/>
      <c r="AE222" s="64"/>
      <c r="AF222" s="64"/>
      <c r="AG222" s="64"/>
      <c r="AH222" s="64"/>
      <c r="AI222" s="64"/>
      <c r="AJ222" s="66"/>
      <c r="AK222" s="52"/>
      <c r="AL222" s="55"/>
      <c r="AM222" s="69"/>
      <c r="AN222" s="33">
        <v>2</v>
      </c>
      <c r="AO222" s="32" t="s">
        <v>456</v>
      </c>
      <c r="AP222" s="17" t="s">
        <v>457</v>
      </c>
      <c r="AQ222" s="17" t="s">
        <v>102</v>
      </c>
      <c r="AR222" s="17" t="s">
        <v>454</v>
      </c>
      <c r="AS222" s="17" t="s">
        <v>455</v>
      </c>
      <c r="AT222" s="17" t="s">
        <v>132</v>
      </c>
      <c r="AU222" s="17" t="s">
        <v>106</v>
      </c>
      <c r="AV222" s="17" t="s">
        <v>107</v>
      </c>
      <c r="AW222" s="17" t="s">
        <v>108</v>
      </c>
      <c r="AX222" s="17" t="s">
        <v>109</v>
      </c>
      <c r="AY222" s="17" t="s">
        <v>110</v>
      </c>
      <c r="AZ222" s="17" t="s">
        <v>111</v>
      </c>
      <c r="BA222" s="17" t="s">
        <v>133</v>
      </c>
      <c r="BB222" s="17">
        <f t="shared" si="183"/>
        <v>100</v>
      </c>
      <c r="BC222" s="17" t="str">
        <f t="shared" si="184"/>
        <v>Fuerte</v>
      </c>
      <c r="BD222" s="17"/>
      <c r="BE222" s="17" t="s">
        <v>149</v>
      </c>
      <c r="BF222" s="17" t="str">
        <f t="shared" si="185"/>
        <v>Algunas veces se ejecuta</v>
      </c>
      <c r="BG222" s="17"/>
      <c r="BH222" s="18" t="str">
        <f t="shared" si="186"/>
        <v>MODERADO</v>
      </c>
      <c r="BI222" s="17">
        <f t="shared" si="187"/>
        <v>50</v>
      </c>
      <c r="BJ222" s="17" t="str">
        <f t="shared" si="188"/>
        <v>SI</v>
      </c>
      <c r="BK222" s="71"/>
      <c r="BL222" s="71"/>
      <c r="BM222" s="74"/>
      <c r="BN222" s="52"/>
      <c r="BO222" s="52"/>
      <c r="BP222" s="55"/>
      <c r="BQ222" s="58"/>
      <c r="BR222" s="61"/>
    </row>
    <row r="223" spans="1:70" ht="89.25" x14ac:dyDescent="0.25">
      <c r="A223" s="27"/>
      <c r="B223" s="77"/>
      <c r="C223" s="80"/>
      <c r="D223" s="82"/>
      <c r="E223" s="82"/>
      <c r="F223" s="64"/>
      <c r="G223" s="64"/>
      <c r="H223" s="80"/>
      <c r="I223" s="64"/>
      <c r="J223" s="85"/>
      <c r="K223" s="34">
        <v>3</v>
      </c>
      <c r="L223" s="35" t="s">
        <v>445</v>
      </c>
      <c r="M223" s="87"/>
      <c r="N223" s="89"/>
      <c r="O223" s="52"/>
      <c r="P223" s="92"/>
      <c r="Q223" s="64"/>
      <c r="R223" s="64"/>
      <c r="S223" s="64"/>
      <c r="T223" s="64"/>
      <c r="U223" s="64"/>
      <c r="V223" s="64"/>
      <c r="W223" s="64"/>
      <c r="X223" s="64"/>
      <c r="Y223" s="64"/>
      <c r="Z223" s="64"/>
      <c r="AA223" s="64"/>
      <c r="AB223" s="64"/>
      <c r="AC223" s="64"/>
      <c r="AD223" s="64"/>
      <c r="AE223" s="64"/>
      <c r="AF223" s="64"/>
      <c r="AG223" s="64"/>
      <c r="AH223" s="64"/>
      <c r="AI223" s="64"/>
      <c r="AJ223" s="66"/>
      <c r="AK223" s="52"/>
      <c r="AL223" s="55"/>
      <c r="AM223" s="69"/>
      <c r="AN223" s="36">
        <v>3</v>
      </c>
      <c r="AO223" s="35" t="s">
        <v>458</v>
      </c>
      <c r="AP223" s="13" t="s">
        <v>459</v>
      </c>
      <c r="AQ223" s="13" t="s">
        <v>102</v>
      </c>
      <c r="AR223" s="13" t="s">
        <v>454</v>
      </c>
      <c r="AS223" s="13" t="s">
        <v>455</v>
      </c>
      <c r="AT223" s="13" t="s">
        <v>132</v>
      </c>
      <c r="AU223" s="13" t="s">
        <v>106</v>
      </c>
      <c r="AV223" s="13" t="s">
        <v>107</v>
      </c>
      <c r="AW223" s="13" t="s">
        <v>108</v>
      </c>
      <c r="AX223" s="13" t="s">
        <v>109</v>
      </c>
      <c r="AY223" s="13" t="s">
        <v>110</v>
      </c>
      <c r="AZ223" s="13" t="s">
        <v>111</v>
      </c>
      <c r="BA223" s="13" t="s">
        <v>133</v>
      </c>
      <c r="BB223" s="13">
        <f t="shared" si="183"/>
        <v>100</v>
      </c>
      <c r="BC223" s="13" t="str">
        <f t="shared" si="184"/>
        <v>Fuerte</v>
      </c>
      <c r="BD223" s="13"/>
      <c r="BE223" s="13" t="s">
        <v>149</v>
      </c>
      <c r="BF223" s="13" t="str">
        <f t="shared" si="185"/>
        <v>Algunas veces se ejecuta</v>
      </c>
      <c r="BG223" s="13"/>
      <c r="BH223" s="14" t="str">
        <f t="shared" si="186"/>
        <v>MODERADO</v>
      </c>
      <c r="BI223" s="13">
        <f t="shared" si="187"/>
        <v>50</v>
      </c>
      <c r="BJ223" s="13" t="str">
        <f t="shared" si="188"/>
        <v>SI</v>
      </c>
      <c r="BK223" s="71"/>
      <c r="BL223" s="71"/>
      <c r="BM223" s="74"/>
      <c r="BN223" s="52"/>
      <c r="BO223" s="52"/>
      <c r="BP223" s="55"/>
      <c r="BQ223" s="58"/>
      <c r="BR223" s="61"/>
    </row>
    <row r="224" spans="1:70" ht="63.75" x14ac:dyDescent="0.25">
      <c r="A224" s="27"/>
      <c r="B224" s="77"/>
      <c r="C224" s="80"/>
      <c r="D224" s="82"/>
      <c r="E224" s="82"/>
      <c r="F224" s="64"/>
      <c r="G224" s="64"/>
      <c r="H224" s="80"/>
      <c r="I224" s="64"/>
      <c r="J224" s="85"/>
      <c r="K224" s="31">
        <v>4</v>
      </c>
      <c r="L224" s="32" t="s">
        <v>446</v>
      </c>
      <c r="M224" s="87"/>
      <c r="N224" s="89"/>
      <c r="O224" s="52"/>
      <c r="P224" s="92"/>
      <c r="Q224" s="64"/>
      <c r="R224" s="64"/>
      <c r="S224" s="64"/>
      <c r="T224" s="64"/>
      <c r="U224" s="64"/>
      <c r="V224" s="64"/>
      <c r="W224" s="64"/>
      <c r="X224" s="64"/>
      <c r="Y224" s="64"/>
      <c r="Z224" s="64"/>
      <c r="AA224" s="64"/>
      <c r="AB224" s="64"/>
      <c r="AC224" s="64"/>
      <c r="AD224" s="64"/>
      <c r="AE224" s="64"/>
      <c r="AF224" s="64"/>
      <c r="AG224" s="64"/>
      <c r="AH224" s="64"/>
      <c r="AI224" s="64"/>
      <c r="AJ224" s="66"/>
      <c r="AK224" s="52"/>
      <c r="AL224" s="55"/>
      <c r="AM224" s="69"/>
      <c r="AN224" s="33">
        <v>4</v>
      </c>
      <c r="AO224" s="32" t="s">
        <v>460</v>
      </c>
      <c r="AP224" s="17" t="s">
        <v>461</v>
      </c>
      <c r="AQ224" s="17" t="s">
        <v>102</v>
      </c>
      <c r="AR224" s="17" t="s">
        <v>462</v>
      </c>
      <c r="AS224" s="17" t="s">
        <v>463</v>
      </c>
      <c r="AT224" s="17" t="s">
        <v>105</v>
      </c>
      <c r="AU224" s="17" t="s">
        <v>106</v>
      </c>
      <c r="AV224" s="17" t="s">
        <v>107</v>
      </c>
      <c r="AW224" s="17" t="s">
        <v>108</v>
      </c>
      <c r="AX224" s="17" t="s">
        <v>117</v>
      </c>
      <c r="AY224" s="17" t="s">
        <v>110</v>
      </c>
      <c r="AZ224" s="17" t="s">
        <v>185</v>
      </c>
      <c r="BA224" s="17" t="s">
        <v>133</v>
      </c>
      <c r="BB224" s="17">
        <f t="shared" si="183"/>
        <v>80</v>
      </c>
      <c r="BC224" s="17" t="str">
        <f t="shared" si="184"/>
        <v>Débil</v>
      </c>
      <c r="BD224" s="17"/>
      <c r="BE224" s="17" t="s">
        <v>149</v>
      </c>
      <c r="BF224" s="17" t="str">
        <f t="shared" si="185"/>
        <v>Algunas veces se ejecuta</v>
      </c>
      <c r="BG224" s="17"/>
      <c r="BH224" s="18" t="str">
        <f t="shared" si="186"/>
        <v>DÉBIL</v>
      </c>
      <c r="BI224" s="17">
        <f t="shared" si="187"/>
        <v>0</v>
      </c>
      <c r="BJ224" s="17" t="str">
        <f t="shared" si="188"/>
        <v>SI</v>
      </c>
      <c r="BK224" s="71"/>
      <c r="BL224" s="71"/>
      <c r="BM224" s="74"/>
      <c r="BN224" s="52"/>
      <c r="BO224" s="52"/>
      <c r="BP224" s="55"/>
      <c r="BQ224" s="58"/>
      <c r="BR224" s="61"/>
    </row>
    <row r="225" spans="1:70" ht="23.25" customHeight="1" x14ac:dyDescent="0.25">
      <c r="A225" s="27"/>
      <c r="B225" s="77"/>
      <c r="C225" s="80"/>
      <c r="D225" s="82"/>
      <c r="E225" s="82"/>
      <c r="F225" s="64"/>
      <c r="G225" s="64"/>
      <c r="H225" s="80"/>
      <c r="I225" s="64"/>
      <c r="J225" s="85"/>
      <c r="K225" s="34">
        <v>5</v>
      </c>
      <c r="L225" s="35" t="s">
        <v>47</v>
      </c>
      <c r="M225" s="87"/>
      <c r="N225" s="89"/>
      <c r="O225" s="52"/>
      <c r="P225" s="92"/>
      <c r="Q225" s="64"/>
      <c r="R225" s="64"/>
      <c r="S225" s="64"/>
      <c r="T225" s="64"/>
      <c r="U225" s="64"/>
      <c r="V225" s="64"/>
      <c r="W225" s="64"/>
      <c r="X225" s="64"/>
      <c r="Y225" s="64"/>
      <c r="Z225" s="64"/>
      <c r="AA225" s="64"/>
      <c r="AB225" s="64"/>
      <c r="AC225" s="64"/>
      <c r="AD225" s="64"/>
      <c r="AE225" s="64"/>
      <c r="AF225" s="64"/>
      <c r="AG225" s="64"/>
      <c r="AH225" s="64"/>
      <c r="AI225" s="64"/>
      <c r="AJ225" s="66"/>
      <c r="AK225" s="52"/>
      <c r="AL225" s="55"/>
      <c r="AM225" s="69"/>
      <c r="AN225" s="36">
        <v>5</v>
      </c>
      <c r="AO225" s="35" t="s">
        <v>47</v>
      </c>
      <c r="AP225" s="13"/>
      <c r="AQ225" s="13"/>
      <c r="AR225" s="13"/>
      <c r="AS225" s="13"/>
      <c r="AT225" s="13"/>
      <c r="AU225" s="13"/>
      <c r="AV225" s="13"/>
      <c r="AW225" s="13"/>
      <c r="AX225" s="13"/>
      <c r="AY225" s="13"/>
      <c r="AZ225" s="13"/>
      <c r="BA225" s="13"/>
      <c r="BB225" s="13">
        <f t="shared" ref="BB225:BB270" si="285">IF(AU225="Asignado",15,0)+IF(AV225="Adecuado",15,0)+IF(AW225="Oportuna",15,0)+IF(AX225="Prevenir",15,IF(AX225="Detectar",10,0))+IF(AY225="Confiable",15,0)+IF(AZ225="Se investigan y resuelven oportunamente",15,0)+IF(BA225="Completa",10,IF(BA225="Incompleta",5,0))</f>
        <v>0</v>
      </c>
      <c r="BC225" s="13" t="str">
        <f t="shared" ref="BC225:BC270" si="286">IF(BB225&lt;=85,"Débil",IF(AND(BB225&gt;=86,BB225&lt;=95),"Moderado","Fuerte"))</f>
        <v>Débil</v>
      </c>
      <c r="BD225" s="13"/>
      <c r="BE225" s="13"/>
      <c r="BF225" s="13" t="str">
        <f t="shared" ref="BF225:BF270" si="287">IF(BE225="Débil","No se ejecuta",IF(BE225="Moderado","Algunas veces se ejecuta",IF(BE225="FUERTE","Siempre se ejecuta","")))</f>
        <v/>
      </c>
      <c r="BG225" s="13"/>
      <c r="BH225" s="14" t="str">
        <f t="shared" ref="BH225:BH270" si="288">IF(AND(BE225="Fuerte",BC225="Fuerte"),"FUERTE",IF(AND(BE225="Fuerte",BC225="Moderado"),"MODERADO",IF(AND(BE225="Fuerte",BC225="Débil"),"DÉBIL",IF(AND(BE225="Moderado",BC225="Fuerte"),"MODERADO",IF(AND(BE225="Moderado",BC225="Moderado"),"MODERADO",IF(AND(BE225="Moderado",BC225="Débil"),"DÉBIL",IF(AND(BE225="Débil",BC225="Fuerte"),"DÉBIL",IF(AND(BE225="Débil",BC225="Moderado"),"DÉBIL",IF(AND(BE225="Débil",BC225="Débil"),"DÉBIL","")))))))))</f>
        <v/>
      </c>
      <c r="BI225" s="13" t="str">
        <f t="shared" ref="BI225:BI270" si="289">IF(BH225="DÉBIL",0,IF(BH225="MODERADO",50,IF(BH225="FUERTE",100,"")))</f>
        <v/>
      </c>
      <c r="BJ225" s="13" t="str">
        <f t="shared" ref="BJ225:BJ270" si="290">IF(AND(BE225="Fuerte",BC225="Fuerte"),"NO","SI")</f>
        <v>SI</v>
      </c>
      <c r="BK225" s="71"/>
      <c r="BL225" s="71"/>
      <c r="BM225" s="74"/>
      <c r="BN225" s="52"/>
      <c r="BO225" s="52"/>
      <c r="BP225" s="55"/>
      <c r="BQ225" s="58"/>
      <c r="BR225" s="61"/>
    </row>
    <row r="226" spans="1:70" ht="23.25" customHeight="1" x14ac:dyDescent="0.25">
      <c r="A226" s="27"/>
      <c r="B226" s="77"/>
      <c r="C226" s="80"/>
      <c r="D226" s="82"/>
      <c r="E226" s="82"/>
      <c r="F226" s="64"/>
      <c r="G226" s="64"/>
      <c r="H226" s="80"/>
      <c r="I226" s="64"/>
      <c r="J226" s="85"/>
      <c r="K226" s="31">
        <v>6</v>
      </c>
      <c r="L226" s="32" t="s">
        <v>47</v>
      </c>
      <c r="M226" s="87"/>
      <c r="N226" s="89"/>
      <c r="O226" s="52"/>
      <c r="P226" s="92"/>
      <c r="Q226" s="64"/>
      <c r="R226" s="64"/>
      <c r="S226" s="64"/>
      <c r="T226" s="64"/>
      <c r="U226" s="64"/>
      <c r="V226" s="64"/>
      <c r="W226" s="64"/>
      <c r="X226" s="64"/>
      <c r="Y226" s="64"/>
      <c r="Z226" s="64"/>
      <c r="AA226" s="64"/>
      <c r="AB226" s="64"/>
      <c r="AC226" s="64"/>
      <c r="AD226" s="64"/>
      <c r="AE226" s="64"/>
      <c r="AF226" s="64"/>
      <c r="AG226" s="64"/>
      <c r="AH226" s="64"/>
      <c r="AI226" s="64"/>
      <c r="AJ226" s="66"/>
      <c r="AK226" s="52"/>
      <c r="AL226" s="55"/>
      <c r="AM226" s="69"/>
      <c r="AN226" s="33">
        <v>6</v>
      </c>
      <c r="AO226" s="32" t="s">
        <v>47</v>
      </c>
      <c r="AP226" s="17"/>
      <c r="AQ226" s="17"/>
      <c r="AR226" s="17"/>
      <c r="AS226" s="17"/>
      <c r="AT226" s="17"/>
      <c r="AU226" s="17"/>
      <c r="AV226" s="17"/>
      <c r="AW226" s="17"/>
      <c r="AX226" s="17"/>
      <c r="AY226" s="17"/>
      <c r="AZ226" s="17"/>
      <c r="BA226" s="17"/>
      <c r="BB226" s="17">
        <f t="shared" si="285"/>
        <v>0</v>
      </c>
      <c r="BC226" s="17" t="str">
        <f t="shared" si="286"/>
        <v>Débil</v>
      </c>
      <c r="BD226" s="17"/>
      <c r="BE226" s="17"/>
      <c r="BF226" s="17" t="str">
        <f t="shared" si="287"/>
        <v/>
      </c>
      <c r="BG226" s="17"/>
      <c r="BH226" s="18" t="str">
        <f t="shared" si="288"/>
        <v/>
      </c>
      <c r="BI226" s="17" t="str">
        <f t="shared" si="289"/>
        <v/>
      </c>
      <c r="BJ226" s="17" t="str">
        <f t="shared" si="290"/>
        <v>SI</v>
      </c>
      <c r="BK226" s="71"/>
      <c r="BL226" s="71"/>
      <c r="BM226" s="74"/>
      <c r="BN226" s="52"/>
      <c r="BO226" s="52"/>
      <c r="BP226" s="55"/>
      <c r="BQ226" s="58"/>
      <c r="BR226" s="61"/>
    </row>
    <row r="227" spans="1:70" ht="23.25" customHeight="1" x14ac:dyDescent="0.25">
      <c r="A227" s="27"/>
      <c r="B227" s="77"/>
      <c r="C227" s="80"/>
      <c r="D227" s="82"/>
      <c r="E227" s="82"/>
      <c r="F227" s="64"/>
      <c r="G227" s="64"/>
      <c r="H227" s="80"/>
      <c r="I227" s="64"/>
      <c r="J227" s="85"/>
      <c r="K227" s="34">
        <v>7</v>
      </c>
      <c r="L227" s="35" t="s">
        <v>47</v>
      </c>
      <c r="M227" s="87"/>
      <c r="N227" s="89"/>
      <c r="O227" s="52"/>
      <c r="P227" s="92"/>
      <c r="Q227" s="64"/>
      <c r="R227" s="64"/>
      <c r="S227" s="64"/>
      <c r="T227" s="64"/>
      <c r="U227" s="64"/>
      <c r="V227" s="64"/>
      <c r="W227" s="64"/>
      <c r="X227" s="64"/>
      <c r="Y227" s="64"/>
      <c r="Z227" s="64"/>
      <c r="AA227" s="64"/>
      <c r="AB227" s="64"/>
      <c r="AC227" s="64"/>
      <c r="AD227" s="64"/>
      <c r="AE227" s="64"/>
      <c r="AF227" s="64"/>
      <c r="AG227" s="64"/>
      <c r="AH227" s="64"/>
      <c r="AI227" s="64"/>
      <c r="AJ227" s="66"/>
      <c r="AK227" s="52"/>
      <c r="AL227" s="55"/>
      <c r="AM227" s="69"/>
      <c r="AN227" s="36">
        <v>7</v>
      </c>
      <c r="AO227" s="35" t="s">
        <v>47</v>
      </c>
      <c r="AP227" s="13"/>
      <c r="AQ227" s="13"/>
      <c r="AR227" s="13"/>
      <c r="AS227" s="13"/>
      <c r="AT227" s="13"/>
      <c r="AU227" s="13"/>
      <c r="AV227" s="13"/>
      <c r="AW227" s="13"/>
      <c r="AX227" s="13"/>
      <c r="AY227" s="13"/>
      <c r="AZ227" s="13"/>
      <c r="BA227" s="13"/>
      <c r="BB227" s="13">
        <f t="shared" si="285"/>
        <v>0</v>
      </c>
      <c r="BC227" s="13" t="str">
        <f t="shared" si="286"/>
        <v>Débil</v>
      </c>
      <c r="BD227" s="13"/>
      <c r="BE227" s="13"/>
      <c r="BF227" s="13" t="str">
        <f t="shared" si="287"/>
        <v/>
      </c>
      <c r="BG227" s="13"/>
      <c r="BH227" s="14" t="str">
        <f t="shared" si="288"/>
        <v/>
      </c>
      <c r="BI227" s="13" t="str">
        <f t="shared" si="289"/>
        <v/>
      </c>
      <c r="BJ227" s="13" t="str">
        <f t="shared" si="290"/>
        <v>SI</v>
      </c>
      <c r="BK227" s="71"/>
      <c r="BL227" s="71"/>
      <c r="BM227" s="74"/>
      <c r="BN227" s="52"/>
      <c r="BO227" s="52"/>
      <c r="BP227" s="55"/>
      <c r="BQ227" s="58"/>
      <c r="BR227" s="61"/>
    </row>
    <row r="228" spans="1:70" ht="23.25" customHeight="1" x14ac:dyDescent="0.25">
      <c r="A228" s="27"/>
      <c r="B228" s="77"/>
      <c r="C228" s="80"/>
      <c r="D228" s="82"/>
      <c r="E228" s="82"/>
      <c r="F228" s="64"/>
      <c r="G228" s="64"/>
      <c r="H228" s="80"/>
      <c r="I228" s="64"/>
      <c r="J228" s="85"/>
      <c r="K228" s="31">
        <v>8</v>
      </c>
      <c r="L228" s="32" t="s">
        <v>47</v>
      </c>
      <c r="M228" s="87"/>
      <c r="N228" s="89"/>
      <c r="O228" s="52"/>
      <c r="P228" s="92"/>
      <c r="Q228" s="64"/>
      <c r="R228" s="64"/>
      <c r="S228" s="64"/>
      <c r="T228" s="64"/>
      <c r="U228" s="64"/>
      <c r="V228" s="64"/>
      <c r="W228" s="64"/>
      <c r="X228" s="64"/>
      <c r="Y228" s="64"/>
      <c r="Z228" s="64"/>
      <c r="AA228" s="64"/>
      <c r="AB228" s="64"/>
      <c r="AC228" s="64"/>
      <c r="AD228" s="64"/>
      <c r="AE228" s="64"/>
      <c r="AF228" s="64"/>
      <c r="AG228" s="64"/>
      <c r="AH228" s="64"/>
      <c r="AI228" s="64"/>
      <c r="AJ228" s="66"/>
      <c r="AK228" s="52"/>
      <c r="AL228" s="55"/>
      <c r="AM228" s="69"/>
      <c r="AN228" s="33">
        <v>8</v>
      </c>
      <c r="AO228" s="32" t="s">
        <v>47</v>
      </c>
      <c r="AP228" s="17"/>
      <c r="AQ228" s="17"/>
      <c r="AR228" s="17"/>
      <c r="AS228" s="17"/>
      <c r="AT228" s="17"/>
      <c r="AU228" s="17"/>
      <c r="AV228" s="17"/>
      <c r="AW228" s="17"/>
      <c r="AX228" s="17"/>
      <c r="AY228" s="17"/>
      <c r="AZ228" s="17"/>
      <c r="BA228" s="17"/>
      <c r="BB228" s="17">
        <f t="shared" si="285"/>
        <v>0</v>
      </c>
      <c r="BC228" s="17" t="str">
        <f t="shared" si="286"/>
        <v>Débil</v>
      </c>
      <c r="BD228" s="17"/>
      <c r="BE228" s="17"/>
      <c r="BF228" s="17" t="str">
        <f t="shared" si="287"/>
        <v/>
      </c>
      <c r="BG228" s="17"/>
      <c r="BH228" s="18" t="str">
        <f t="shared" si="288"/>
        <v/>
      </c>
      <c r="BI228" s="17" t="str">
        <f t="shared" si="289"/>
        <v/>
      </c>
      <c r="BJ228" s="17" t="str">
        <f t="shared" si="290"/>
        <v>SI</v>
      </c>
      <c r="BK228" s="71"/>
      <c r="BL228" s="71"/>
      <c r="BM228" s="74"/>
      <c r="BN228" s="52"/>
      <c r="BO228" s="52"/>
      <c r="BP228" s="55"/>
      <c r="BQ228" s="58"/>
      <c r="BR228" s="61"/>
    </row>
    <row r="229" spans="1:70" ht="23.25" customHeight="1" x14ac:dyDescent="0.25">
      <c r="A229" s="27"/>
      <c r="B229" s="77"/>
      <c r="C229" s="80"/>
      <c r="D229" s="82"/>
      <c r="E229" s="82"/>
      <c r="F229" s="64"/>
      <c r="G229" s="64"/>
      <c r="H229" s="80"/>
      <c r="I229" s="64"/>
      <c r="J229" s="85"/>
      <c r="K229" s="34">
        <v>9</v>
      </c>
      <c r="L229" s="35" t="s">
        <v>47</v>
      </c>
      <c r="M229" s="87"/>
      <c r="N229" s="89"/>
      <c r="O229" s="52"/>
      <c r="P229" s="92"/>
      <c r="Q229" s="64"/>
      <c r="R229" s="64"/>
      <c r="S229" s="64"/>
      <c r="T229" s="64"/>
      <c r="U229" s="64"/>
      <c r="V229" s="64"/>
      <c r="W229" s="64"/>
      <c r="X229" s="64"/>
      <c r="Y229" s="64"/>
      <c r="Z229" s="64"/>
      <c r="AA229" s="64"/>
      <c r="AB229" s="64"/>
      <c r="AC229" s="64"/>
      <c r="AD229" s="64"/>
      <c r="AE229" s="64"/>
      <c r="AF229" s="64"/>
      <c r="AG229" s="64"/>
      <c r="AH229" s="64"/>
      <c r="AI229" s="64"/>
      <c r="AJ229" s="66"/>
      <c r="AK229" s="52"/>
      <c r="AL229" s="55"/>
      <c r="AM229" s="69"/>
      <c r="AN229" s="36">
        <v>9</v>
      </c>
      <c r="AO229" s="35" t="s">
        <v>56</v>
      </c>
      <c r="AP229" s="13"/>
      <c r="AQ229" s="13"/>
      <c r="AR229" s="13"/>
      <c r="AS229" s="13"/>
      <c r="AT229" s="13"/>
      <c r="AU229" s="13"/>
      <c r="AV229" s="13"/>
      <c r="AW229" s="13"/>
      <c r="AX229" s="13"/>
      <c r="AY229" s="13"/>
      <c r="AZ229" s="13"/>
      <c r="BA229" s="13"/>
      <c r="BB229" s="13">
        <f t="shared" si="285"/>
        <v>0</v>
      </c>
      <c r="BC229" s="13" t="str">
        <f t="shared" si="286"/>
        <v>Débil</v>
      </c>
      <c r="BD229" s="13"/>
      <c r="BE229" s="13"/>
      <c r="BF229" s="13" t="str">
        <f t="shared" si="287"/>
        <v/>
      </c>
      <c r="BG229" s="13"/>
      <c r="BH229" s="14" t="str">
        <f t="shared" si="288"/>
        <v/>
      </c>
      <c r="BI229" s="13" t="str">
        <f t="shared" si="289"/>
        <v/>
      </c>
      <c r="BJ229" s="13" t="str">
        <f t="shared" si="290"/>
        <v>SI</v>
      </c>
      <c r="BK229" s="71"/>
      <c r="BL229" s="71"/>
      <c r="BM229" s="74"/>
      <c r="BN229" s="52"/>
      <c r="BO229" s="52"/>
      <c r="BP229" s="55"/>
      <c r="BQ229" s="58"/>
      <c r="BR229" s="61"/>
    </row>
    <row r="230" spans="1:70" ht="23.25" customHeight="1" thickBot="1" x14ac:dyDescent="0.3">
      <c r="A230" s="27"/>
      <c r="B230" s="77"/>
      <c r="C230" s="80"/>
      <c r="D230" s="83"/>
      <c r="E230" s="83"/>
      <c r="F230" s="65"/>
      <c r="G230" s="65"/>
      <c r="H230" s="81"/>
      <c r="I230" s="65"/>
      <c r="J230" s="86"/>
      <c r="K230" s="37">
        <v>10</v>
      </c>
      <c r="L230" s="38" t="s">
        <v>47</v>
      </c>
      <c r="M230" s="88"/>
      <c r="N230" s="90"/>
      <c r="O230" s="53"/>
      <c r="P230" s="93"/>
      <c r="Q230" s="65"/>
      <c r="R230" s="65"/>
      <c r="S230" s="65"/>
      <c r="T230" s="65"/>
      <c r="U230" s="65"/>
      <c r="V230" s="65"/>
      <c r="W230" s="65"/>
      <c r="X230" s="65"/>
      <c r="Y230" s="65"/>
      <c r="Z230" s="65"/>
      <c r="AA230" s="65"/>
      <c r="AB230" s="65"/>
      <c r="AC230" s="65"/>
      <c r="AD230" s="65"/>
      <c r="AE230" s="65"/>
      <c r="AF230" s="65"/>
      <c r="AG230" s="65"/>
      <c r="AH230" s="65"/>
      <c r="AI230" s="65"/>
      <c r="AJ230" s="67"/>
      <c r="AK230" s="53"/>
      <c r="AL230" s="56"/>
      <c r="AM230" s="70"/>
      <c r="AN230" s="39">
        <v>10</v>
      </c>
      <c r="AO230" s="38" t="s">
        <v>56</v>
      </c>
      <c r="AP230" s="19"/>
      <c r="AQ230" s="19"/>
      <c r="AR230" s="19"/>
      <c r="AS230" s="19"/>
      <c r="AT230" s="19"/>
      <c r="AU230" s="19"/>
      <c r="AV230" s="19"/>
      <c r="AW230" s="19"/>
      <c r="AX230" s="19"/>
      <c r="AY230" s="19"/>
      <c r="AZ230" s="19"/>
      <c r="BA230" s="19"/>
      <c r="BB230" s="19">
        <f t="shared" si="285"/>
        <v>0</v>
      </c>
      <c r="BC230" s="19" t="str">
        <f t="shared" si="286"/>
        <v>Débil</v>
      </c>
      <c r="BD230" s="19"/>
      <c r="BE230" s="19"/>
      <c r="BF230" s="19" t="str">
        <f t="shared" si="287"/>
        <v/>
      </c>
      <c r="BG230" s="19"/>
      <c r="BH230" s="20" t="str">
        <f t="shared" si="288"/>
        <v/>
      </c>
      <c r="BI230" s="19" t="str">
        <f t="shared" si="289"/>
        <v/>
      </c>
      <c r="BJ230" s="19" t="str">
        <f t="shared" si="290"/>
        <v>SI</v>
      </c>
      <c r="BK230" s="72"/>
      <c r="BL230" s="72"/>
      <c r="BM230" s="75"/>
      <c r="BN230" s="53"/>
      <c r="BO230" s="53"/>
      <c r="BP230" s="56"/>
      <c r="BQ230" s="59"/>
      <c r="BR230" s="62"/>
    </row>
    <row r="231" spans="1:70" ht="114.75" x14ac:dyDescent="0.25">
      <c r="A231" s="27"/>
      <c r="B231" s="77"/>
      <c r="C231" s="80"/>
      <c r="D231" s="82" t="s">
        <v>436</v>
      </c>
      <c r="E231" s="82" t="s">
        <v>437</v>
      </c>
      <c r="F231" s="63" t="s">
        <v>91</v>
      </c>
      <c r="G231" s="63" t="s">
        <v>91</v>
      </c>
      <c r="H231" s="79" t="s">
        <v>91</v>
      </c>
      <c r="I231" s="63" t="s">
        <v>91</v>
      </c>
      <c r="J231" s="84" t="str">
        <f t="shared" ref="J231" si="291">IF(AND((F231="SI"),(G231="SI"),(H231="SI"),(I231="SI")),"Si es Riesgo de Corrupción","No es Riesgo de Corrupción")</f>
        <v>Si es Riesgo de Corrupción</v>
      </c>
      <c r="K231" s="28">
        <v>1</v>
      </c>
      <c r="L231" s="29" t="s">
        <v>447</v>
      </c>
      <c r="M231" s="87" t="s">
        <v>441</v>
      </c>
      <c r="N231" s="89">
        <v>2</v>
      </c>
      <c r="O231" s="52" t="str">
        <f t="shared" ref="O231" si="292">IF(N231=1,"Rara vez",IF(N231=2,"Improbable",IF(N231=3,"Posible",IF(N231=4,"Probable",IF(N231=5,"Casi seguro","← 
Definir el nivel de probabilidad")))))</f>
        <v>Improbable</v>
      </c>
      <c r="P231" s="91" t="str">
        <f t="shared" ref="P231" si="293">IF(N231=5,"Descripción:
Se espera que el evento ocurra en la mayoría de las circunstancias
Frecuencia:
Más de 1 vez al año",IF(N231=4,"Descripción:
Es viable que el evento ocurra en la mayoría de las circunstancias
Frecuencia:
Al menos 1 vez en el último año",IF(N231=3,"Descripción:
El evento podrá ocurrir en algún momento
Frecuencia:
Al menos 1 vez en los últimos 2 años",IF(N231=2,"Descripción:
El evento puede ocurrir en algún momento
Frecuencia:
Al menos 1 vez en los últimos 5 años",IF(N231=1,"Descripción:
El evento puede ocurrir solo en circunstancias excepcionales (poco comunes o anormales)
Frecuencia:
No se ha presentado en los últimos 5 años","← ← 
Definir el nivel de probabilidad")))))</f>
        <v>Descripción:
El evento puede ocurrir en algún momento
Frecuencia:
Al menos 1 vez en los últimos 5 años</v>
      </c>
      <c r="Q231" s="63" t="s">
        <v>91</v>
      </c>
      <c r="R231" s="63" t="s">
        <v>91</v>
      </c>
      <c r="S231" s="63" t="s">
        <v>91</v>
      </c>
      <c r="T231" s="63" t="s">
        <v>91</v>
      </c>
      <c r="U231" s="63" t="s">
        <v>91</v>
      </c>
      <c r="V231" s="63" t="s">
        <v>91</v>
      </c>
      <c r="W231" s="63" t="s">
        <v>91</v>
      </c>
      <c r="X231" s="63" t="s">
        <v>91</v>
      </c>
      <c r="Y231" s="63" t="s">
        <v>91</v>
      </c>
      <c r="Z231" s="63" t="s">
        <v>91</v>
      </c>
      <c r="AA231" s="63" t="s">
        <v>91</v>
      </c>
      <c r="AB231" s="63" t="s">
        <v>91</v>
      </c>
      <c r="AC231" s="63" t="s">
        <v>91</v>
      </c>
      <c r="AD231" s="63" t="s">
        <v>91</v>
      </c>
      <c r="AE231" s="63" t="s">
        <v>91</v>
      </c>
      <c r="AF231" s="63" t="s">
        <v>99</v>
      </c>
      <c r="AG231" s="63" t="s">
        <v>91</v>
      </c>
      <c r="AH231" s="63" t="s">
        <v>91</v>
      </c>
      <c r="AI231" s="63" t="s">
        <v>99</v>
      </c>
      <c r="AJ231" s="66">
        <f t="shared" ref="AJ231" si="294">IF(AF231="SI","Impacto Catastrófico por lesoines o perdida de vidas humanas",(COUNTIF(Q231:AE240,"SI")+COUNTIF(AG231:AI240,"SI")))</f>
        <v>17</v>
      </c>
      <c r="AK231" s="52" t="str">
        <f t="shared" ref="AK231" si="295">IF(AJ231=0,"",IF(AND(AJ231&gt;0,AJ231&lt;=5),"Moderado",IF(AND(AJ231&gt;5,AJ231&lt;=11),"Mayor","Catastrófico")))</f>
        <v>Catastrófico</v>
      </c>
      <c r="AL231" s="54" t="str">
        <f t="shared" ref="AL231" si="296">IF(AND(O231="Rara Vez",AK231="Moderado"),"Moderado",IF(AND(O231="Rara Vez",AK231="Mayor"),"Alto",IF(AND(O231="Improbable",AK231="Moderado"),"Moderado",IF(AND(O231="Improbable",AK231="Mayor"),"Alto",IF(AND(O231="Posible",AK231="Moderado"),"Alto",IF(AND(O231="Probable",AK231="Moderado"),"Alto","Extremo"))))))</f>
        <v>Extremo</v>
      </c>
      <c r="AM231" s="68" t="s">
        <v>81</v>
      </c>
      <c r="AN231" s="30">
        <v>1</v>
      </c>
      <c r="AO231" s="29" t="s">
        <v>464</v>
      </c>
      <c r="AP231" s="11" t="s">
        <v>465</v>
      </c>
      <c r="AQ231" s="11" t="s">
        <v>102</v>
      </c>
      <c r="AR231" s="11" t="s">
        <v>454</v>
      </c>
      <c r="AS231" s="11" t="s">
        <v>455</v>
      </c>
      <c r="AT231" s="11" t="s">
        <v>132</v>
      </c>
      <c r="AU231" s="11" t="s">
        <v>106</v>
      </c>
      <c r="AV231" s="11" t="s">
        <v>107</v>
      </c>
      <c r="AW231" s="11" t="s">
        <v>108</v>
      </c>
      <c r="AX231" s="11" t="s">
        <v>109</v>
      </c>
      <c r="AY231" s="11" t="s">
        <v>110</v>
      </c>
      <c r="AZ231" s="11" t="s">
        <v>111</v>
      </c>
      <c r="BA231" s="11" t="s">
        <v>133</v>
      </c>
      <c r="BB231" s="11">
        <f t="shared" si="285"/>
        <v>100</v>
      </c>
      <c r="BC231" s="11" t="str">
        <f t="shared" si="286"/>
        <v>Fuerte</v>
      </c>
      <c r="BD231" s="11"/>
      <c r="BE231" s="11" t="s">
        <v>149</v>
      </c>
      <c r="BF231" s="11" t="str">
        <f t="shared" si="287"/>
        <v>Algunas veces se ejecuta</v>
      </c>
      <c r="BG231" s="11"/>
      <c r="BH231" s="12" t="str">
        <f t="shared" si="288"/>
        <v>MODERADO</v>
      </c>
      <c r="BI231" s="11">
        <f t="shared" si="289"/>
        <v>50</v>
      </c>
      <c r="BJ231" s="11" t="str">
        <f t="shared" si="290"/>
        <v>SI</v>
      </c>
      <c r="BK231" s="71" t="str">
        <f t="shared" ref="BK231" si="297">IF(AVERAGE(BI231:BI240)=100,"FUERTE",IF(AND(AVERAGE(BI231:BI240)&lt;=99,AVERAGE(BI231:BI240)&gt;=50),"MODERADA",IF(AVERAGE(BI231:BI240)&lt;50,"DÉBIL",0)))</f>
        <v>MODERADA</v>
      </c>
      <c r="BL231" s="71" t="str">
        <f t="shared" ref="BL231" si="298">IFERROR(IF(BK231="DÉBIL","NO DISMINUYE",IF(AVERAGEIF(AT231:AT240,"Preventivo",BI231:BI240)&gt;=50,"DIRECTAMENTE","NO DISMINUYE")),"NO DISMINUYE")</f>
        <v>DIRECTAMENTE</v>
      </c>
      <c r="BM231" s="73">
        <f t="shared" ref="BM231" si="299">IF(N231=1,1,IF(AND(N231=2,BK231="FUERTE",BL231="DIRECTAMENTE"),N231-1,IF(AND(N231&gt;2,BK231="FUERTE",BL231="DIRECTAMENTE"),N231-2,IF(AND(N231&gt;=2,BK231="MODERADA",BL231="DIRECTAMENTE"),N231-1,N231))))</f>
        <v>1</v>
      </c>
      <c r="BN231" s="52" t="str">
        <f t="shared" ref="BN231" si="300">IF(BM231=1,"Rara vez",IF(BM231=2,"Improbable",IF(BM231=3,"Posible",IF(BM231=4,"Probable",IF(BM231=5,"Casi Seguro",0)))))</f>
        <v>Rara vez</v>
      </c>
      <c r="BO231" s="52" t="str">
        <f t="shared" ref="BO231" si="301">AK231</f>
        <v>Catastrófico</v>
      </c>
      <c r="BP231" s="54" t="str">
        <f t="shared" ref="BP231" si="302">IF(AND(BN231="Rara Vez",BO231="Moderado"),"Moderado",IF(AND(BN231="Rara Vez",BO231="Mayor"),"Alto",IF(AND(BN231="Improbable",BO231="Moderado"),"Moderado",IF(AND(BN231="Improbable",BO231="Mayor"),"Alto",IF(AND(BN231="Posible",BO231="Moderado"),"Alto",IF(AND(BN231="Probable",BO231="Moderado"),"Alto","Extremo"))))))</f>
        <v>Extremo</v>
      </c>
      <c r="BQ231" s="57" t="s">
        <v>482</v>
      </c>
      <c r="BR231" s="60" t="s">
        <v>483</v>
      </c>
    </row>
    <row r="232" spans="1:70" ht="102" x14ac:dyDescent="0.25">
      <c r="A232" s="27"/>
      <c r="B232" s="77"/>
      <c r="C232" s="80"/>
      <c r="D232" s="82"/>
      <c r="E232" s="82"/>
      <c r="F232" s="64"/>
      <c r="G232" s="64"/>
      <c r="H232" s="80"/>
      <c r="I232" s="64"/>
      <c r="J232" s="85"/>
      <c r="K232" s="31">
        <v>2</v>
      </c>
      <c r="L232" s="32" t="s">
        <v>448</v>
      </c>
      <c r="M232" s="87"/>
      <c r="N232" s="89"/>
      <c r="O232" s="52"/>
      <c r="P232" s="92"/>
      <c r="Q232" s="64"/>
      <c r="R232" s="64"/>
      <c r="S232" s="64"/>
      <c r="T232" s="64"/>
      <c r="U232" s="64"/>
      <c r="V232" s="64"/>
      <c r="W232" s="64"/>
      <c r="X232" s="64"/>
      <c r="Y232" s="64"/>
      <c r="Z232" s="64"/>
      <c r="AA232" s="64"/>
      <c r="AB232" s="64"/>
      <c r="AC232" s="64"/>
      <c r="AD232" s="64"/>
      <c r="AE232" s="64"/>
      <c r="AF232" s="64"/>
      <c r="AG232" s="64"/>
      <c r="AH232" s="64"/>
      <c r="AI232" s="64"/>
      <c r="AJ232" s="66"/>
      <c r="AK232" s="52"/>
      <c r="AL232" s="55"/>
      <c r="AM232" s="69"/>
      <c r="AN232" s="33">
        <v>2</v>
      </c>
      <c r="AO232" s="32" t="s">
        <v>466</v>
      </c>
      <c r="AP232" s="17" t="s">
        <v>457</v>
      </c>
      <c r="AQ232" s="17" t="s">
        <v>102</v>
      </c>
      <c r="AR232" s="17" t="s">
        <v>454</v>
      </c>
      <c r="AS232" s="17" t="s">
        <v>455</v>
      </c>
      <c r="AT232" s="17" t="s">
        <v>132</v>
      </c>
      <c r="AU232" s="17" t="s">
        <v>106</v>
      </c>
      <c r="AV232" s="17" t="s">
        <v>107</v>
      </c>
      <c r="AW232" s="17" t="s">
        <v>108</v>
      </c>
      <c r="AX232" s="17" t="s">
        <v>109</v>
      </c>
      <c r="AY232" s="17" t="s">
        <v>110</v>
      </c>
      <c r="AZ232" s="17" t="s">
        <v>111</v>
      </c>
      <c r="BA232" s="17" t="s">
        <v>133</v>
      </c>
      <c r="BB232" s="17">
        <f t="shared" si="285"/>
        <v>100</v>
      </c>
      <c r="BC232" s="17" t="str">
        <f t="shared" si="286"/>
        <v>Fuerte</v>
      </c>
      <c r="BD232" s="17"/>
      <c r="BE232" s="17" t="s">
        <v>149</v>
      </c>
      <c r="BF232" s="17" t="str">
        <f t="shared" si="287"/>
        <v>Algunas veces se ejecuta</v>
      </c>
      <c r="BG232" s="17"/>
      <c r="BH232" s="18" t="str">
        <f t="shared" si="288"/>
        <v>MODERADO</v>
      </c>
      <c r="BI232" s="17">
        <f t="shared" si="289"/>
        <v>50</v>
      </c>
      <c r="BJ232" s="17" t="str">
        <f t="shared" si="290"/>
        <v>SI</v>
      </c>
      <c r="BK232" s="71"/>
      <c r="BL232" s="71"/>
      <c r="BM232" s="74"/>
      <c r="BN232" s="52"/>
      <c r="BO232" s="52"/>
      <c r="BP232" s="55"/>
      <c r="BQ232" s="58"/>
      <c r="BR232" s="61"/>
    </row>
    <row r="233" spans="1:70" ht="102" x14ac:dyDescent="0.25">
      <c r="A233" s="27"/>
      <c r="B233" s="77"/>
      <c r="C233" s="80"/>
      <c r="D233" s="82"/>
      <c r="E233" s="82"/>
      <c r="F233" s="64"/>
      <c r="G233" s="64"/>
      <c r="H233" s="80"/>
      <c r="I233" s="64"/>
      <c r="J233" s="85"/>
      <c r="K233" s="34">
        <v>3</v>
      </c>
      <c r="L233" s="35" t="s">
        <v>449</v>
      </c>
      <c r="M233" s="87"/>
      <c r="N233" s="89"/>
      <c r="O233" s="52"/>
      <c r="P233" s="92"/>
      <c r="Q233" s="64"/>
      <c r="R233" s="64"/>
      <c r="S233" s="64"/>
      <c r="T233" s="64"/>
      <c r="U233" s="64"/>
      <c r="V233" s="64"/>
      <c r="W233" s="64"/>
      <c r="X233" s="64"/>
      <c r="Y233" s="64"/>
      <c r="Z233" s="64"/>
      <c r="AA233" s="64"/>
      <c r="AB233" s="64"/>
      <c r="AC233" s="64"/>
      <c r="AD233" s="64"/>
      <c r="AE233" s="64"/>
      <c r="AF233" s="64"/>
      <c r="AG233" s="64"/>
      <c r="AH233" s="64"/>
      <c r="AI233" s="64"/>
      <c r="AJ233" s="66"/>
      <c r="AK233" s="52"/>
      <c r="AL233" s="55"/>
      <c r="AM233" s="69"/>
      <c r="AN233" s="36">
        <v>3</v>
      </c>
      <c r="AO233" s="35" t="s">
        <v>467</v>
      </c>
      <c r="AP233" s="13" t="s">
        <v>468</v>
      </c>
      <c r="AQ233" s="13" t="s">
        <v>102</v>
      </c>
      <c r="AR233" s="13" t="s">
        <v>454</v>
      </c>
      <c r="AS233" s="13" t="s">
        <v>455</v>
      </c>
      <c r="AT233" s="13" t="s">
        <v>132</v>
      </c>
      <c r="AU233" s="13" t="s">
        <v>106</v>
      </c>
      <c r="AV233" s="13" t="s">
        <v>107</v>
      </c>
      <c r="AW233" s="13" t="s">
        <v>108</v>
      </c>
      <c r="AX233" s="13" t="s">
        <v>109</v>
      </c>
      <c r="AY233" s="13" t="s">
        <v>110</v>
      </c>
      <c r="AZ233" s="13" t="s">
        <v>111</v>
      </c>
      <c r="BA233" s="13" t="s">
        <v>133</v>
      </c>
      <c r="BB233" s="13">
        <f t="shared" si="285"/>
        <v>100</v>
      </c>
      <c r="BC233" s="13" t="str">
        <f t="shared" si="286"/>
        <v>Fuerte</v>
      </c>
      <c r="BD233" s="13"/>
      <c r="BE233" s="13" t="s">
        <v>149</v>
      </c>
      <c r="BF233" s="13" t="str">
        <f t="shared" si="287"/>
        <v>Algunas veces se ejecuta</v>
      </c>
      <c r="BG233" s="13"/>
      <c r="BH233" s="14" t="str">
        <f t="shared" si="288"/>
        <v>MODERADO</v>
      </c>
      <c r="BI233" s="13">
        <f t="shared" si="289"/>
        <v>50</v>
      </c>
      <c r="BJ233" s="13" t="str">
        <f t="shared" si="290"/>
        <v>SI</v>
      </c>
      <c r="BK233" s="71"/>
      <c r="BL233" s="71"/>
      <c r="BM233" s="74"/>
      <c r="BN233" s="52"/>
      <c r="BO233" s="52"/>
      <c r="BP233" s="55"/>
      <c r="BQ233" s="58"/>
      <c r="BR233" s="61"/>
    </row>
    <row r="234" spans="1:70" ht="23.25" customHeight="1" x14ac:dyDescent="0.25">
      <c r="A234" s="27"/>
      <c r="B234" s="77"/>
      <c r="C234" s="80"/>
      <c r="D234" s="82"/>
      <c r="E234" s="82"/>
      <c r="F234" s="64"/>
      <c r="G234" s="64"/>
      <c r="H234" s="80"/>
      <c r="I234" s="64"/>
      <c r="J234" s="85"/>
      <c r="K234" s="31">
        <v>4</v>
      </c>
      <c r="L234" s="32"/>
      <c r="M234" s="87"/>
      <c r="N234" s="89"/>
      <c r="O234" s="52"/>
      <c r="P234" s="92"/>
      <c r="Q234" s="64"/>
      <c r="R234" s="64"/>
      <c r="S234" s="64"/>
      <c r="T234" s="64"/>
      <c r="U234" s="64"/>
      <c r="V234" s="64"/>
      <c r="W234" s="64"/>
      <c r="X234" s="64"/>
      <c r="Y234" s="64"/>
      <c r="Z234" s="64"/>
      <c r="AA234" s="64"/>
      <c r="AB234" s="64"/>
      <c r="AC234" s="64"/>
      <c r="AD234" s="64"/>
      <c r="AE234" s="64"/>
      <c r="AF234" s="64"/>
      <c r="AG234" s="64"/>
      <c r="AH234" s="64"/>
      <c r="AI234" s="64"/>
      <c r="AJ234" s="66"/>
      <c r="AK234" s="52"/>
      <c r="AL234" s="55"/>
      <c r="AM234" s="69"/>
      <c r="AN234" s="33">
        <v>4</v>
      </c>
      <c r="AO234" s="32" t="s">
        <v>47</v>
      </c>
      <c r="AP234" s="17"/>
      <c r="AQ234" s="17"/>
      <c r="AR234" s="17"/>
      <c r="AS234" s="17"/>
      <c r="AT234" s="17"/>
      <c r="AU234" s="17"/>
      <c r="AV234" s="17"/>
      <c r="AW234" s="17"/>
      <c r="AX234" s="17"/>
      <c r="AY234" s="17"/>
      <c r="AZ234" s="17"/>
      <c r="BA234" s="17"/>
      <c r="BB234" s="17">
        <f t="shared" si="285"/>
        <v>0</v>
      </c>
      <c r="BC234" s="17" t="str">
        <f t="shared" si="286"/>
        <v>Débil</v>
      </c>
      <c r="BD234" s="17"/>
      <c r="BE234" s="17"/>
      <c r="BF234" s="17" t="str">
        <f t="shared" si="287"/>
        <v/>
      </c>
      <c r="BG234" s="17"/>
      <c r="BH234" s="18" t="str">
        <f t="shared" si="288"/>
        <v/>
      </c>
      <c r="BI234" s="17" t="str">
        <f t="shared" si="289"/>
        <v/>
      </c>
      <c r="BJ234" s="17" t="str">
        <f t="shared" si="290"/>
        <v>SI</v>
      </c>
      <c r="BK234" s="71"/>
      <c r="BL234" s="71"/>
      <c r="BM234" s="74"/>
      <c r="BN234" s="52"/>
      <c r="BO234" s="52"/>
      <c r="BP234" s="55"/>
      <c r="BQ234" s="58"/>
      <c r="BR234" s="61"/>
    </row>
    <row r="235" spans="1:70" ht="23.25" customHeight="1" x14ac:dyDescent="0.25">
      <c r="A235" s="27"/>
      <c r="B235" s="77"/>
      <c r="C235" s="80"/>
      <c r="D235" s="82"/>
      <c r="E235" s="82"/>
      <c r="F235" s="64"/>
      <c r="G235" s="64"/>
      <c r="H235" s="80"/>
      <c r="I235" s="64"/>
      <c r="J235" s="85"/>
      <c r="K235" s="34">
        <v>5</v>
      </c>
      <c r="L235" s="35"/>
      <c r="M235" s="87"/>
      <c r="N235" s="89"/>
      <c r="O235" s="52"/>
      <c r="P235" s="92"/>
      <c r="Q235" s="64"/>
      <c r="R235" s="64"/>
      <c r="S235" s="64"/>
      <c r="T235" s="64"/>
      <c r="U235" s="64"/>
      <c r="V235" s="64"/>
      <c r="W235" s="64"/>
      <c r="X235" s="64"/>
      <c r="Y235" s="64"/>
      <c r="Z235" s="64"/>
      <c r="AA235" s="64"/>
      <c r="AB235" s="64"/>
      <c r="AC235" s="64"/>
      <c r="AD235" s="64"/>
      <c r="AE235" s="64"/>
      <c r="AF235" s="64"/>
      <c r="AG235" s="64"/>
      <c r="AH235" s="64"/>
      <c r="AI235" s="64"/>
      <c r="AJ235" s="66"/>
      <c r="AK235" s="52"/>
      <c r="AL235" s="55"/>
      <c r="AM235" s="69"/>
      <c r="AN235" s="36">
        <v>5</v>
      </c>
      <c r="AO235" s="35" t="s">
        <v>47</v>
      </c>
      <c r="AP235" s="13"/>
      <c r="AQ235" s="13"/>
      <c r="AR235" s="13"/>
      <c r="AS235" s="13"/>
      <c r="AT235" s="13"/>
      <c r="AU235" s="13"/>
      <c r="AV235" s="13"/>
      <c r="AW235" s="13"/>
      <c r="AX235" s="13"/>
      <c r="AY235" s="13"/>
      <c r="AZ235" s="13"/>
      <c r="BA235" s="13"/>
      <c r="BB235" s="13">
        <f t="shared" ref="BB235:BB240" si="303">IF(AU235="Asignado",15,0)+IF(AV235="Adecuado",15,0)+IF(AW235="Oportuna",15,0)+IF(AX235="Prevenir",15,IF(AX235="Detectar",10,0))+IF(AY235="Confiable",15,0)+IF(AZ235="Se investigan y resuelven oportunamente",15,0)+IF(BA235="Completa",10,IF(BA235="Incompleta",5,0))</f>
        <v>0</v>
      </c>
      <c r="BC235" s="13" t="str">
        <f t="shared" ref="BC235:BC240" si="304">IF(BB235&lt;=85,"Débil",IF(AND(BB235&gt;=86,BB235&lt;=95),"Moderado","Fuerte"))</f>
        <v>Débil</v>
      </c>
      <c r="BD235" s="13"/>
      <c r="BE235" s="13"/>
      <c r="BF235" s="13" t="str">
        <f t="shared" ref="BF235:BF240" si="305">IF(BE235="Débil","No se ejecuta",IF(BE235="Moderado","Algunas veces se ejecuta",IF(BE235="FUERTE","Siempre se ejecuta","")))</f>
        <v/>
      </c>
      <c r="BG235" s="13"/>
      <c r="BH235" s="14" t="str">
        <f t="shared" ref="BH235:BH240" si="306">IF(AND(BE235="Fuerte",BC235="Fuerte"),"FUERTE",IF(AND(BE235="Fuerte",BC235="Moderado"),"MODERADO",IF(AND(BE235="Fuerte",BC235="Débil"),"DÉBIL",IF(AND(BE235="Moderado",BC235="Fuerte"),"MODERADO",IF(AND(BE235="Moderado",BC235="Moderado"),"MODERADO",IF(AND(BE235="Moderado",BC235="Débil"),"DÉBIL",IF(AND(BE235="Débil",BC235="Fuerte"),"DÉBIL",IF(AND(BE235="Débil",BC235="Moderado"),"DÉBIL",IF(AND(BE235="Débil",BC235="Débil"),"DÉBIL","")))))))))</f>
        <v/>
      </c>
      <c r="BI235" s="13" t="str">
        <f t="shared" ref="BI235:BI240" si="307">IF(BH235="DÉBIL",0,IF(BH235="MODERADO",50,IF(BH235="FUERTE",100,"")))</f>
        <v/>
      </c>
      <c r="BJ235" s="13" t="str">
        <f t="shared" ref="BJ235:BJ240" si="308">IF(AND(BE235="Fuerte",BC235="Fuerte"),"NO","SI")</f>
        <v>SI</v>
      </c>
      <c r="BK235" s="71"/>
      <c r="BL235" s="71"/>
      <c r="BM235" s="74"/>
      <c r="BN235" s="52"/>
      <c r="BO235" s="52"/>
      <c r="BP235" s="55"/>
      <c r="BQ235" s="58"/>
      <c r="BR235" s="61"/>
    </row>
    <row r="236" spans="1:70" ht="23.25" customHeight="1" x14ac:dyDescent="0.25">
      <c r="A236" s="27"/>
      <c r="B236" s="77"/>
      <c r="C236" s="80"/>
      <c r="D236" s="82"/>
      <c r="E236" s="82"/>
      <c r="F236" s="64"/>
      <c r="G236" s="64"/>
      <c r="H236" s="80"/>
      <c r="I236" s="64"/>
      <c r="J236" s="85"/>
      <c r="K236" s="31">
        <v>6</v>
      </c>
      <c r="L236" s="32"/>
      <c r="M236" s="87"/>
      <c r="N236" s="89"/>
      <c r="O236" s="52"/>
      <c r="P236" s="92"/>
      <c r="Q236" s="64"/>
      <c r="R236" s="64"/>
      <c r="S236" s="64"/>
      <c r="T236" s="64"/>
      <c r="U236" s="64"/>
      <c r="V236" s="64"/>
      <c r="W236" s="64"/>
      <c r="X236" s="64"/>
      <c r="Y236" s="64"/>
      <c r="Z236" s="64"/>
      <c r="AA236" s="64"/>
      <c r="AB236" s="64"/>
      <c r="AC236" s="64"/>
      <c r="AD236" s="64"/>
      <c r="AE236" s="64"/>
      <c r="AF236" s="64"/>
      <c r="AG236" s="64"/>
      <c r="AH236" s="64"/>
      <c r="AI236" s="64"/>
      <c r="AJ236" s="66"/>
      <c r="AK236" s="52"/>
      <c r="AL236" s="55"/>
      <c r="AM236" s="69"/>
      <c r="AN236" s="33">
        <v>6</v>
      </c>
      <c r="AO236" s="32" t="s">
        <v>47</v>
      </c>
      <c r="AP236" s="17"/>
      <c r="AQ236" s="17"/>
      <c r="AR236" s="17"/>
      <c r="AS236" s="17"/>
      <c r="AT236" s="17"/>
      <c r="AU236" s="17"/>
      <c r="AV236" s="17"/>
      <c r="AW236" s="17"/>
      <c r="AX236" s="17"/>
      <c r="AY236" s="17"/>
      <c r="AZ236" s="17"/>
      <c r="BA236" s="17"/>
      <c r="BB236" s="17">
        <f t="shared" si="303"/>
        <v>0</v>
      </c>
      <c r="BC236" s="17" t="str">
        <f t="shared" si="304"/>
        <v>Débil</v>
      </c>
      <c r="BD236" s="17"/>
      <c r="BE236" s="17"/>
      <c r="BF236" s="17" t="str">
        <f t="shared" si="305"/>
        <v/>
      </c>
      <c r="BG236" s="17"/>
      <c r="BH236" s="18" t="str">
        <f t="shared" si="306"/>
        <v/>
      </c>
      <c r="BI236" s="17" t="str">
        <f t="shared" si="307"/>
        <v/>
      </c>
      <c r="BJ236" s="17" t="str">
        <f t="shared" si="308"/>
        <v>SI</v>
      </c>
      <c r="BK236" s="71"/>
      <c r="BL236" s="71"/>
      <c r="BM236" s="74"/>
      <c r="BN236" s="52"/>
      <c r="BO236" s="52"/>
      <c r="BP236" s="55"/>
      <c r="BQ236" s="58"/>
      <c r="BR236" s="61"/>
    </row>
    <row r="237" spans="1:70" ht="23.25" customHeight="1" x14ac:dyDescent="0.25">
      <c r="A237" s="27"/>
      <c r="B237" s="77"/>
      <c r="C237" s="80"/>
      <c r="D237" s="82"/>
      <c r="E237" s="82"/>
      <c r="F237" s="64"/>
      <c r="G237" s="64"/>
      <c r="H237" s="80"/>
      <c r="I237" s="64"/>
      <c r="J237" s="85"/>
      <c r="K237" s="34">
        <v>7</v>
      </c>
      <c r="L237" s="35" t="s">
        <v>47</v>
      </c>
      <c r="M237" s="87"/>
      <c r="N237" s="89"/>
      <c r="O237" s="52"/>
      <c r="P237" s="92"/>
      <c r="Q237" s="64"/>
      <c r="R237" s="64"/>
      <c r="S237" s="64"/>
      <c r="T237" s="64"/>
      <c r="U237" s="64"/>
      <c r="V237" s="64"/>
      <c r="W237" s="64"/>
      <c r="X237" s="64"/>
      <c r="Y237" s="64"/>
      <c r="Z237" s="64"/>
      <c r="AA237" s="64"/>
      <c r="AB237" s="64"/>
      <c r="AC237" s="64"/>
      <c r="AD237" s="64"/>
      <c r="AE237" s="64"/>
      <c r="AF237" s="64"/>
      <c r="AG237" s="64"/>
      <c r="AH237" s="64"/>
      <c r="AI237" s="64"/>
      <c r="AJ237" s="66"/>
      <c r="AK237" s="52"/>
      <c r="AL237" s="55"/>
      <c r="AM237" s="69"/>
      <c r="AN237" s="36">
        <v>7</v>
      </c>
      <c r="AO237" s="35" t="s">
        <v>47</v>
      </c>
      <c r="AP237" s="13"/>
      <c r="AQ237" s="13"/>
      <c r="AR237" s="13"/>
      <c r="AS237" s="13"/>
      <c r="AT237" s="13"/>
      <c r="AU237" s="13"/>
      <c r="AV237" s="13"/>
      <c r="AW237" s="13"/>
      <c r="AX237" s="13"/>
      <c r="AY237" s="13"/>
      <c r="AZ237" s="13"/>
      <c r="BA237" s="13"/>
      <c r="BB237" s="13">
        <f t="shared" si="303"/>
        <v>0</v>
      </c>
      <c r="BC237" s="13" t="str">
        <f t="shared" si="304"/>
        <v>Débil</v>
      </c>
      <c r="BD237" s="13"/>
      <c r="BE237" s="13"/>
      <c r="BF237" s="13" t="str">
        <f t="shared" si="305"/>
        <v/>
      </c>
      <c r="BG237" s="13"/>
      <c r="BH237" s="14" t="str">
        <f t="shared" si="306"/>
        <v/>
      </c>
      <c r="BI237" s="13" t="str">
        <f t="shared" si="307"/>
        <v/>
      </c>
      <c r="BJ237" s="13" t="str">
        <f t="shared" si="308"/>
        <v>SI</v>
      </c>
      <c r="BK237" s="71"/>
      <c r="BL237" s="71"/>
      <c r="BM237" s="74"/>
      <c r="BN237" s="52"/>
      <c r="BO237" s="52"/>
      <c r="BP237" s="55"/>
      <c r="BQ237" s="58"/>
      <c r="BR237" s="61"/>
    </row>
    <row r="238" spans="1:70" ht="23.25" customHeight="1" x14ac:dyDescent="0.25">
      <c r="A238" s="27"/>
      <c r="B238" s="77"/>
      <c r="C238" s="80"/>
      <c r="D238" s="82"/>
      <c r="E238" s="82"/>
      <c r="F238" s="64"/>
      <c r="G238" s="64"/>
      <c r="H238" s="80"/>
      <c r="I238" s="64"/>
      <c r="J238" s="85"/>
      <c r="K238" s="31">
        <v>8</v>
      </c>
      <c r="L238" s="32" t="s">
        <v>47</v>
      </c>
      <c r="M238" s="87"/>
      <c r="N238" s="89"/>
      <c r="O238" s="52"/>
      <c r="P238" s="92"/>
      <c r="Q238" s="64"/>
      <c r="R238" s="64"/>
      <c r="S238" s="64"/>
      <c r="T238" s="64"/>
      <c r="U238" s="64"/>
      <c r="V238" s="64"/>
      <c r="W238" s="64"/>
      <c r="X238" s="64"/>
      <c r="Y238" s="64"/>
      <c r="Z238" s="64"/>
      <c r="AA238" s="64"/>
      <c r="AB238" s="64"/>
      <c r="AC238" s="64"/>
      <c r="AD238" s="64"/>
      <c r="AE238" s="64"/>
      <c r="AF238" s="64"/>
      <c r="AG238" s="64"/>
      <c r="AH238" s="64"/>
      <c r="AI238" s="64"/>
      <c r="AJ238" s="66"/>
      <c r="AK238" s="52"/>
      <c r="AL238" s="55"/>
      <c r="AM238" s="69"/>
      <c r="AN238" s="33">
        <v>8</v>
      </c>
      <c r="AO238" s="32" t="s">
        <v>47</v>
      </c>
      <c r="AP238" s="17"/>
      <c r="AQ238" s="17"/>
      <c r="AR238" s="17"/>
      <c r="AS238" s="17"/>
      <c r="AT238" s="17"/>
      <c r="AU238" s="17"/>
      <c r="AV238" s="17"/>
      <c r="AW238" s="17"/>
      <c r="AX238" s="17"/>
      <c r="AY238" s="17"/>
      <c r="AZ238" s="17"/>
      <c r="BA238" s="17"/>
      <c r="BB238" s="17">
        <f t="shared" si="303"/>
        <v>0</v>
      </c>
      <c r="BC238" s="17" t="str">
        <f t="shared" si="304"/>
        <v>Débil</v>
      </c>
      <c r="BD238" s="17"/>
      <c r="BE238" s="17"/>
      <c r="BF238" s="17" t="str">
        <f t="shared" si="305"/>
        <v/>
      </c>
      <c r="BG238" s="17"/>
      <c r="BH238" s="18" t="str">
        <f t="shared" si="306"/>
        <v/>
      </c>
      <c r="BI238" s="17" t="str">
        <f t="shared" si="307"/>
        <v/>
      </c>
      <c r="BJ238" s="17" t="str">
        <f t="shared" si="308"/>
        <v>SI</v>
      </c>
      <c r="BK238" s="71"/>
      <c r="BL238" s="71"/>
      <c r="BM238" s="74"/>
      <c r="BN238" s="52"/>
      <c r="BO238" s="52"/>
      <c r="BP238" s="55"/>
      <c r="BQ238" s="58"/>
      <c r="BR238" s="61"/>
    </row>
    <row r="239" spans="1:70" ht="23.25" customHeight="1" x14ac:dyDescent="0.25">
      <c r="A239" s="27"/>
      <c r="B239" s="77"/>
      <c r="C239" s="80"/>
      <c r="D239" s="82"/>
      <c r="E239" s="82"/>
      <c r="F239" s="64"/>
      <c r="G239" s="64"/>
      <c r="H239" s="80"/>
      <c r="I239" s="64"/>
      <c r="J239" s="85"/>
      <c r="K239" s="34">
        <v>9</v>
      </c>
      <c r="L239" s="35" t="s">
        <v>47</v>
      </c>
      <c r="M239" s="87"/>
      <c r="N239" s="89"/>
      <c r="O239" s="52"/>
      <c r="P239" s="92"/>
      <c r="Q239" s="64"/>
      <c r="R239" s="64"/>
      <c r="S239" s="64"/>
      <c r="T239" s="64"/>
      <c r="U239" s="64"/>
      <c r="V239" s="64"/>
      <c r="W239" s="64"/>
      <c r="X239" s="64"/>
      <c r="Y239" s="64"/>
      <c r="Z239" s="64"/>
      <c r="AA239" s="64"/>
      <c r="AB239" s="64"/>
      <c r="AC239" s="64"/>
      <c r="AD239" s="64"/>
      <c r="AE239" s="64"/>
      <c r="AF239" s="64"/>
      <c r="AG239" s="64"/>
      <c r="AH239" s="64"/>
      <c r="AI239" s="64"/>
      <c r="AJ239" s="66"/>
      <c r="AK239" s="52"/>
      <c r="AL239" s="55"/>
      <c r="AM239" s="69"/>
      <c r="AN239" s="36">
        <v>9</v>
      </c>
      <c r="AO239" s="35" t="s">
        <v>56</v>
      </c>
      <c r="AP239" s="13"/>
      <c r="AQ239" s="13"/>
      <c r="AR239" s="13"/>
      <c r="AS239" s="13"/>
      <c r="AT239" s="13"/>
      <c r="AU239" s="13"/>
      <c r="AV239" s="13"/>
      <c r="AW239" s="13"/>
      <c r="AX239" s="13"/>
      <c r="AY239" s="13"/>
      <c r="AZ239" s="13"/>
      <c r="BA239" s="13"/>
      <c r="BB239" s="13">
        <f t="shared" si="303"/>
        <v>0</v>
      </c>
      <c r="BC239" s="13" t="str">
        <f t="shared" si="304"/>
        <v>Débil</v>
      </c>
      <c r="BD239" s="13"/>
      <c r="BE239" s="13"/>
      <c r="BF239" s="13" t="str">
        <f t="shared" si="305"/>
        <v/>
      </c>
      <c r="BG239" s="13"/>
      <c r="BH239" s="14" t="str">
        <f t="shared" si="306"/>
        <v/>
      </c>
      <c r="BI239" s="13" t="str">
        <f t="shared" si="307"/>
        <v/>
      </c>
      <c r="BJ239" s="13" t="str">
        <f t="shared" si="308"/>
        <v>SI</v>
      </c>
      <c r="BK239" s="71"/>
      <c r="BL239" s="71"/>
      <c r="BM239" s="74"/>
      <c r="BN239" s="52"/>
      <c r="BO239" s="52"/>
      <c r="BP239" s="55"/>
      <c r="BQ239" s="58"/>
      <c r="BR239" s="61"/>
    </row>
    <row r="240" spans="1:70" ht="23.25" customHeight="1" thickBot="1" x14ac:dyDescent="0.3">
      <c r="A240" s="27"/>
      <c r="B240" s="77"/>
      <c r="C240" s="80"/>
      <c r="D240" s="83"/>
      <c r="E240" s="83"/>
      <c r="F240" s="65"/>
      <c r="G240" s="65"/>
      <c r="H240" s="81"/>
      <c r="I240" s="65"/>
      <c r="J240" s="86"/>
      <c r="K240" s="37">
        <v>10</v>
      </c>
      <c r="L240" s="38" t="s">
        <v>47</v>
      </c>
      <c r="M240" s="88"/>
      <c r="N240" s="90"/>
      <c r="O240" s="53"/>
      <c r="P240" s="93"/>
      <c r="Q240" s="65"/>
      <c r="R240" s="65"/>
      <c r="S240" s="65"/>
      <c r="T240" s="65"/>
      <c r="U240" s="65"/>
      <c r="V240" s="65"/>
      <c r="W240" s="65"/>
      <c r="X240" s="65"/>
      <c r="Y240" s="65"/>
      <c r="Z240" s="65"/>
      <c r="AA240" s="65"/>
      <c r="AB240" s="65"/>
      <c r="AC240" s="65"/>
      <c r="AD240" s="65"/>
      <c r="AE240" s="65"/>
      <c r="AF240" s="65"/>
      <c r="AG240" s="65"/>
      <c r="AH240" s="65"/>
      <c r="AI240" s="65"/>
      <c r="AJ240" s="67"/>
      <c r="AK240" s="53"/>
      <c r="AL240" s="56"/>
      <c r="AM240" s="70"/>
      <c r="AN240" s="39">
        <v>10</v>
      </c>
      <c r="AO240" s="38" t="s">
        <v>56</v>
      </c>
      <c r="AP240" s="19"/>
      <c r="AQ240" s="19"/>
      <c r="AR240" s="19"/>
      <c r="AS240" s="19"/>
      <c r="AT240" s="19"/>
      <c r="AU240" s="19"/>
      <c r="AV240" s="19"/>
      <c r="AW240" s="19"/>
      <c r="AX240" s="19"/>
      <c r="AY240" s="19"/>
      <c r="AZ240" s="19"/>
      <c r="BA240" s="19"/>
      <c r="BB240" s="19">
        <f t="shared" si="303"/>
        <v>0</v>
      </c>
      <c r="BC240" s="19" t="str">
        <f t="shared" si="304"/>
        <v>Débil</v>
      </c>
      <c r="BD240" s="19"/>
      <c r="BE240" s="19"/>
      <c r="BF240" s="19" t="str">
        <f t="shared" si="305"/>
        <v/>
      </c>
      <c r="BG240" s="19"/>
      <c r="BH240" s="20" t="str">
        <f t="shared" si="306"/>
        <v/>
      </c>
      <c r="BI240" s="19" t="str">
        <f t="shared" si="307"/>
        <v/>
      </c>
      <c r="BJ240" s="19" t="str">
        <f t="shared" si="308"/>
        <v>SI</v>
      </c>
      <c r="BK240" s="72"/>
      <c r="BL240" s="72"/>
      <c r="BM240" s="75"/>
      <c r="BN240" s="53"/>
      <c r="BO240" s="53"/>
      <c r="BP240" s="56"/>
      <c r="BQ240" s="59"/>
      <c r="BR240" s="62"/>
    </row>
    <row r="241" spans="1:70" ht="63.75" x14ac:dyDescent="0.25">
      <c r="A241" s="27"/>
      <c r="B241" s="77"/>
      <c r="C241" s="80"/>
      <c r="D241" s="82" t="s">
        <v>438</v>
      </c>
      <c r="E241" s="82" t="s">
        <v>439</v>
      </c>
      <c r="F241" s="63" t="s">
        <v>91</v>
      </c>
      <c r="G241" s="63" t="s">
        <v>91</v>
      </c>
      <c r="H241" s="79" t="s">
        <v>91</v>
      </c>
      <c r="I241" s="63" t="s">
        <v>91</v>
      </c>
      <c r="J241" s="84" t="str">
        <f t="shared" ref="J241" si="309">IF(AND((F241="SI"),(G241="SI"),(H241="SI"),(I241="SI")),"Si es Riesgo de Corrupción","No es Riesgo de Corrupción")</f>
        <v>Si es Riesgo de Corrupción</v>
      </c>
      <c r="K241" s="28">
        <v>1</v>
      </c>
      <c r="L241" s="29" t="s">
        <v>445</v>
      </c>
      <c r="M241" s="87" t="s">
        <v>442</v>
      </c>
      <c r="N241" s="89">
        <v>1</v>
      </c>
      <c r="O241" s="52" t="str">
        <f t="shared" ref="O241" si="310">IF(N241=1,"Rara vez",IF(N241=2,"Improbable",IF(N241=3,"Posible",IF(N241=4,"Probable",IF(N241=5,"Casi seguro","← 
Definir el nivel de probabilidad")))))</f>
        <v>Rara vez</v>
      </c>
      <c r="P241" s="91" t="str">
        <f t="shared" ref="P241" si="311">IF(N241=5,"Descripción:
Se espera que el evento ocurra en la mayoría de las circunstancias
Frecuencia:
Más de 1 vez al año",IF(N241=4,"Descripción:
Es viable que el evento ocurra en la mayoría de las circunstancias
Frecuencia:
Al menos 1 vez en el último año",IF(N241=3,"Descripción:
El evento podrá ocurrir en algún momento
Frecuencia:
Al menos 1 vez en los últimos 2 años",IF(N241=2,"Descripción:
El evento puede ocurrir en algún momento
Frecuencia:
Al menos 1 vez en los últimos 5 años",IF(N241=1,"Descripción: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241" s="63" t="s">
        <v>91</v>
      </c>
      <c r="R241" s="63" t="s">
        <v>91</v>
      </c>
      <c r="S241" s="63" t="s">
        <v>91</v>
      </c>
      <c r="T241" s="63" t="s">
        <v>91</v>
      </c>
      <c r="U241" s="63" t="s">
        <v>91</v>
      </c>
      <c r="V241" s="63" t="s">
        <v>91</v>
      </c>
      <c r="W241" s="63" t="s">
        <v>91</v>
      </c>
      <c r="X241" s="63" t="s">
        <v>91</v>
      </c>
      <c r="Y241" s="63" t="s">
        <v>99</v>
      </c>
      <c r="Z241" s="63" t="s">
        <v>91</v>
      </c>
      <c r="AA241" s="63" t="s">
        <v>91</v>
      </c>
      <c r="AB241" s="63" t="s">
        <v>91</v>
      </c>
      <c r="AC241" s="63" t="s">
        <v>91</v>
      </c>
      <c r="AD241" s="63" t="s">
        <v>91</v>
      </c>
      <c r="AE241" s="63" t="s">
        <v>91</v>
      </c>
      <c r="AF241" s="63" t="s">
        <v>99</v>
      </c>
      <c r="AG241" s="63" t="s">
        <v>91</v>
      </c>
      <c r="AH241" s="63" t="s">
        <v>91</v>
      </c>
      <c r="AI241" s="63" t="s">
        <v>99</v>
      </c>
      <c r="AJ241" s="66">
        <f t="shared" ref="AJ241" si="312">IF(AF241="SI","Impacto Catastrófico por lesoines o perdida de vidas humanas",(COUNTIF(Q241:AE250,"SI")+COUNTIF(AG241:AI250,"SI")))</f>
        <v>16</v>
      </c>
      <c r="AK241" s="52" t="str">
        <f t="shared" ref="AK241" si="313">IF(AJ241=0,"",IF(AND(AJ241&gt;0,AJ241&lt;=5),"Moderado",IF(AND(AJ241&gt;5,AJ241&lt;=11),"Mayor","Catastrófico")))</f>
        <v>Catastrófico</v>
      </c>
      <c r="AL241" s="54" t="str">
        <f t="shared" ref="AL241" si="314">IF(AND(O241="Rara Vez",AK241="Moderado"),"Moderado",IF(AND(O241="Rara Vez",AK241="Mayor"),"Alto",IF(AND(O241="Improbable",AK241="Moderado"),"Moderado",IF(AND(O241="Improbable",AK241="Mayor"),"Alto",IF(AND(O241="Posible",AK241="Moderado"),"Alto",IF(AND(O241="Probable",AK241="Moderado"),"Alto","Extremo"))))))</f>
        <v>Extremo</v>
      </c>
      <c r="AM241" s="68" t="s">
        <v>81</v>
      </c>
      <c r="AN241" s="30">
        <v>1</v>
      </c>
      <c r="AO241" s="29" t="s">
        <v>469</v>
      </c>
      <c r="AP241" s="11" t="s">
        <v>470</v>
      </c>
      <c r="AQ241" s="11" t="s">
        <v>102</v>
      </c>
      <c r="AR241" s="11" t="s">
        <v>471</v>
      </c>
      <c r="AS241" s="11" t="s">
        <v>472</v>
      </c>
      <c r="AT241" s="11" t="s">
        <v>132</v>
      </c>
      <c r="AU241" s="11" t="s">
        <v>106</v>
      </c>
      <c r="AV241" s="11" t="s">
        <v>107</v>
      </c>
      <c r="AW241" s="11" t="s">
        <v>108</v>
      </c>
      <c r="AX241" s="11" t="s">
        <v>109</v>
      </c>
      <c r="AY241" s="11" t="s">
        <v>184</v>
      </c>
      <c r="AZ241" s="11" t="s">
        <v>111</v>
      </c>
      <c r="BA241" s="11" t="s">
        <v>133</v>
      </c>
      <c r="BB241" s="11">
        <f t="shared" si="285"/>
        <v>85</v>
      </c>
      <c r="BC241" s="11" t="str">
        <f t="shared" si="286"/>
        <v>Débil</v>
      </c>
      <c r="BD241" s="11"/>
      <c r="BE241" s="11" t="s">
        <v>120</v>
      </c>
      <c r="BF241" s="11" t="str">
        <f t="shared" si="287"/>
        <v>Siempre se ejecuta</v>
      </c>
      <c r="BG241" s="11"/>
      <c r="BH241" s="12" t="str">
        <f t="shared" si="288"/>
        <v>DÉBIL</v>
      </c>
      <c r="BI241" s="11">
        <f t="shared" si="289"/>
        <v>0</v>
      </c>
      <c r="BJ241" s="11" t="str">
        <f t="shared" si="290"/>
        <v>SI</v>
      </c>
      <c r="BK241" s="71" t="str">
        <f t="shared" ref="BK241" si="315">IF(AVERAGE(BI241:BI250)=100,"FUERTE",IF(AND(AVERAGE(BI241:BI250)&lt;=99,AVERAGE(BI241:BI250)&gt;=50),"MODERADA",IF(AVERAGE(BI241:BI250)&lt;50,"DÉBIL",0)))</f>
        <v>DÉBIL</v>
      </c>
      <c r="BL241" s="71" t="str">
        <f t="shared" ref="BL241" si="316">IFERROR(IF(BK241="DÉBIL","NO DISMINUYE",IF(AVERAGEIF(AT241:AT250,"Preventivo",BI241:BI250)&gt;=50,"DIRECTAMENTE","NO DISMINUYE")),"NO DISMINUYE")</f>
        <v>NO DISMINUYE</v>
      </c>
      <c r="BM241" s="73">
        <f t="shared" ref="BM241" si="317">IF(N241=1,1,IF(AND(N241=2,BK241="FUERTE",BL241="DIRECTAMENTE"),N241-1,IF(AND(N241&gt;2,BK241="FUERTE",BL241="DIRECTAMENTE"),N241-2,IF(AND(N241&gt;=2,BK241="MODERADA",BL241="DIRECTAMENTE"),N241-1,N241))))</f>
        <v>1</v>
      </c>
      <c r="BN241" s="52" t="str">
        <f t="shared" ref="BN241" si="318">IF(BM241=1,"Rara vez",IF(BM241=2,"Improbable",IF(BM241=3,"Posible",IF(BM241=4,"Probable",IF(BM241=5,"Casi Seguro",0)))))</f>
        <v>Rara vez</v>
      </c>
      <c r="BO241" s="52" t="str">
        <f t="shared" ref="BO241" si="319">AK241</f>
        <v>Catastrófico</v>
      </c>
      <c r="BP241" s="54" t="str">
        <f t="shared" ref="BP241" si="320">IF(AND(BN241="Rara Vez",BO241="Moderado"),"Moderado",IF(AND(BN241="Rara Vez",BO241="Mayor"),"Alto",IF(AND(BN241="Improbable",BO241="Moderado"),"Moderado",IF(AND(BN241="Improbable",BO241="Mayor"),"Alto",IF(AND(BN241="Posible",BO241="Moderado"),"Alto",IF(AND(BN241="Probable",BO241="Moderado"),"Alto","Extremo"))))))</f>
        <v>Extremo</v>
      </c>
      <c r="BQ241" s="57" t="s">
        <v>484</v>
      </c>
      <c r="BR241" s="60" t="s">
        <v>485</v>
      </c>
    </row>
    <row r="242" spans="1:70" ht="89.25" x14ac:dyDescent="0.25">
      <c r="A242" s="27"/>
      <c r="B242" s="77"/>
      <c r="C242" s="80"/>
      <c r="D242" s="82"/>
      <c r="E242" s="82"/>
      <c r="F242" s="64"/>
      <c r="G242" s="64"/>
      <c r="H242" s="80"/>
      <c r="I242" s="64"/>
      <c r="J242" s="85"/>
      <c r="K242" s="31">
        <v>2</v>
      </c>
      <c r="L242" s="32" t="s">
        <v>450</v>
      </c>
      <c r="M242" s="87"/>
      <c r="N242" s="89"/>
      <c r="O242" s="52"/>
      <c r="P242" s="92"/>
      <c r="Q242" s="64"/>
      <c r="R242" s="64"/>
      <c r="S242" s="64"/>
      <c r="T242" s="64"/>
      <c r="U242" s="64"/>
      <c r="V242" s="64"/>
      <c r="W242" s="64"/>
      <c r="X242" s="64"/>
      <c r="Y242" s="64"/>
      <c r="Z242" s="64"/>
      <c r="AA242" s="64"/>
      <c r="AB242" s="64"/>
      <c r="AC242" s="64"/>
      <c r="AD242" s="64"/>
      <c r="AE242" s="64"/>
      <c r="AF242" s="64"/>
      <c r="AG242" s="64"/>
      <c r="AH242" s="64"/>
      <c r="AI242" s="64"/>
      <c r="AJ242" s="66"/>
      <c r="AK242" s="52"/>
      <c r="AL242" s="55"/>
      <c r="AM242" s="69"/>
      <c r="AN242" s="33">
        <v>2</v>
      </c>
      <c r="AO242" s="32" t="s">
        <v>473</v>
      </c>
      <c r="AP242" s="17" t="s">
        <v>474</v>
      </c>
      <c r="AQ242" s="17" t="s">
        <v>102</v>
      </c>
      <c r="AR242" s="17" t="s">
        <v>475</v>
      </c>
      <c r="AS242" s="17" t="s">
        <v>476</v>
      </c>
      <c r="AT242" s="17" t="s">
        <v>132</v>
      </c>
      <c r="AU242" s="17" t="s">
        <v>106</v>
      </c>
      <c r="AV242" s="17" t="s">
        <v>107</v>
      </c>
      <c r="AW242" s="17" t="s">
        <v>108</v>
      </c>
      <c r="AX242" s="17" t="s">
        <v>109</v>
      </c>
      <c r="AY242" s="17" t="s">
        <v>110</v>
      </c>
      <c r="AZ242" s="17" t="s">
        <v>185</v>
      </c>
      <c r="BA242" s="17" t="s">
        <v>133</v>
      </c>
      <c r="BB242" s="17">
        <f t="shared" si="285"/>
        <v>85</v>
      </c>
      <c r="BC242" s="17" t="str">
        <f t="shared" si="286"/>
        <v>Débil</v>
      </c>
      <c r="BD242" s="17"/>
      <c r="BE242" s="17" t="s">
        <v>119</v>
      </c>
      <c r="BF242" s="17" t="str">
        <f t="shared" si="287"/>
        <v>No se ejecuta</v>
      </c>
      <c r="BG242" s="17"/>
      <c r="BH242" s="18" t="str">
        <f t="shared" si="288"/>
        <v>DÉBIL</v>
      </c>
      <c r="BI242" s="17">
        <f t="shared" si="289"/>
        <v>0</v>
      </c>
      <c r="BJ242" s="17" t="str">
        <f t="shared" si="290"/>
        <v>SI</v>
      </c>
      <c r="BK242" s="71"/>
      <c r="BL242" s="71"/>
      <c r="BM242" s="74"/>
      <c r="BN242" s="52"/>
      <c r="BO242" s="52"/>
      <c r="BP242" s="55"/>
      <c r="BQ242" s="58"/>
      <c r="BR242" s="61"/>
    </row>
    <row r="243" spans="1:70" ht="89.25" x14ac:dyDescent="0.25">
      <c r="A243" s="27"/>
      <c r="B243" s="77"/>
      <c r="C243" s="80"/>
      <c r="D243" s="82"/>
      <c r="E243" s="82"/>
      <c r="F243" s="64"/>
      <c r="G243" s="64"/>
      <c r="H243" s="80"/>
      <c r="I243" s="64"/>
      <c r="J243" s="85"/>
      <c r="K243" s="34">
        <v>3</v>
      </c>
      <c r="L243" s="35" t="s">
        <v>451</v>
      </c>
      <c r="M243" s="87"/>
      <c r="N243" s="89"/>
      <c r="O243" s="52"/>
      <c r="P243" s="92"/>
      <c r="Q243" s="64"/>
      <c r="R243" s="64"/>
      <c r="S243" s="64"/>
      <c r="T243" s="64"/>
      <c r="U243" s="64"/>
      <c r="V243" s="64"/>
      <c r="W243" s="64"/>
      <c r="X243" s="64"/>
      <c r="Y243" s="64"/>
      <c r="Z243" s="64"/>
      <c r="AA243" s="64"/>
      <c r="AB243" s="64"/>
      <c r="AC243" s="64"/>
      <c r="AD243" s="64"/>
      <c r="AE243" s="64"/>
      <c r="AF243" s="64"/>
      <c r="AG243" s="64"/>
      <c r="AH243" s="64"/>
      <c r="AI243" s="64"/>
      <c r="AJ243" s="66"/>
      <c r="AK243" s="52"/>
      <c r="AL243" s="55"/>
      <c r="AM243" s="69"/>
      <c r="AN243" s="36">
        <v>3</v>
      </c>
      <c r="AO243" s="35" t="s">
        <v>473</v>
      </c>
      <c r="AP243" s="13" t="s">
        <v>477</v>
      </c>
      <c r="AQ243" s="13" t="s">
        <v>102</v>
      </c>
      <c r="AR243" s="13" t="s">
        <v>478</v>
      </c>
      <c r="AS243" s="13" t="s">
        <v>479</v>
      </c>
      <c r="AT243" s="13" t="s">
        <v>132</v>
      </c>
      <c r="AU243" s="13" t="s">
        <v>106</v>
      </c>
      <c r="AV243" s="13" t="s">
        <v>107</v>
      </c>
      <c r="AW243" s="13" t="s">
        <v>108</v>
      </c>
      <c r="AX243" s="13" t="s">
        <v>109</v>
      </c>
      <c r="AY243" s="13" t="s">
        <v>110</v>
      </c>
      <c r="AZ243" s="13" t="s">
        <v>111</v>
      </c>
      <c r="BA243" s="13" t="s">
        <v>133</v>
      </c>
      <c r="BB243" s="13">
        <f t="shared" si="285"/>
        <v>100</v>
      </c>
      <c r="BC243" s="13" t="str">
        <f t="shared" si="286"/>
        <v>Fuerte</v>
      </c>
      <c r="BD243" s="13"/>
      <c r="BE243" s="13" t="s">
        <v>119</v>
      </c>
      <c r="BF243" s="13" t="str">
        <f t="shared" si="287"/>
        <v>No se ejecuta</v>
      </c>
      <c r="BG243" s="13"/>
      <c r="BH243" s="14" t="str">
        <f t="shared" si="288"/>
        <v>DÉBIL</v>
      </c>
      <c r="BI243" s="13">
        <f t="shared" si="289"/>
        <v>0</v>
      </c>
      <c r="BJ243" s="13" t="str">
        <f t="shared" si="290"/>
        <v>SI</v>
      </c>
      <c r="BK243" s="71"/>
      <c r="BL243" s="71"/>
      <c r="BM243" s="74"/>
      <c r="BN243" s="52"/>
      <c r="BO243" s="52"/>
      <c r="BP243" s="55"/>
      <c r="BQ243" s="58"/>
      <c r="BR243" s="61"/>
    </row>
    <row r="244" spans="1:70" ht="23.25" customHeight="1" x14ac:dyDescent="0.25">
      <c r="A244" s="27"/>
      <c r="B244" s="77"/>
      <c r="C244" s="80"/>
      <c r="D244" s="82"/>
      <c r="E244" s="82"/>
      <c r="F244" s="64"/>
      <c r="G244" s="64"/>
      <c r="H244" s="80"/>
      <c r="I244" s="64"/>
      <c r="J244" s="85"/>
      <c r="K244" s="31">
        <v>4</v>
      </c>
      <c r="L244" s="32"/>
      <c r="M244" s="87"/>
      <c r="N244" s="89"/>
      <c r="O244" s="52"/>
      <c r="P244" s="92"/>
      <c r="Q244" s="64"/>
      <c r="R244" s="64"/>
      <c r="S244" s="64"/>
      <c r="T244" s="64"/>
      <c r="U244" s="64"/>
      <c r="V244" s="64"/>
      <c r="W244" s="64"/>
      <c r="X244" s="64"/>
      <c r="Y244" s="64"/>
      <c r="Z244" s="64"/>
      <c r="AA244" s="64"/>
      <c r="AB244" s="64"/>
      <c r="AC244" s="64"/>
      <c r="AD244" s="64"/>
      <c r="AE244" s="64"/>
      <c r="AF244" s="64"/>
      <c r="AG244" s="64"/>
      <c r="AH244" s="64"/>
      <c r="AI244" s="64"/>
      <c r="AJ244" s="66"/>
      <c r="AK244" s="52"/>
      <c r="AL244" s="55"/>
      <c r="AM244" s="69"/>
      <c r="AN244" s="33">
        <v>4</v>
      </c>
      <c r="AO244" s="32" t="s">
        <v>47</v>
      </c>
      <c r="AP244" s="17"/>
      <c r="AQ244" s="17"/>
      <c r="AR244" s="17"/>
      <c r="AS244" s="17"/>
      <c r="AT244" s="17"/>
      <c r="AU244" s="17"/>
      <c r="AV244" s="17"/>
      <c r="AW244" s="17"/>
      <c r="AX244" s="17"/>
      <c r="AY244" s="17"/>
      <c r="AZ244" s="17"/>
      <c r="BA244" s="17"/>
      <c r="BB244" s="17">
        <f t="shared" si="285"/>
        <v>0</v>
      </c>
      <c r="BC244" s="17" t="str">
        <f t="shared" si="286"/>
        <v>Débil</v>
      </c>
      <c r="BD244" s="17"/>
      <c r="BE244" s="17"/>
      <c r="BF244" s="17" t="str">
        <f t="shared" si="287"/>
        <v/>
      </c>
      <c r="BG244" s="17"/>
      <c r="BH244" s="18" t="str">
        <f t="shared" si="288"/>
        <v/>
      </c>
      <c r="BI244" s="17" t="str">
        <f t="shared" si="289"/>
        <v/>
      </c>
      <c r="BJ244" s="17" t="str">
        <f t="shared" si="290"/>
        <v>SI</v>
      </c>
      <c r="BK244" s="71"/>
      <c r="BL244" s="71"/>
      <c r="BM244" s="74"/>
      <c r="BN244" s="52"/>
      <c r="BO244" s="52"/>
      <c r="BP244" s="55"/>
      <c r="BQ244" s="58"/>
      <c r="BR244" s="61"/>
    </row>
    <row r="245" spans="1:70" ht="23.25" customHeight="1" x14ac:dyDescent="0.25">
      <c r="A245" s="27"/>
      <c r="B245" s="77"/>
      <c r="C245" s="80"/>
      <c r="D245" s="82"/>
      <c r="E245" s="82"/>
      <c r="F245" s="64"/>
      <c r="G245" s="64"/>
      <c r="H245" s="80"/>
      <c r="I245" s="64"/>
      <c r="J245" s="85"/>
      <c r="K245" s="34">
        <v>5</v>
      </c>
      <c r="L245" s="35" t="s">
        <v>47</v>
      </c>
      <c r="M245" s="87"/>
      <c r="N245" s="89"/>
      <c r="O245" s="52"/>
      <c r="P245" s="92"/>
      <c r="Q245" s="64"/>
      <c r="R245" s="64"/>
      <c r="S245" s="64"/>
      <c r="T245" s="64"/>
      <c r="U245" s="64"/>
      <c r="V245" s="64"/>
      <c r="W245" s="64"/>
      <c r="X245" s="64"/>
      <c r="Y245" s="64"/>
      <c r="Z245" s="64"/>
      <c r="AA245" s="64"/>
      <c r="AB245" s="64"/>
      <c r="AC245" s="64"/>
      <c r="AD245" s="64"/>
      <c r="AE245" s="64"/>
      <c r="AF245" s="64"/>
      <c r="AG245" s="64"/>
      <c r="AH245" s="64"/>
      <c r="AI245" s="64"/>
      <c r="AJ245" s="66"/>
      <c r="AK245" s="52"/>
      <c r="AL245" s="55"/>
      <c r="AM245" s="69"/>
      <c r="AN245" s="36">
        <v>5</v>
      </c>
      <c r="AO245" s="35" t="s">
        <v>47</v>
      </c>
      <c r="AP245" s="13"/>
      <c r="AQ245" s="13"/>
      <c r="AR245" s="13"/>
      <c r="AS245" s="13"/>
      <c r="AT245" s="13"/>
      <c r="AU245" s="13"/>
      <c r="AV245" s="13"/>
      <c r="AW245" s="13"/>
      <c r="AX245" s="13"/>
      <c r="AY245" s="13"/>
      <c r="AZ245" s="13"/>
      <c r="BA245" s="13"/>
      <c r="BB245" s="13">
        <f t="shared" ref="BB245:BB250" si="321">IF(AU245="Asignado",15,0)+IF(AV245="Adecuado",15,0)+IF(AW245="Oportuna",15,0)+IF(AX245="Prevenir",15,IF(AX245="Detectar",10,0))+IF(AY245="Confiable",15,0)+IF(AZ245="Se investigan y resuelven oportunamente",15,0)+IF(BA245="Completa",10,IF(BA245="Incompleta",5,0))</f>
        <v>0</v>
      </c>
      <c r="BC245" s="13" t="str">
        <f t="shared" ref="BC245:BC250" si="322">IF(BB245&lt;=85,"Débil",IF(AND(BB245&gt;=86,BB245&lt;=95),"Moderado","Fuerte"))</f>
        <v>Débil</v>
      </c>
      <c r="BD245" s="13"/>
      <c r="BE245" s="13"/>
      <c r="BF245" s="13" t="str">
        <f t="shared" ref="BF245:BF250" si="323">IF(BE245="Débil","No se ejecuta",IF(BE245="Moderado","Algunas veces se ejecuta",IF(BE245="FUERTE","Siempre se ejecuta","")))</f>
        <v/>
      </c>
      <c r="BG245" s="13"/>
      <c r="BH245" s="14" t="str">
        <f t="shared" ref="BH245:BH250" si="324">IF(AND(BE245="Fuerte",BC245="Fuerte"),"FUERTE",IF(AND(BE245="Fuerte",BC245="Moderado"),"MODERADO",IF(AND(BE245="Fuerte",BC245="Débil"),"DÉBIL",IF(AND(BE245="Moderado",BC245="Fuerte"),"MODERADO",IF(AND(BE245="Moderado",BC245="Moderado"),"MODERADO",IF(AND(BE245="Moderado",BC245="Débil"),"DÉBIL",IF(AND(BE245="Débil",BC245="Fuerte"),"DÉBIL",IF(AND(BE245="Débil",BC245="Moderado"),"DÉBIL",IF(AND(BE245="Débil",BC245="Débil"),"DÉBIL","")))))))))</f>
        <v/>
      </c>
      <c r="BI245" s="13" t="str">
        <f t="shared" ref="BI245:BI250" si="325">IF(BH245="DÉBIL",0,IF(BH245="MODERADO",50,IF(BH245="FUERTE",100,"")))</f>
        <v/>
      </c>
      <c r="BJ245" s="13" t="str">
        <f t="shared" ref="BJ245:BJ250" si="326">IF(AND(BE245="Fuerte",BC245="Fuerte"),"NO","SI")</f>
        <v>SI</v>
      </c>
      <c r="BK245" s="71"/>
      <c r="BL245" s="71"/>
      <c r="BM245" s="74"/>
      <c r="BN245" s="52"/>
      <c r="BO245" s="52"/>
      <c r="BP245" s="55"/>
      <c r="BQ245" s="58"/>
      <c r="BR245" s="61"/>
    </row>
    <row r="246" spans="1:70" ht="23.25" customHeight="1" x14ac:dyDescent="0.25">
      <c r="A246" s="27"/>
      <c r="B246" s="77"/>
      <c r="C246" s="80"/>
      <c r="D246" s="82"/>
      <c r="E246" s="82"/>
      <c r="F246" s="64"/>
      <c r="G246" s="64"/>
      <c r="H246" s="80"/>
      <c r="I246" s="64"/>
      <c r="J246" s="85"/>
      <c r="K246" s="31">
        <v>6</v>
      </c>
      <c r="L246" s="32" t="s">
        <v>47</v>
      </c>
      <c r="M246" s="87"/>
      <c r="N246" s="89"/>
      <c r="O246" s="52"/>
      <c r="P246" s="92"/>
      <c r="Q246" s="64"/>
      <c r="R246" s="64"/>
      <c r="S246" s="64"/>
      <c r="T246" s="64"/>
      <c r="U246" s="64"/>
      <c r="V246" s="64"/>
      <c r="W246" s="64"/>
      <c r="X246" s="64"/>
      <c r="Y246" s="64"/>
      <c r="Z246" s="64"/>
      <c r="AA246" s="64"/>
      <c r="AB246" s="64"/>
      <c r="AC246" s="64"/>
      <c r="AD246" s="64"/>
      <c r="AE246" s="64"/>
      <c r="AF246" s="64"/>
      <c r="AG246" s="64"/>
      <c r="AH246" s="64"/>
      <c r="AI246" s="64"/>
      <c r="AJ246" s="66"/>
      <c r="AK246" s="52"/>
      <c r="AL246" s="55"/>
      <c r="AM246" s="69"/>
      <c r="AN246" s="33">
        <v>6</v>
      </c>
      <c r="AO246" s="32" t="s">
        <v>47</v>
      </c>
      <c r="AP246" s="17"/>
      <c r="AQ246" s="17"/>
      <c r="AR246" s="17"/>
      <c r="AS246" s="17"/>
      <c r="AT246" s="17"/>
      <c r="AU246" s="17"/>
      <c r="AV246" s="17"/>
      <c r="AW246" s="17"/>
      <c r="AX246" s="17"/>
      <c r="AY246" s="17"/>
      <c r="AZ246" s="17"/>
      <c r="BA246" s="17"/>
      <c r="BB246" s="17">
        <f t="shared" si="321"/>
        <v>0</v>
      </c>
      <c r="BC246" s="17" t="str">
        <f t="shared" si="322"/>
        <v>Débil</v>
      </c>
      <c r="BD246" s="17"/>
      <c r="BE246" s="17"/>
      <c r="BF246" s="17" t="str">
        <f t="shared" si="323"/>
        <v/>
      </c>
      <c r="BG246" s="17"/>
      <c r="BH246" s="18" t="str">
        <f t="shared" si="324"/>
        <v/>
      </c>
      <c r="BI246" s="17" t="str">
        <f t="shared" si="325"/>
        <v/>
      </c>
      <c r="BJ246" s="17" t="str">
        <f t="shared" si="326"/>
        <v>SI</v>
      </c>
      <c r="BK246" s="71"/>
      <c r="BL246" s="71"/>
      <c r="BM246" s="74"/>
      <c r="BN246" s="52"/>
      <c r="BO246" s="52"/>
      <c r="BP246" s="55"/>
      <c r="BQ246" s="58"/>
      <c r="BR246" s="61"/>
    </row>
    <row r="247" spans="1:70" ht="23.25" customHeight="1" x14ac:dyDescent="0.25">
      <c r="A247" s="27"/>
      <c r="B247" s="77"/>
      <c r="C247" s="80"/>
      <c r="D247" s="82"/>
      <c r="E247" s="82"/>
      <c r="F247" s="64"/>
      <c r="G247" s="64"/>
      <c r="H247" s="80"/>
      <c r="I247" s="64"/>
      <c r="J247" s="85"/>
      <c r="K247" s="34">
        <v>7</v>
      </c>
      <c r="L247" s="35" t="s">
        <v>47</v>
      </c>
      <c r="M247" s="87"/>
      <c r="N247" s="89"/>
      <c r="O247" s="52"/>
      <c r="P247" s="92"/>
      <c r="Q247" s="64"/>
      <c r="R247" s="64"/>
      <c r="S247" s="64"/>
      <c r="T247" s="64"/>
      <c r="U247" s="64"/>
      <c r="V247" s="64"/>
      <c r="W247" s="64"/>
      <c r="X247" s="64"/>
      <c r="Y247" s="64"/>
      <c r="Z247" s="64"/>
      <c r="AA247" s="64"/>
      <c r="AB247" s="64"/>
      <c r="AC247" s="64"/>
      <c r="AD247" s="64"/>
      <c r="AE247" s="64"/>
      <c r="AF247" s="64"/>
      <c r="AG247" s="64"/>
      <c r="AH247" s="64"/>
      <c r="AI247" s="64"/>
      <c r="AJ247" s="66"/>
      <c r="AK247" s="52"/>
      <c r="AL247" s="55"/>
      <c r="AM247" s="69"/>
      <c r="AN247" s="36">
        <v>7</v>
      </c>
      <c r="AO247" s="35" t="s">
        <v>47</v>
      </c>
      <c r="AP247" s="13"/>
      <c r="AQ247" s="13"/>
      <c r="AR247" s="13"/>
      <c r="AS247" s="13"/>
      <c r="AT247" s="13"/>
      <c r="AU247" s="13"/>
      <c r="AV247" s="13"/>
      <c r="AW247" s="13"/>
      <c r="AX247" s="13"/>
      <c r="AY247" s="13"/>
      <c r="AZ247" s="13"/>
      <c r="BA247" s="13"/>
      <c r="BB247" s="13">
        <f t="shared" si="321"/>
        <v>0</v>
      </c>
      <c r="BC247" s="13" t="str">
        <f t="shared" si="322"/>
        <v>Débil</v>
      </c>
      <c r="BD247" s="13"/>
      <c r="BE247" s="13"/>
      <c r="BF247" s="13" t="str">
        <f t="shared" si="323"/>
        <v/>
      </c>
      <c r="BG247" s="13"/>
      <c r="BH247" s="14" t="str">
        <f t="shared" si="324"/>
        <v/>
      </c>
      <c r="BI247" s="13" t="str">
        <f t="shared" si="325"/>
        <v/>
      </c>
      <c r="BJ247" s="13" t="str">
        <f t="shared" si="326"/>
        <v>SI</v>
      </c>
      <c r="BK247" s="71"/>
      <c r="BL247" s="71"/>
      <c r="BM247" s="74"/>
      <c r="BN247" s="52"/>
      <c r="BO247" s="52"/>
      <c r="BP247" s="55"/>
      <c r="BQ247" s="58"/>
      <c r="BR247" s="61"/>
    </row>
    <row r="248" spans="1:70" ht="23.25" customHeight="1" x14ac:dyDescent="0.25">
      <c r="A248" s="27"/>
      <c r="B248" s="77"/>
      <c r="C248" s="80"/>
      <c r="D248" s="82"/>
      <c r="E248" s="82"/>
      <c r="F248" s="64"/>
      <c r="G248" s="64"/>
      <c r="H248" s="80"/>
      <c r="I248" s="64"/>
      <c r="J248" s="85"/>
      <c r="K248" s="31">
        <v>8</v>
      </c>
      <c r="L248" s="32" t="s">
        <v>47</v>
      </c>
      <c r="M248" s="87"/>
      <c r="N248" s="89"/>
      <c r="O248" s="52"/>
      <c r="P248" s="92"/>
      <c r="Q248" s="64"/>
      <c r="R248" s="64"/>
      <c r="S248" s="64"/>
      <c r="T248" s="64"/>
      <c r="U248" s="64"/>
      <c r="V248" s="64"/>
      <c r="W248" s="64"/>
      <c r="X248" s="64"/>
      <c r="Y248" s="64"/>
      <c r="Z248" s="64"/>
      <c r="AA248" s="64"/>
      <c r="AB248" s="64"/>
      <c r="AC248" s="64"/>
      <c r="AD248" s="64"/>
      <c r="AE248" s="64"/>
      <c r="AF248" s="64"/>
      <c r="AG248" s="64"/>
      <c r="AH248" s="64"/>
      <c r="AI248" s="64"/>
      <c r="AJ248" s="66"/>
      <c r="AK248" s="52"/>
      <c r="AL248" s="55"/>
      <c r="AM248" s="69"/>
      <c r="AN248" s="33">
        <v>8</v>
      </c>
      <c r="AO248" s="32" t="s">
        <v>47</v>
      </c>
      <c r="AP248" s="17"/>
      <c r="AQ248" s="17"/>
      <c r="AR248" s="17"/>
      <c r="AS248" s="17"/>
      <c r="AT248" s="17"/>
      <c r="AU248" s="17"/>
      <c r="AV248" s="17"/>
      <c r="AW248" s="17"/>
      <c r="AX248" s="17"/>
      <c r="AY248" s="17"/>
      <c r="AZ248" s="17"/>
      <c r="BA248" s="17"/>
      <c r="BB248" s="17">
        <f t="shared" si="321"/>
        <v>0</v>
      </c>
      <c r="BC248" s="17" t="str">
        <f t="shared" si="322"/>
        <v>Débil</v>
      </c>
      <c r="BD248" s="17"/>
      <c r="BE248" s="17"/>
      <c r="BF248" s="17" t="str">
        <f t="shared" si="323"/>
        <v/>
      </c>
      <c r="BG248" s="17"/>
      <c r="BH248" s="18" t="str">
        <f t="shared" si="324"/>
        <v/>
      </c>
      <c r="BI248" s="17" t="str">
        <f t="shared" si="325"/>
        <v/>
      </c>
      <c r="BJ248" s="17" t="str">
        <f t="shared" si="326"/>
        <v>SI</v>
      </c>
      <c r="BK248" s="71"/>
      <c r="BL248" s="71"/>
      <c r="BM248" s="74"/>
      <c r="BN248" s="52"/>
      <c r="BO248" s="52"/>
      <c r="BP248" s="55"/>
      <c r="BQ248" s="58"/>
      <c r="BR248" s="61"/>
    </row>
    <row r="249" spans="1:70" ht="23.25" customHeight="1" x14ac:dyDescent="0.25">
      <c r="A249" s="27"/>
      <c r="B249" s="77"/>
      <c r="C249" s="80"/>
      <c r="D249" s="82"/>
      <c r="E249" s="82"/>
      <c r="F249" s="64"/>
      <c r="G249" s="64"/>
      <c r="H249" s="80"/>
      <c r="I249" s="64"/>
      <c r="J249" s="85"/>
      <c r="K249" s="34">
        <v>9</v>
      </c>
      <c r="L249" s="35" t="s">
        <v>47</v>
      </c>
      <c r="M249" s="87"/>
      <c r="N249" s="89"/>
      <c r="O249" s="52"/>
      <c r="P249" s="92"/>
      <c r="Q249" s="64"/>
      <c r="R249" s="64"/>
      <c r="S249" s="64"/>
      <c r="T249" s="64"/>
      <c r="U249" s="64"/>
      <c r="V249" s="64"/>
      <c r="W249" s="64"/>
      <c r="X249" s="64"/>
      <c r="Y249" s="64"/>
      <c r="Z249" s="64"/>
      <c r="AA249" s="64"/>
      <c r="AB249" s="64"/>
      <c r="AC249" s="64"/>
      <c r="AD249" s="64"/>
      <c r="AE249" s="64"/>
      <c r="AF249" s="64"/>
      <c r="AG249" s="64"/>
      <c r="AH249" s="64"/>
      <c r="AI249" s="64"/>
      <c r="AJ249" s="66"/>
      <c r="AK249" s="52"/>
      <c r="AL249" s="55"/>
      <c r="AM249" s="69"/>
      <c r="AN249" s="36">
        <v>9</v>
      </c>
      <c r="AO249" s="35" t="s">
        <v>56</v>
      </c>
      <c r="AP249" s="13"/>
      <c r="AQ249" s="13"/>
      <c r="AR249" s="13"/>
      <c r="AS249" s="13"/>
      <c r="AT249" s="13"/>
      <c r="AU249" s="13"/>
      <c r="AV249" s="13"/>
      <c r="AW249" s="13"/>
      <c r="AX249" s="13"/>
      <c r="AY249" s="13"/>
      <c r="AZ249" s="13"/>
      <c r="BA249" s="13"/>
      <c r="BB249" s="13">
        <f t="shared" si="321"/>
        <v>0</v>
      </c>
      <c r="BC249" s="13" t="str">
        <f t="shared" si="322"/>
        <v>Débil</v>
      </c>
      <c r="BD249" s="13"/>
      <c r="BE249" s="13"/>
      <c r="BF249" s="13" t="str">
        <f t="shared" si="323"/>
        <v/>
      </c>
      <c r="BG249" s="13"/>
      <c r="BH249" s="14" t="str">
        <f t="shared" si="324"/>
        <v/>
      </c>
      <c r="BI249" s="13" t="str">
        <f t="shared" si="325"/>
        <v/>
      </c>
      <c r="BJ249" s="13" t="str">
        <f t="shared" si="326"/>
        <v>SI</v>
      </c>
      <c r="BK249" s="71"/>
      <c r="BL249" s="71"/>
      <c r="BM249" s="74"/>
      <c r="BN249" s="52"/>
      <c r="BO249" s="52"/>
      <c r="BP249" s="55"/>
      <c r="BQ249" s="58"/>
      <c r="BR249" s="61"/>
    </row>
    <row r="250" spans="1:70" ht="23.25" customHeight="1" thickBot="1" x14ac:dyDescent="0.3">
      <c r="A250" s="27"/>
      <c r="B250" s="78"/>
      <c r="C250" s="81"/>
      <c r="D250" s="83"/>
      <c r="E250" s="83"/>
      <c r="F250" s="65"/>
      <c r="G250" s="65"/>
      <c r="H250" s="81"/>
      <c r="I250" s="65"/>
      <c r="J250" s="86"/>
      <c r="K250" s="37">
        <v>10</v>
      </c>
      <c r="L250" s="38" t="s">
        <v>47</v>
      </c>
      <c r="M250" s="88"/>
      <c r="N250" s="90"/>
      <c r="O250" s="53"/>
      <c r="P250" s="93"/>
      <c r="Q250" s="65"/>
      <c r="R250" s="65"/>
      <c r="S250" s="65"/>
      <c r="T250" s="65"/>
      <c r="U250" s="65"/>
      <c r="V250" s="65"/>
      <c r="W250" s="65"/>
      <c r="X250" s="65"/>
      <c r="Y250" s="65"/>
      <c r="Z250" s="65"/>
      <c r="AA250" s="65"/>
      <c r="AB250" s="65"/>
      <c r="AC250" s="65"/>
      <c r="AD250" s="65"/>
      <c r="AE250" s="65"/>
      <c r="AF250" s="65"/>
      <c r="AG250" s="65"/>
      <c r="AH250" s="65"/>
      <c r="AI250" s="65"/>
      <c r="AJ250" s="67"/>
      <c r="AK250" s="53"/>
      <c r="AL250" s="56"/>
      <c r="AM250" s="70"/>
      <c r="AN250" s="39">
        <v>10</v>
      </c>
      <c r="AO250" s="38" t="s">
        <v>56</v>
      </c>
      <c r="AP250" s="19"/>
      <c r="AQ250" s="19"/>
      <c r="AR250" s="19"/>
      <c r="AS250" s="19"/>
      <c r="AT250" s="19"/>
      <c r="AU250" s="19"/>
      <c r="AV250" s="19"/>
      <c r="AW250" s="19"/>
      <c r="AX250" s="19"/>
      <c r="AY250" s="19"/>
      <c r="AZ250" s="19"/>
      <c r="BA250" s="19"/>
      <c r="BB250" s="19">
        <f t="shared" si="321"/>
        <v>0</v>
      </c>
      <c r="BC250" s="19" t="str">
        <f t="shared" si="322"/>
        <v>Débil</v>
      </c>
      <c r="BD250" s="19"/>
      <c r="BE250" s="19"/>
      <c r="BF250" s="19" t="str">
        <f t="shared" si="323"/>
        <v/>
      </c>
      <c r="BG250" s="19"/>
      <c r="BH250" s="20" t="str">
        <f t="shared" si="324"/>
        <v/>
      </c>
      <c r="BI250" s="19" t="str">
        <f t="shared" si="325"/>
        <v/>
      </c>
      <c r="BJ250" s="19" t="str">
        <f t="shared" si="326"/>
        <v>SI</v>
      </c>
      <c r="BK250" s="72"/>
      <c r="BL250" s="72"/>
      <c r="BM250" s="75"/>
      <c r="BN250" s="53"/>
      <c r="BO250" s="53"/>
      <c r="BP250" s="56"/>
      <c r="BQ250" s="59"/>
      <c r="BR250" s="62"/>
    </row>
    <row r="251" spans="1:70" ht="89.25" x14ac:dyDescent="0.25">
      <c r="A251" s="27"/>
      <c r="B251" s="99" t="s">
        <v>32</v>
      </c>
      <c r="C251" s="63" t="s">
        <v>555</v>
      </c>
      <c r="D251" s="82" t="s">
        <v>556</v>
      </c>
      <c r="E251" s="82" t="s">
        <v>557</v>
      </c>
      <c r="F251" s="63" t="s">
        <v>91</v>
      </c>
      <c r="G251" s="63" t="s">
        <v>91</v>
      </c>
      <c r="H251" s="79" t="s">
        <v>91</v>
      </c>
      <c r="I251" s="63" t="s">
        <v>91</v>
      </c>
      <c r="J251" s="84" t="str">
        <f t="shared" ref="J251" si="327">IF(AND((F251="SI"),(G251="SI"),(H251="SI"),(I251="SI")),"Si es Riesgo de Corrupción","No es Riesgo de Corrupción")</f>
        <v>Si es Riesgo de Corrupción</v>
      </c>
      <c r="K251" s="28">
        <v>1</v>
      </c>
      <c r="L251" s="29" t="s">
        <v>558</v>
      </c>
      <c r="M251" s="87" t="s">
        <v>562</v>
      </c>
      <c r="N251" s="89">
        <v>4</v>
      </c>
      <c r="O251" s="52" t="str">
        <f t="shared" ref="O251" si="328">IF(N251=1,"Rara vez",IF(N251=2,"Improbable",IF(N251=3,"Posible",IF(N251=4,"Probable",IF(N251=5,"Casi seguro","← 
Definir el nivel de probabilidad")))))</f>
        <v>Probable</v>
      </c>
      <c r="P251" s="91" t="str">
        <f t="shared" ref="P251" si="329">IF(N251=5,"Descripción:
Se espera que el evento ocurra en la mayoría de las circunstancias
Frecuencia:
Más de 1 vez al año",IF(N251=4,"Descripción:
Es viable que el evento ocurra en la mayoría de las circunstancias
Frecuencia:
Al menos 1 vez en el último año",IF(N251=3,"Descripción:
El evento podrá ocurrir en algún momento
Frecuencia:
Al menos 1 vez en los últimos 2 años",IF(N251=2,"Descripción:
El evento puede ocurrir en algún momento
Frecuencia:
Al menos 1 vez en los últimos 5 años",IF(N251=1,"Descripción:
El evento puede ocurrir solo en circunstancias excepcionales (poco comunes o anormales)
Frecuencia:
No se ha presentado en los últimos 5 años","← ← 
Definir el nivel de probabilidad")))))</f>
        <v>Descripción:
Es viable que el evento ocurra en la mayoría de las circunstancias
Frecuencia:
Al menos 1 vez en el último año</v>
      </c>
      <c r="Q251" s="63" t="s">
        <v>91</v>
      </c>
      <c r="R251" s="63" t="s">
        <v>91</v>
      </c>
      <c r="S251" s="63" t="s">
        <v>91</v>
      </c>
      <c r="T251" s="63" t="s">
        <v>91</v>
      </c>
      <c r="U251" s="63" t="s">
        <v>91</v>
      </c>
      <c r="V251" s="63" t="s">
        <v>91</v>
      </c>
      <c r="W251" s="63" t="s">
        <v>91</v>
      </c>
      <c r="X251" s="63" t="s">
        <v>91</v>
      </c>
      <c r="Y251" s="63" t="s">
        <v>99</v>
      </c>
      <c r="Z251" s="63" t="s">
        <v>91</v>
      </c>
      <c r="AA251" s="63" t="s">
        <v>91</v>
      </c>
      <c r="AB251" s="63" t="s">
        <v>91</v>
      </c>
      <c r="AC251" s="63" t="s">
        <v>91</v>
      </c>
      <c r="AD251" s="63" t="s">
        <v>91</v>
      </c>
      <c r="AE251" s="63" t="s">
        <v>91</v>
      </c>
      <c r="AF251" s="63" t="s">
        <v>99</v>
      </c>
      <c r="AG251" s="63" t="s">
        <v>99</v>
      </c>
      <c r="AH251" s="63" t="s">
        <v>99</v>
      </c>
      <c r="AI251" s="63" t="s">
        <v>99</v>
      </c>
      <c r="AJ251" s="66">
        <f t="shared" ref="AJ251" si="330">IF(AF251="SI","Impacto Catastrófico por lesoines o perdida de vidas humanas",(COUNTIF(Q251:AE260,"SI")+COUNTIF(AG251:AI260,"SI")))</f>
        <v>14</v>
      </c>
      <c r="AK251" s="52" t="str">
        <f t="shared" ref="AK251" si="331">IF(AJ251=0,"",IF(AND(AJ251&gt;0,AJ251&lt;=5),"Moderado",IF(AND(AJ251&gt;5,AJ251&lt;=11),"Mayor","Catastrófico")))</f>
        <v>Catastrófico</v>
      </c>
      <c r="AL251" s="54" t="str">
        <f t="shared" ref="AL251" si="332">IF(AND(O251="Rara Vez",AK251="Moderado"),"Moderado",IF(AND(O251="Rara Vez",AK251="Mayor"),"Alto",IF(AND(O251="Improbable",AK251="Moderado"),"Moderado",IF(AND(O251="Improbable",AK251="Mayor"),"Alto",IF(AND(O251="Posible",AK251="Moderado"),"Alto",IF(AND(O251="Probable",AK251="Moderado"),"Alto","Extremo"))))))</f>
        <v>Extremo</v>
      </c>
      <c r="AM251" s="68" t="s">
        <v>81</v>
      </c>
      <c r="AN251" s="30">
        <v>1</v>
      </c>
      <c r="AO251" s="29" t="s">
        <v>563</v>
      </c>
      <c r="AP251" s="11" t="s">
        <v>564</v>
      </c>
      <c r="AQ251" s="11" t="s">
        <v>220</v>
      </c>
      <c r="AR251" s="11" t="s">
        <v>565</v>
      </c>
      <c r="AS251" s="11" t="s">
        <v>566</v>
      </c>
      <c r="AT251" s="11" t="s">
        <v>132</v>
      </c>
      <c r="AU251" s="11" t="s">
        <v>106</v>
      </c>
      <c r="AV251" s="11" t="s">
        <v>107</v>
      </c>
      <c r="AW251" s="11" t="s">
        <v>108</v>
      </c>
      <c r="AX251" s="11" t="s">
        <v>109</v>
      </c>
      <c r="AY251" s="11" t="s">
        <v>110</v>
      </c>
      <c r="AZ251" s="11" t="s">
        <v>111</v>
      </c>
      <c r="BA251" s="11" t="s">
        <v>133</v>
      </c>
      <c r="BB251" s="11">
        <f t="shared" si="285"/>
        <v>100</v>
      </c>
      <c r="BC251" s="11" t="str">
        <f t="shared" si="286"/>
        <v>Fuerte</v>
      </c>
      <c r="BD251" s="11"/>
      <c r="BE251" s="11" t="s">
        <v>120</v>
      </c>
      <c r="BF251" s="11" t="str">
        <f t="shared" si="287"/>
        <v>Siempre se ejecuta</v>
      </c>
      <c r="BG251" s="11"/>
      <c r="BH251" s="12" t="str">
        <f t="shared" si="288"/>
        <v>FUERTE</v>
      </c>
      <c r="BI251" s="11">
        <f t="shared" si="289"/>
        <v>100</v>
      </c>
      <c r="BJ251" s="11" t="str">
        <f t="shared" si="290"/>
        <v>NO</v>
      </c>
      <c r="BK251" s="71" t="str">
        <f t="shared" ref="BK251" si="333">IF(AVERAGE(BI251:BI260)=100,"FUERTE",IF(AND(AVERAGE(BI251:BI260)&lt;=99,AVERAGE(BI251:BI260)&gt;=50),"MODERADA",IF(AVERAGE(BI251:BI260)&lt;50,"DÉBIL",0)))</f>
        <v>MODERADA</v>
      </c>
      <c r="BL251" s="71" t="str">
        <f t="shared" ref="BL251" si="334">IFERROR(IF(BK251="DÉBIL","NO DISMINUYE",IF(AVERAGEIF(AT251:AT260,"Preventivo",BI251:BI260)&gt;=50,"DIRECTAMENTE","NO DISMINUYE")),"NO DISMINUYE")</f>
        <v>DIRECTAMENTE</v>
      </c>
      <c r="BM251" s="73">
        <f t="shared" ref="BM251" si="335">IF(N251=1,1,IF(AND(N251=2,BK251="FUERTE",BL251="DIRECTAMENTE"),N251-1,IF(AND(N251&gt;2,BK251="FUERTE",BL251="DIRECTAMENTE"),N251-2,IF(AND(N251&gt;=2,BK251="MODERADA",BL251="DIRECTAMENTE"),N251-1,N251))))</f>
        <v>3</v>
      </c>
      <c r="BN251" s="52" t="str">
        <f t="shared" ref="BN251" si="336">IF(BM251=1,"Rara vez",IF(BM251=2,"Improbable",IF(BM251=3,"Posible",IF(BM251=4,"Probable",IF(BM251=5,"Casi Seguro",0)))))</f>
        <v>Posible</v>
      </c>
      <c r="BO251" s="52" t="str">
        <f t="shared" ref="BO251" si="337">AK251</f>
        <v>Catastrófico</v>
      </c>
      <c r="BP251" s="54" t="str">
        <f t="shared" ref="BP251" si="338">IF(AND(BN251="Rara Vez",BO251="Moderado"),"Moderado",IF(AND(BN251="Rara Vez",BO251="Mayor"),"Alto",IF(AND(BN251="Improbable",BO251="Moderado"),"Moderado",IF(AND(BN251="Improbable",BO251="Mayor"),"Alto",IF(AND(BN251="Posible",BO251="Moderado"),"Alto",IF(AND(BN251="Probable",BO251="Moderado"),"Alto","Extremo"))))))</f>
        <v>Extremo</v>
      </c>
      <c r="BQ251" s="57" t="s">
        <v>579</v>
      </c>
      <c r="BR251" s="60" t="s">
        <v>580</v>
      </c>
    </row>
    <row r="252" spans="1:70" ht="89.25" x14ac:dyDescent="0.25">
      <c r="A252" s="27"/>
      <c r="B252" s="100"/>
      <c r="C252" s="64"/>
      <c r="D252" s="82"/>
      <c r="E252" s="82"/>
      <c r="F252" s="64"/>
      <c r="G252" s="64"/>
      <c r="H252" s="80"/>
      <c r="I252" s="64"/>
      <c r="J252" s="85"/>
      <c r="K252" s="31">
        <v>2</v>
      </c>
      <c r="L252" s="32" t="s">
        <v>559</v>
      </c>
      <c r="M252" s="87"/>
      <c r="N252" s="89"/>
      <c r="O252" s="52"/>
      <c r="P252" s="92"/>
      <c r="Q252" s="64"/>
      <c r="R252" s="64"/>
      <c r="S252" s="64"/>
      <c r="T252" s="64"/>
      <c r="U252" s="64"/>
      <c r="V252" s="64"/>
      <c r="W252" s="64"/>
      <c r="X252" s="64"/>
      <c r="Y252" s="64"/>
      <c r="Z252" s="64"/>
      <c r="AA252" s="64"/>
      <c r="AB252" s="64"/>
      <c r="AC252" s="64"/>
      <c r="AD252" s="64"/>
      <c r="AE252" s="64"/>
      <c r="AF252" s="64"/>
      <c r="AG252" s="64"/>
      <c r="AH252" s="64"/>
      <c r="AI252" s="64"/>
      <c r="AJ252" s="66"/>
      <c r="AK252" s="52"/>
      <c r="AL252" s="55"/>
      <c r="AM252" s="69"/>
      <c r="AN252" s="33">
        <v>2</v>
      </c>
      <c r="AO252" s="32" t="s">
        <v>567</v>
      </c>
      <c r="AP252" s="17" t="s">
        <v>568</v>
      </c>
      <c r="AQ252" s="17" t="s">
        <v>102</v>
      </c>
      <c r="AR252" s="17" t="s">
        <v>569</v>
      </c>
      <c r="AS252" s="17" t="s">
        <v>570</v>
      </c>
      <c r="AT252" s="17" t="s">
        <v>132</v>
      </c>
      <c r="AU252" s="17" t="s">
        <v>106</v>
      </c>
      <c r="AV252" s="17" t="s">
        <v>107</v>
      </c>
      <c r="AW252" s="17" t="s">
        <v>108</v>
      </c>
      <c r="AX252" s="17" t="s">
        <v>109</v>
      </c>
      <c r="AY252" s="17" t="s">
        <v>110</v>
      </c>
      <c r="AZ252" s="17" t="s">
        <v>111</v>
      </c>
      <c r="BA252" s="17" t="s">
        <v>133</v>
      </c>
      <c r="BB252" s="17">
        <f t="shared" si="285"/>
        <v>100</v>
      </c>
      <c r="BC252" s="17" t="str">
        <f t="shared" si="286"/>
        <v>Fuerte</v>
      </c>
      <c r="BD252" s="17"/>
      <c r="BE252" s="17" t="s">
        <v>149</v>
      </c>
      <c r="BF252" s="17" t="str">
        <f t="shared" si="287"/>
        <v>Algunas veces se ejecuta</v>
      </c>
      <c r="BG252" s="17"/>
      <c r="BH252" s="18" t="str">
        <f t="shared" si="288"/>
        <v>MODERADO</v>
      </c>
      <c r="BI252" s="17">
        <f t="shared" si="289"/>
        <v>50</v>
      </c>
      <c r="BJ252" s="17" t="str">
        <f t="shared" si="290"/>
        <v>SI</v>
      </c>
      <c r="BK252" s="71"/>
      <c r="BL252" s="71"/>
      <c r="BM252" s="74"/>
      <c r="BN252" s="52"/>
      <c r="BO252" s="52"/>
      <c r="BP252" s="55"/>
      <c r="BQ252" s="58"/>
      <c r="BR252" s="61"/>
    </row>
    <row r="253" spans="1:70" ht="76.5" x14ac:dyDescent="0.25">
      <c r="A253" s="27"/>
      <c r="B253" s="100"/>
      <c r="C253" s="64"/>
      <c r="D253" s="82"/>
      <c r="E253" s="82"/>
      <c r="F253" s="64"/>
      <c r="G253" s="64"/>
      <c r="H253" s="80"/>
      <c r="I253" s="64"/>
      <c r="J253" s="85"/>
      <c r="K253" s="34">
        <v>3</v>
      </c>
      <c r="L253" s="35" t="s">
        <v>560</v>
      </c>
      <c r="M253" s="87"/>
      <c r="N253" s="89"/>
      <c r="O253" s="52"/>
      <c r="P253" s="92"/>
      <c r="Q253" s="64"/>
      <c r="R253" s="64"/>
      <c r="S253" s="64"/>
      <c r="T253" s="64"/>
      <c r="U253" s="64"/>
      <c r="V253" s="64"/>
      <c r="W253" s="64"/>
      <c r="X253" s="64"/>
      <c r="Y253" s="64"/>
      <c r="Z253" s="64"/>
      <c r="AA253" s="64"/>
      <c r="AB253" s="64"/>
      <c r="AC253" s="64"/>
      <c r="AD253" s="64"/>
      <c r="AE253" s="64"/>
      <c r="AF253" s="64"/>
      <c r="AG253" s="64"/>
      <c r="AH253" s="64"/>
      <c r="AI253" s="64"/>
      <c r="AJ253" s="66"/>
      <c r="AK253" s="52"/>
      <c r="AL253" s="55"/>
      <c r="AM253" s="69"/>
      <c r="AN253" s="36">
        <v>3</v>
      </c>
      <c r="AO253" s="35" t="s">
        <v>571</v>
      </c>
      <c r="AP253" s="13" t="s">
        <v>572</v>
      </c>
      <c r="AQ253" s="13" t="s">
        <v>200</v>
      </c>
      <c r="AR253" s="13" t="s">
        <v>573</v>
      </c>
      <c r="AS253" s="13" t="s">
        <v>574</v>
      </c>
      <c r="AT253" s="13" t="s">
        <v>132</v>
      </c>
      <c r="AU253" s="13" t="s">
        <v>106</v>
      </c>
      <c r="AV253" s="13" t="s">
        <v>107</v>
      </c>
      <c r="AW253" s="13" t="s">
        <v>108</v>
      </c>
      <c r="AX253" s="13" t="s">
        <v>109</v>
      </c>
      <c r="AY253" s="13" t="s">
        <v>110</v>
      </c>
      <c r="AZ253" s="13" t="s">
        <v>111</v>
      </c>
      <c r="BA253" s="13" t="s">
        <v>133</v>
      </c>
      <c r="BB253" s="13">
        <f t="shared" si="285"/>
        <v>100</v>
      </c>
      <c r="BC253" s="13" t="str">
        <f t="shared" si="286"/>
        <v>Fuerte</v>
      </c>
      <c r="BD253" s="13"/>
      <c r="BE253" s="13" t="s">
        <v>149</v>
      </c>
      <c r="BF253" s="13" t="str">
        <f t="shared" si="287"/>
        <v>Algunas veces se ejecuta</v>
      </c>
      <c r="BG253" s="13"/>
      <c r="BH253" s="14" t="str">
        <f t="shared" si="288"/>
        <v>MODERADO</v>
      </c>
      <c r="BI253" s="13">
        <f t="shared" si="289"/>
        <v>50</v>
      </c>
      <c r="BJ253" s="13" t="str">
        <f t="shared" si="290"/>
        <v>SI</v>
      </c>
      <c r="BK253" s="71"/>
      <c r="BL253" s="71"/>
      <c r="BM253" s="74"/>
      <c r="BN253" s="52"/>
      <c r="BO253" s="52"/>
      <c r="BP253" s="55"/>
      <c r="BQ253" s="58"/>
      <c r="BR253" s="61"/>
    </row>
    <row r="254" spans="1:70" ht="89.25" x14ac:dyDescent="0.25">
      <c r="A254" s="27"/>
      <c r="B254" s="100"/>
      <c r="C254" s="64"/>
      <c r="D254" s="82"/>
      <c r="E254" s="82"/>
      <c r="F254" s="64"/>
      <c r="G254" s="64"/>
      <c r="H254" s="80"/>
      <c r="I254" s="64"/>
      <c r="J254" s="85"/>
      <c r="K254" s="31">
        <v>4</v>
      </c>
      <c r="L254" s="32" t="s">
        <v>561</v>
      </c>
      <c r="M254" s="87"/>
      <c r="N254" s="89"/>
      <c r="O254" s="52"/>
      <c r="P254" s="92"/>
      <c r="Q254" s="64"/>
      <c r="R254" s="64"/>
      <c r="S254" s="64"/>
      <c r="T254" s="64"/>
      <c r="U254" s="64"/>
      <c r="V254" s="64"/>
      <c r="W254" s="64"/>
      <c r="X254" s="64"/>
      <c r="Y254" s="64"/>
      <c r="Z254" s="64"/>
      <c r="AA254" s="64"/>
      <c r="AB254" s="64"/>
      <c r="AC254" s="64"/>
      <c r="AD254" s="64"/>
      <c r="AE254" s="64"/>
      <c r="AF254" s="64"/>
      <c r="AG254" s="64"/>
      <c r="AH254" s="64"/>
      <c r="AI254" s="64"/>
      <c r="AJ254" s="66"/>
      <c r="AK254" s="52"/>
      <c r="AL254" s="55"/>
      <c r="AM254" s="69"/>
      <c r="AN254" s="33">
        <v>4</v>
      </c>
      <c r="AO254" s="32" t="s">
        <v>575</v>
      </c>
      <c r="AP254" s="17" t="s">
        <v>576</v>
      </c>
      <c r="AQ254" s="17" t="s">
        <v>200</v>
      </c>
      <c r="AR254" s="17" t="s">
        <v>577</v>
      </c>
      <c r="AS254" s="17" t="s">
        <v>578</v>
      </c>
      <c r="AT254" s="17" t="s">
        <v>132</v>
      </c>
      <c r="AU254" s="17" t="s">
        <v>106</v>
      </c>
      <c r="AV254" s="17" t="s">
        <v>107</v>
      </c>
      <c r="AW254" s="17" t="s">
        <v>108</v>
      </c>
      <c r="AX254" s="17" t="s">
        <v>109</v>
      </c>
      <c r="AY254" s="17" t="s">
        <v>110</v>
      </c>
      <c r="AZ254" s="17" t="s">
        <v>111</v>
      </c>
      <c r="BA254" s="17" t="s">
        <v>133</v>
      </c>
      <c r="BB254" s="17">
        <f t="shared" si="285"/>
        <v>100</v>
      </c>
      <c r="BC254" s="17" t="str">
        <f t="shared" si="286"/>
        <v>Fuerte</v>
      </c>
      <c r="BD254" s="17"/>
      <c r="BE254" s="17" t="s">
        <v>149</v>
      </c>
      <c r="BF254" s="17" t="str">
        <f t="shared" si="287"/>
        <v>Algunas veces se ejecuta</v>
      </c>
      <c r="BG254" s="17"/>
      <c r="BH254" s="18" t="str">
        <f t="shared" si="288"/>
        <v>MODERADO</v>
      </c>
      <c r="BI254" s="17">
        <f t="shared" si="289"/>
        <v>50</v>
      </c>
      <c r="BJ254" s="17" t="str">
        <f t="shared" si="290"/>
        <v>SI</v>
      </c>
      <c r="BK254" s="71"/>
      <c r="BL254" s="71"/>
      <c r="BM254" s="74"/>
      <c r="BN254" s="52"/>
      <c r="BO254" s="52"/>
      <c r="BP254" s="55"/>
      <c r="BQ254" s="58"/>
      <c r="BR254" s="61"/>
    </row>
    <row r="255" spans="1:70" ht="23.25" customHeight="1" x14ac:dyDescent="0.25">
      <c r="A255" s="27"/>
      <c r="B255" s="100"/>
      <c r="C255" s="64"/>
      <c r="D255" s="82"/>
      <c r="E255" s="82"/>
      <c r="F255" s="64"/>
      <c r="G255" s="64"/>
      <c r="H255" s="80"/>
      <c r="I255" s="64"/>
      <c r="J255" s="85"/>
      <c r="K255" s="34">
        <v>5</v>
      </c>
      <c r="L255" s="35" t="s">
        <v>47</v>
      </c>
      <c r="M255" s="87"/>
      <c r="N255" s="89"/>
      <c r="O255" s="52"/>
      <c r="P255" s="92"/>
      <c r="Q255" s="64"/>
      <c r="R255" s="64"/>
      <c r="S255" s="64"/>
      <c r="T255" s="64"/>
      <c r="U255" s="64"/>
      <c r="V255" s="64"/>
      <c r="W255" s="64"/>
      <c r="X255" s="64"/>
      <c r="Y255" s="64"/>
      <c r="Z255" s="64"/>
      <c r="AA255" s="64"/>
      <c r="AB255" s="64"/>
      <c r="AC255" s="64"/>
      <c r="AD255" s="64"/>
      <c r="AE255" s="64"/>
      <c r="AF255" s="64"/>
      <c r="AG255" s="64"/>
      <c r="AH255" s="64"/>
      <c r="AI255" s="64"/>
      <c r="AJ255" s="66"/>
      <c r="AK255" s="52"/>
      <c r="AL255" s="55"/>
      <c r="AM255" s="69"/>
      <c r="AN255" s="36">
        <v>5</v>
      </c>
      <c r="AO255" s="35" t="s">
        <v>47</v>
      </c>
      <c r="AP255" s="13"/>
      <c r="AQ255" s="13"/>
      <c r="AR255" s="13"/>
      <c r="AS255" s="13"/>
      <c r="AT255" s="13"/>
      <c r="AU255" s="13"/>
      <c r="AV255" s="13"/>
      <c r="AW255" s="13"/>
      <c r="AX255" s="13"/>
      <c r="AY255" s="13"/>
      <c r="AZ255" s="13"/>
      <c r="BA255" s="13"/>
      <c r="BB255" s="13">
        <f t="shared" si="285"/>
        <v>0</v>
      </c>
      <c r="BC255" s="13" t="str">
        <f t="shared" si="286"/>
        <v>Débil</v>
      </c>
      <c r="BD255" s="13"/>
      <c r="BE255" s="13"/>
      <c r="BF255" s="13" t="str">
        <f t="shared" si="287"/>
        <v/>
      </c>
      <c r="BG255" s="13"/>
      <c r="BH255" s="14" t="str">
        <f t="shared" si="288"/>
        <v/>
      </c>
      <c r="BI255" s="13" t="str">
        <f t="shared" si="289"/>
        <v/>
      </c>
      <c r="BJ255" s="13" t="str">
        <f t="shared" si="290"/>
        <v>SI</v>
      </c>
      <c r="BK255" s="71"/>
      <c r="BL255" s="71"/>
      <c r="BM255" s="74"/>
      <c r="BN255" s="52"/>
      <c r="BO255" s="52"/>
      <c r="BP255" s="55"/>
      <c r="BQ255" s="58"/>
      <c r="BR255" s="61"/>
    </row>
    <row r="256" spans="1:70" ht="23.25" customHeight="1" x14ac:dyDescent="0.25">
      <c r="A256" s="27"/>
      <c r="B256" s="100"/>
      <c r="C256" s="64"/>
      <c r="D256" s="82"/>
      <c r="E256" s="82"/>
      <c r="F256" s="64"/>
      <c r="G256" s="64"/>
      <c r="H256" s="80"/>
      <c r="I256" s="64"/>
      <c r="J256" s="85"/>
      <c r="K256" s="31">
        <v>6</v>
      </c>
      <c r="L256" s="32" t="s">
        <v>47</v>
      </c>
      <c r="M256" s="87"/>
      <c r="N256" s="89"/>
      <c r="O256" s="52"/>
      <c r="P256" s="92"/>
      <c r="Q256" s="64"/>
      <c r="R256" s="64"/>
      <c r="S256" s="64"/>
      <c r="T256" s="64"/>
      <c r="U256" s="64"/>
      <c r="V256" s="64"/>
      <c r="W256" s="64"/>
      <c r="X256" s="64"/>
      <c r="Y256" s="64"/>
      <c r="Z256" s="64"/>
      <c r="AA256" s="64"/>
      <c r="AB256" s="64"/>
      <c r="AC256" s="64"/>
      <c r="AD256" s="64"/>
      <c r="AE256" s="64"/>
      <c r="AF256" s="64"/>
      <c r="AG256" s="64"/>
      <c r="AH256" s="64"/>
      <c r="AI256" s="64"/>
      <c r="AJ256" s="66"/>
      <c r="AK256" s="52"/>
      <c r="AL256" s="55"/>
      <c r="AM256" s="69"/>
      <c r="AN256" s="33">
        <v>6</v>
      </c>
      <c r="AO256" s="32" t="s">
        <v>47</v>
      </c>
      <c r="AP256" s="17"/>
      <c r="AQ256" s="17"/>
      <c r="AR256" s="17"/>
      <c r="AS256" s="17"/>
      <c r="AT256" s="17"/>
      <c r="AU256" s="17"/>
      <c r="AV256" s="17"/>
      <c r="AW256" s="17"/>
      <c r="AX256" s="17"/>
      <c r="AY256" s="17"/>
      <c r="AZ256" s="17"/>
      <c r="BA256" s="17"/>
      <c r="BB256" s="17">
        <f t="shared" si="285"/>
        <v>0</v>
      </c>
      <c r="BC256" s="17" t="str">
        <f t="shared" si="286"/>
        <v>Débil</v>
      </c>
      <c r="BD256" s="17"/>
      <c r="BE256" s="17"/>
      <c r="BF256" s="17" t="str">
        <f t="shared" si="287"/>
        <v/>
      </c>
      <c r="BG256" s="17"/>
      <c r="BH256" s="18" t="str">
        <f t="shared" si="288"/>
        <v/>
      </c>
      <c r="BI256" s="17" t="str">
        <f t="shared" si="289"/>
        <v/>
      </c>
      <c r="BJ256" s="17" t="str">
        <f t="shared" si="290"/>
        <v>SI</v>
      </c>
      <c r="BK256" s="71"/>
      <c r="BL256" s="71"/>
      <c r="BM256" s="74"/>
      <c r="BN256" s="52"/>
      <c r="BO256" s="52"/>
      <c r="BP256" s="55"/>
      <c r="BQ256" s="58"/>
      <c r="BR256" s="61"/>
    </row>
    <row r="257" spans="1:70" ht="23.25" customHeight="1" x14ac:dyDescent="0.25">
      <c r="A257" s="27"/>
      <c r="B257" s="100"/>
      <c r="C257" s="64"/>
      <c r="D257" s="82"/>
      <c r="E257" s="82"/>
      <c r="F257" s="64"/>
      <c r="G257" s="64"/>
      <c r="H257" s="80"/>
      <c r="I257" s="64"/>
      <c r="J257" s="85"/>
      <c r="K257" s="34">
        <v>7</v>
      </c>
      <c r="L257" s="35" t="s">
        <v>47</v>
      </c>
      <c r="M257" s="87"/>
      <c r="N257" s="89"/>
      <c r="O257" s="52"/>
      <c r="P257" s="92"/>
      <c r="Q257" s="64"/>
      <c r="R257" s="64"/>
      <c r="S257" s="64"/>
      <c r="T257" s="64"/>
      <c r="U257" s="64"/>
      <c r="V257" s="64"/>
      <c r="W257" s="64"/>
      <c r="X257" s="64"/>
      <c r="Y257" s="64"/>
      <c r="Z257" s="64"/>
      <c r="AA257" s="64"/>
      <c r="AB257" s="64"/>
      <c r="AC257" s="64"/>
      <c r="AD257" s="64"/>
      <c r="AE257" s="64"/>
      <c r="AF257" s="64"/>
      <c r="AG257" s="64"/>
      <c r="AH257" s="64"/>
      <c r="AI257" s="64"/>
      <c r="AJ257" s="66"/>
      <c r="AK257" s="52"/>
      <c r="AL257" s="55"/>
      <c r="AM257" s="69"/>
      <c r="AN257" s="36">
        <v>7</v>
      </c>
      <c r="AO257" s="35" t="s">
        <v>47</v>
      </c>
      <c r="AP257" s="13"/>
      <c r="AQ257" s="13"/>
      <c r="AR257" s="13"/>
      <c r="AS257" s="13"/>
      <c r="AT257" s="13"/>
      <c r="AU257" s="13"/>
      <c r="AV257" s="13"/>
      <c r="AW257" s="13"/>
      <c r="AX257" s="13"/>
      <c r="AY257" s="13"/>
      <c r="AZ257" s="13"/>
      <c r="BA257" s="13"/>
      <c r="BB257" s="13">
        <f t="shared" si="285"/>
        <v>0</v>
      </c>
      <c r="BC257" s="13" t="str">
        <f t="shared" si="286"/>
        <v>Débil</v>
      </c>
      <c r="BD257" s="13"/>
      <c r="BE257" s="13"/>
      <c r="BF257" s="13" t="str">
        <f t="shared" si="287"/>
        <v/>
      </c>
      <c r="BG257" s="13"/>
      <c r="BH257" s="14" t="str">
        <f t="shared" si="288"/>
        <v/>
      </c>
      <c r="BI257" s="13" t="str">
        <f t="shared" si="289"/>
        <v/>
      </c>
      <c r="BJ257" s="13" t="str">
        <f t="shared" si="290"/>
        <v>SI</v>
      </c>
      <c r="BK257" s="71"/>
      <c r="BL257" s="71"/>
      <c r="BM257" s="74"/>
      <c r="BN257" s="52"/>
      <c r="BO257" s="52"/>
      <c r="BP257" s="55"/>
      <c r="BQ257" s="58"/>
      <c r="BR257" s="61"/>
    </row>
    <row r="258" spans="1:70" ht="23.25" customHeight="1" x14ac:dyDescent="0.25">
      <c r="A258" s="27"/>
      <c r="B258" s="100"/>
      <c r="C258" s="64"/>
      <c r="D258" s="82"/>
      <c r="E258" s="82"/>
      <c r="F258" s="64"/>
      <c r="G258" s="64"/>
      <c r="H258" s="80"/>
      <c r="I258" s="64"/>
      <c r="J258" s="85"/>
      <c r="K258" s="31">
        <v>8</v>
      </c>
      <c r="L258" s="32" t="s">
        <v>47</v>
      </c>
      <c r="M258" s="87"/>
      <c r="N258" s="89"/>
      <c r="O258" s="52"/>
      <c r="P258" s="92"/>
      <c r="Q258" s="64"/>
      <c r="R258" s="64"/>
      <c r="S258" s="64"/>
      <c r="T258" s="64"/>
      <c r="U258" s="64"/>
      <c r="V258" s="64"/>
      <c r="W258" s="64"/>
      <c r="X258" s="64"/>
      <c r="Y258" s="64"/>
      <c r="Z258" s="64"/>
      <c r="AA258" s="64"/>
      <c r="AB258" s="64"/>
      <c r="AC258" s="64"/>
      <c r="AD258" s="64"/>
      <c r="AE258" s="64"/>
      <c r="AF258" s="64"/>
      <c r="AG258" s="64"/>
      <c r="AH258" s="64"/>
      <c r="AI258" s="64"/>
      <c r="AJ258" s="66"/>
      <c r="AK258" s="52"/>
      <c r="AL258" s="55"/>
      <c r="AM258" s="69"/>
      <c r="AN258" s="33">
        <v>8</v>
      </c>
      <c r="AO258" s="32" t="s">
        <v>47</v>
      </c>
      <c r="AP258" s="17"/>
      <c r="AQ258" s="17"/>
      <c r="AR258" s="17"/>
      <c r="AS258" s="17"/>
      <c r="AT258" s="17"/>
      <c r="AU258" s="17"/>
      <c r="AV258" s="17"/>
      <c r="AW258" s="17"/>
      <c r="AX258" s="17"/>
      <c r="AY258" s="17"/>
      <c r="AZ258" s="17"/>
      <c r="BA258" s="17"/>
      <c r="BB258" s="17">
        <f t="shared" si="285"/>
        <v>0</v>
      </c>
      <c r="BC258" s="17" t="str">
        <f t="shared" si="286"/>
        <v>Débil</v>
      </c>
      <c r="BD258" s="17"/>
      <c r="BE258" s="17"/>
      <c r="BF258" s="17" t="str">
        <f t="shared" si="287"/>
        <v/>
      </c>
      <c r="BG258" s="17"/>
      <c r="BH258" s="18" t="str">
        <f t="shared" si="288"/>
        <v/>
      </c>
      <c r="BI258" s="17" t="str">
        <f t="shared" si="289"/>
        <v/>
      </c>
      <c r="BJ258" s="17" t="str">
        <f t="shared" si="290"/>
        <v>SI</v>
      </c>
      <c r="BK258" s="71"/>
      <c r="BL258" s="71"/>
      <c r="BM258" s="74"/>
      <c r="BN258" s="52"/>
      <c r="BO258" s="52"/>
      <c r="BP258" s="55"/>
      <c r="BQ258" s="58"/>
      <c r="BR258" s="61"/>
    </row>
    <row r="259" spans="1:70" ht="23.25" customHeight="1" x14ac:dyDescent="0.25">
      <c r="A259" s="27"/>
      <c r="B259" s="100"/>
      <c r="C259" s="64"/>
      <c r="D259" s="82"/>
      <c r="E259" s="82"/>
      <c r="F259" s="64"/>
      <c r="G259" s="64"/>
      <c r="H259" s="80"/>
      <c r="I259" s="64"/>
      <c r="J259" s="85"/>
      <c r="K259" s="34">
        <v>9</v>
      </c>
      <c r="L259" s="35" t="s">
        <v>47</v>
      </c>
      <c r="M259" s="87"/>
      <c r="N259" s="89"/>
      <c r="O259" s="52"/>
      <c r="P259" s="92"/>
      <c r="Q259" s="64"/>
      <c r="R259" s="64"/>
      <c r="S259" s="64"/>
      <c r="T259" s="64"/>
      <c r="U259" s="64"/>
      <c r="V259" s="64"/>
      <c r="W259" s="64"/>
      <c r="X259" s="64"/>
      <c r="Y259" s="64"/>
      <c r="Z259" s="64"/>
      <c r="AA259" s="64"/>
      <c r="AB259" s="64"/>
      <c r="AC259" s="64"/>
      <c r="AD259" s="64"/>
      <c r="AE259" s="64"/>
      <c r="AF259" s="64"/>
      <c r="AG259" s="64"/>
      <c r="AH259" s="64"/>
      <c r="AI259" s="64"/>
      <c r="AJ259" s="66"/>
      <c r="AK259" s="52"/>
      <c r="AL259" s="55"/>
      <c r="AM259" s="69"/>
      <c r="AN259" s="36">
        <v>9</v>
      </c>
      <c r="AO259" s="35" t="s">
        <v>56</v>
      </c>
      <c r="AP259" s="13"/>
      <c r="AQ259" s="13"/>
      <c r="AR259" s="13"/>
      <c r="AS259" s="13"/>
      <c r="AT259" s="13"/>
      <c r="AU259" s="13"/>
      <c r="AV259" s="13"/>
      <c r="AW259" s="13"/>
      <c r="AX259" s="13"/>
      <c r="AY259" s="13"/>
      <c r="AZ259" s="13"/>
      <c r="BA259" s="13"/>
      <c r="BB259" s="13">
        <f t="shared" si="285"/>
        <v>0</v>
      </c>
      <c r="BC259" s="13" t="str">
        <f t="shared" si="286"/>
        <v>Débil</v>
      </c>
      <c r="BD259" s="13"/>
      <c r="BE259" s="13"/>
      <c r="BF259" s="13" t="str">
        <f t="shared" si="287"/>
        <v/>
      </c>
      <c r="BG259" s="13"/>
      <c r="BH259" s="14" t="str">
        <f t="shared" si="288"/>
        <v/>
      </c>
      <c r="BI259" s="13" t="str">
        <f t="shared" si="289"/>
        <v/>
      </c>
      <c r="BJ259" s="13" t="str">
        <f t="shared" si="290"/>
        <v>SI</v>
      </c>
      <c r="BK259" s="71"/>
      <c r="BL259" s="71"/>
      <c r="BM259" s="74"/>
      <c r="BN259" s="52"/>
      <c r="BO259" s="52"/>
      <c r="BP259" s="55"/>
      <c r="BQ259" s="58"/>
      <c r="BR259" s="61"/>
    </row>
    <row r="260" spans="1:70" ht="23.25" customHeight="1" thickBot="1" x14ac:dyDescent="0.3">
      <c r="A260" s="27"/>
      <c r="B260" s="101"/>
      <c r="C260" s="65"/>
      <c r="D260" s="83"/>
      <c r="E260" s="83"/>
      <c r="F260" s="65"/>
      <c r="G260" s="65"/>
      <c r="H260" s="81"/>
      <c r="I260" s="65"/>
      <c r="J260" s="86"/>
      <c r="K260" s="37">
        <v>10</v>
      </c>
      <c r="L260" s="38" t="s">
        <v>47</v>
      </c>
      <c r="M260" s="88"/>
      <c r="N260" s="90"/>
      <c r="O260" s="53"/>
      <c r="P260" s="93"/>
      <c r="Q260" s="65"/>
      <c r="R260" s="65"/>
      <c r="S260" s="65"/>
      <c r="T260" s="65"/>
      <c r="U260" s="65"/>
      <c r="V260" s="65"/>
      <c r="W260" s="65"/>
      <c r="X260" s="65"/>
      <c r="Y260" s="65"/>
      <c r="Z260" s="65"/>
      <c r="AA260" s="65"/>
      <c r="AB260" s="65"/>
      <c r="AC260" s="65"/>
      <c r="AD260" s="65"/>
      <c r="AE260" s="65"/>
      <c r="AF260" s="65"/>
      <c r="AG260" s="65"/>
      <c r="AH260" s="65"/>
      <c r="AI260" s="65"/>
      <c r="AJ260" s="67"/>
      <c r="AK260" s="53"/>
      <c r="AL260" s="56"/>
      <c r="AM260" s="70"/>
      <c r="AN260" s="39">
        <v>10</v>
      </c>
      <c r="AO260" s="38" t="s">
        <v>56</v>
      </c>
      <c r="AP260" s="19"/>
      <c r="AQ260" s="19"/>
      <c r="AR260" s="19"/>
      <c r="AS260" s="19"/>
      <c r="AT260" s="19"/>
      <c r="AU260" s="19"/>
      <c r="AV260" s="19"/>
      <c r="AW260" s="19"/>
      <c r="AX260" s="19"/>
      <c r="AY260" s="19"/>
      <c r="AZ260" s="19"/>
      <c r="BA260" s="19"/>
      <c r="BB260" s="19">
        <f t="shared" si="285"/>
        <v>0</v>
      </c>
      <c r="BC260" s="19" t="str">
        <f t="shared" si="286"/>
        <v>Débil</v>
      </c>
      <c r="BD260" s="19"/>
      <c r="BE260" s="19"/>
      <c r="BF260" s="19" t="str">
        <f t="shared" si="287"/>
        <v/>
      </c>
      <c r="BG260" s="19"/>
      <c r="BH260" s="20" t="str">
        <f t="shared" si="288"/>
        <v/>
      </c>
      <c r="BI260" s="19" t="str">
        <f t="shared" si="289"/>
        <v/>
      </c>
      <c r="BJ260" s="19" t="str">
        <f t="shared" si="290"/>
        <v>SI</v>
      </c>
      <c r="BK260" s="72"/>
      <c r="BL260" s="72"/>
      <c r="BM260" s="75"/>
      <c r="BN260" s="53"/>
      <c r="BO260" s="53"/>
      <c r="BP260" s="56"/>
      <c r="BQ260" s="59"/>
      <c r="BR260" s="62"/>
    </row>
    <row r="261" spans="1:70" ht="63.75" x14ac:dyDescent="0.25">
      <c r="A261" s="27"/>
      <c r="B261" s="99" t="s">
        <v>30</v>
      </c>
      <c r="C261" s="63" t="s">
        <v>193</v>
      </c>
      <c r="D261" s="82" t="s">
        <v>194</v>
      </c>
      <c r="E261" s="82" t="s">
        <v>195</v>
      </c>
      <c r="F261" s="63" t="s">
        <v>91</v>
      </c>
      <c r="G261" s="63" t="s">
        <v>91</v>
      </c>
      <c r="H261" s="79" t="s">
        <v>91</v>
      </c>
      <c r="I261" s="63" t="s">
        <v>91</v>
      </c>
      <c r="J261" s="84" t="str">
        <f t="shared" ref="J261" si="339">IF(AND((F261="SI"),(G261="SI"),(H261="SI"),(I261="SI")),"Si es Riesgo de Corrupción","No es Riesgo de Corrupción")</f>
        <v>Si es Riesgo de Corrupción</v>
      </c>
      <c r="K261" s="28">
        <v>1</v>
      </c>
      <c r="L261" s="29" t="s">
        <v>196</v>
      </c>
      <c r="M261" s="87" t="s">
        <v>197</v>
      </c>
      <c r="N261" s="89">
        <v>3</v>
      </c>
      <c r="O261" s="52" t="str">
        <f t="shared" ref="O261" si="340">IF(N261=1,"Rara vez",IF(N261=2,"Improbable",IF(N261=3,"Posible",IF(N261=4,"Probable",IF(N261=5,"Casi seguro","← 
Definir el nivel de probabilidad")))))</f>
        <v>Posible</v>
      </c>
      <c r="P261" s="91" t="str">
        <f t="shared" ref="P261" si="341">IF(N261=5,"Descripción:
Se espera que el evento ocurra en la mayoría de las circunstancias
Frecuencia:
Más de 1 vez al año",IF(N261=4,"Descripción:
Es viable que el evento ocurra en la mayoría de las circunstancias
Frecuencia:
Al menos 1 vez en el último año",IF(N261=3,"Descripción:
El evento podrá ocurrir en algún momento
Frecuencia:
Al menos 1 vez en los últimos 2 años",IF(N261=2,"Descripción:
El evento puede ocurrir en algún momento
Frecuencia:
Al menos 1 vez en los últimos 5 años",IF(N261=1,"Descripción: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261" s="63" t="s">
        <v>91</v>
      </c>
      <c r="R261" s="63" t="s">
        <v>91</v>
      </c>
      <c r="S261" s="63" t="s">
        <v>91</v>
      </c>
      <c r="T261" s="63" t="s">
        <v>91</v>
      </c>
      <c r="U261" s="63" t="s">
        <v>91</v>
      </c>
      <c r="V261" s="63" t="s">
        <v>91</v>
      </c>
      <c r="W261" s="63" t="s">
        <v>91</v>
      </c>
      <c r="X261" s="63" t="s">
        <v>91</v>
      </c>
      <c r="Y261" s="63" t="s">
        <v>91</v>
      </c>
      <c r="Z261" s="63" t="s">
        <v>91</v>
      </c>
      <c r="AA261" s="63" t="s">
        <v>91</v>
      </c>
      <c r="AB261" s="63" t="s">
        <v>91</v>
      </c>
      <c r="AC261" s="63" t="s">
        <v>91</v>
      </c>
      <c r="AD261" s="63" t="s">
        <v>91</v>
      </c>
      <c r="AE261" s="63" t="s">
        <v>91</v>
      </c>
      <c r="AF261" s="63" t="s">
        <v>91</v>
      </c>
      <c r="AG261" s="63" t="s">
        <v>91</v>
      </c>
      <c r="AH261" s="63" t="s">
        <v>91</v>
      </c>
      <c r="AI261" s="63" t="s">
        <v>91</v>
      </c>
      <c r="AJ261" s="66" t="str">
        <f t="shared" ref="AJ261" si="342">IF(AF261="SI","Impacto Catastrófico por lesoines o perdida de vidas humanas",(COUNTIF(Q261:AE270,"SI")+COUNTIF(AG261:AI270,"SI")))</f>
        <v>Impacto Catastrófico por lesoines o perdida de vidas humanas</v>
      </c>
      <c r="AK261" s="52" t="str">
        <f t="shared" ref="AK261" si="343">IF(AJ261=0,"",IF(AND(AJ261&gt;0,AJ261&lt;=5),"Moderado",IF(AND(AJ261&gt;5,AJ261&lt;=11),"Mayor","Catastrófico")))</f>
        <v>Catastrófico</v>
      </c>
      <c r="AL261" s="54" t="str">
        <f t="shared" ref="AL261" si="344">IF(AND(O261="Rara Vez",AK261="Moderado"),"Moderado",IF(AND(O261="Rara Vez",AK261="Mayor"),"Alto",IF(AND(O261="Improbable",AK261="Moderado"),"Moderado",IF(AND(O261="Improbable",AK261="Mayor"),"Alto",IF(AND(O261="Posible",AK261="Moderado"),"Alto",IF(AND(O261="Probable",AK261="Moderado"),"Alto","Extremo"))))))</f>
        <v>Extremo</v>
      </c>
      <c r="AM261" s="68" t="s">
        <v>81</v>
      </c>
      <c r="AN261" s="30">
        <v>1</v>
      </c>
      <c r="AO261" s="29" t="s">
        <v>198</v>
      </c>
      <c r="AP261" s="11" t="s">
        <v>199</v>
      </c>
      <c r="AQ261" s="11" t="s">
        <v>200</v>
      </c>
      <c r="AR261" s="11" t="s">
        <v>201</v>
      </c>
      <c r="AS261" s="11" t="s">
        <v>202</v>
      </c>
      <c r="AT261" s="11" t="s">
        <v>132</v>
      </c>
      <c r="AU261" s="11" t="s">
        <v>106</v>
      </c>
      <c r="AV261" s="11" t="s">
        <v>116</v>
      </c>
      <c r="AW261" s="11" t="s">
        <v>108</v>
      </c>
      <c r="AX261" s="11" t="s">
        <v>109</v>
      </c>
      <c r="AY261" s="11" t="s">
        <v>110</v>
      </c>
      <c r="AZ261" s="11" t="s">
        <v>185</v>
      </c>
      <c r="BA261" s="11" t="s">
        <v>133</v>
      </c>
      <c r="BB261" s="11">
        <f t="shared" si="285"/>
        <v>70</v>
      </c>
      <c r="BC261" s="11" t="str">
        <f t="shared" si="286"/>
        <v>Débil</v>
      </c>
      <c r="BD261" s="11"/>
      <c r="BE261" s="11" t="s">
        <v>120</v>
      </c>
      <c r="BF261" s="11" t="str">
        <f t="shared" si="287"/>
        <v>Siempre se ejecuta</v>
      </c>
      <c r="BG261" s="11"/>
      <c r="BH261" s="12" t="str">
        <f t="shared" si="288"/>
        <v>DÉBIL</v>
      </c>
      <c r="BI261" s="11">
        <f t="shared" si="289"/>
        <v>0</v>
      </c>
      <c r="BJ261" s="11" t="str">
        <f t="shared" si="290"/>
        <v>SI</v>
      </c>
      <c r="BK261" s="71" t="str">
        <f t="shared" ref="BK261" si="345">IF(AVERAGE(BI261:BI270)=100,"FUERTE",IF(AND(AVERAGE(BI261:BI270)&lt;=99,AVERAGE(BI261:BI270)&gt;=50),"MODERADA",IF(AVERAGE(BI261:BI270)&lt;50,"DÉBIL",0)))</f>
        <v>DÉBIL</v>
      </c>
      <c r="BL261" s="71" t="str">
        <f t="shared" ref="BL261" si="346">IFERROR(IF(BK261="DÉBIL","NO DISMINUYE",IF(AVERAGEIF(AT261:AT270,"Preventivo",BI261:BI270)&gt;=50,"DIRECTAMENTE","NO DISMINUYE")),"NO DISMINUYE")</f>
        <v>NO DISMINUYE</v>
      </c>
      <c r="BM261" s="73">
        <f t="shared" ref="BM261" si="347">IF(N261=1,1,IF(AND(N261=2,BK261="FUERTE",BL261="DIRECTAMENTE"),N261-1,IF(AND(N261&gt;2,BK261="FUERTE",BL261="DIRECTAMENTE"),N261-2,IF(AND(N261&gt;=2,BK261="MODERADA",BL261="DIRECTAMENTE"),N261-1,N261))))</f>
        <v>3</v>
      </c>
      <c r="BN261" s="52" t="str">
        <f t="shared" ref="BN261" si="348">IF(BM261=1,"Rara vez",IF(BM261=2,"Improbable",IF(BM261=3,"Posible",IF(BM261=4,"Probable",IF(BM261=5,"Casi Seguro",0)))))</f>
        <v>Posible</v>
      </c>
      <c r="BO261" s="52" t="str">
        <f t="shared" ref="BO261" si="349">AK261</f>
        <v>Catastrófico</v>
      </c>
      <c r="BP261" s="54" t="str">
        <f t="shared" ref="BP261" si="350">IF(AND(BN261="Rara Vez",BO261="Moderado"),"Moderado",IF(AND(BN261="Rara Vez",BO261="Mayor"),"Alto",IF(AND(BN261="Improbable",BO261="Moderado"),"Moderado",IF(AND(BN261="Improbable",BO261="Mayor"),"Alto",IF(AND(BN261="Posible",BO261="Moderado"),"Alto",IF(AND(BN261="Probable",BO261="Moderado"),"Alto","Extremo"))))))</f>
        <v>Extremo</v>
      </c>
      <c r="BQ261" s="57" t="s">
        <v>203</v>
      </c>
      <c r="BR261" s="60" t="s">
        <v>204</v>
      </c>
    </row>
    <row r="262" spans="1:70" ht="23.25" customHeight="1" x14ac:dyDescent="0.25">
      <c r="A262" s="27"/>
      <c r="B262" s="100"/>
      <c r="C262" s="64"/>
      <c r="D262" s="82"/>
      <c r="E262" s="82"/>
      <c r="F262" s="64"/>
      <c r="G262" s="64"/>
      <c r="H262" s="80"/>
      <c r="I262" s="64"/>
      <c r="J262" s="85"/>
      <c r="K262" s="31">
        <v>2</v>
      </c>
      <c r="L262" s="32" t="s">
        <v>47</v>
      </c>
      <c r="M262" s="87"/>
      <c r="N262" s="89"/>
      <c r="O262" s="52"/>
      <c r="P262" s="92"/>
      <c r="Q262" s="64"/>
      <c r="R262" s="64"/>
      <c r="S262" s="64"/>
      <c r="T262" s="64"/>
      <c r="U262" s="64"/>
      <c r="V262" s="64"/>
      <c r="W262" s="64"/>
      <c r="X262" s="64"/>
      <c r="Y262" s="64"/>
      <c r="Z262" s="64"/>
      <c r="AA262" s="64"/>
      <c r="AB262" s="64"/>
      <c r="AC262" s="64"/>
      <c r="AD262" s="64"/>
      <c r="AE262" s="64"/>
      <c r="AF262" s="64"/>
      <c r="AG262" s="64"/>
      <c r="AH262" s="64"/>
      <c r="AI262" s="64"/>
      <c r="AJ262" s="66"/>
      <c r="AK262" s="52"/>
      <c r="AL262" s="55"/>
      <c r="AM262" s="69"/>
      <c r="AN262" s="33">
        <v>2</v>
      </c>
      <c r="AO262" s="32" t="s">
        <v>47</v>
      </c>
      <c r="AP262" s="17"/>
      <c r="AQ262" s="17"/>
      <c r="AR262" s="17"/>
      <c r="AS262" s="17"/>
      <c r="AT262" s="17"/>
      <c r="AU262" s="17"/>
      <c r="AV262" s="17"/>
      <c r="AW262" s="17"/>
      <c r="AX262" s="17"/>
      <c r="AY262" s="17"/>
      <c r="AZ262" s="17"/>
      <c r="BA262" s="17"/>
      <c r="BB262" s="17">
        <f t="shared" si="285"/>
        <v>0</v>
      </c>
      <c r="BC262" s="17" t="str">
        <f t="shared" si="286"/>
        <v>Débil</v>
      </c>
      <c r="BD262" s="17"/>
      <c r="BE262" s="17"/>
      <c r="BF262" s="17" t="str">
        <f t="shared" si="287"/>
        <v/>
      </c>
      <c r="BG262" s="17"/>
      <c r="BH262" s="18" t="str">
        <f t="shared" si="288"/>
        <v/>
      </c>
      <c r="BI262" s="17" t="str">
        <f t="shared" si="289"/>
        <v/>
      </c>
      <c r="BJ262" s="17" t="str">
        <f t="shared" si="290"/>
        <v>SI</v>
      </c>
      <c r="BK262" s="71"/>
      <c r="BL262" s="71"/>
      <c r="BM262" s="74"/>
      <c r="BN262" s="52"/>
      <c r="BO262" s="52"/>
      <c r="BP262" s="55"/>
      <c r="BQ262" s="58"/>
      <c r="BR262" s="61"/>
    </row>
    <row r="263" spans="1:70" ht="23.25" customHeight="1" x14ac:dyDescent="0.25">
      <c r="A263" s="27"/>
      <c r="B263" s="100"/>
      <c r="C263" s="64"/>
      <c r="D263" s="82"/>
      <c r="E263" s="82"/>
      <c r="F263" s="64"/>
      <c r="G263" s="64"/>
      <c r="H263" s="80"/>
      <c r="I263" s="64"/>
      <c r="J263" s="85"/>
      <c r="K263" s="34">
        <v>3</v>
      </c>
      <c r="L263" s="35" t="s">
        <v>47</v>
      </c>
      <c r="M263" s="87"/>
      <c r="N263" s="89"/>
      <c r="O263" s="52"/>
      <c r="P263" s="92"/>
      <c r="Q263" s="64"/>
      <c r="R263" s="64"/>
      <c r="S263" s="64"/>
      <c r="T263" s="64"/>
      <c r="U263" s="64"/>
      <c r="V263" s="64"/>
      <c r="W263" s="64"/>
      <c r="X263" s="64"/>
      <c r="Y263" s="64"/>
      <c r="Z263" s="64"/>
      <c r="AA263" s="64"/>
      <c r="AB263" s="64"/>
      <c r="AC263" s="64"/>
      <c r="AD263" s="64"/>
      <c r="AE263" s="64"/>
      <c r="AF263" s="64"/>
      <c r="AG263" s="64"/>
      <c r="AH263" s="64"/>
      <c r="AI263" s="64"/>
      <c r="AJ263" s="66"/>
      <c r="AK263" s="52"/>
      <c r="AL263" s="55"/>
      <c r="AM263" s="69"/>
      <c r="AN263" s="36">
        <v>3</v>
      </c>
      <c r="AO263" s="35" t="s">
        <v>47</v>
      </c>
      <c r="AP263" s="13"/>
      <c r="AQ263" s="13"/>
      <c r="AR263" s="13"/>
      <c r="AS263" s="13"/>
      <c r="AT263" s="13"/>
      <c r="AU263" s="13"/>
      <c r="AV263" s="13"/>
      <c r="AW263" s="13"/>
      <c r="AX263" s="13"/>
      <c r="AY263" s="13"/>
      <c r="AZ263" s="13"/>
      <c r="BA263" s="13"/>
      <c r="BB263" s="13">
        <f t="shared" si="285"/>
        <v>0</v>
      </c>
      <c r="BC263" s="13" t="str">
        <f t="shared" si="286"/>
        <v>Débil</v>
      </c>
      <c r="BD263" s="13"/>
      <c r="BE263" s="13"/>
      <c r="BF263" s="13" t="str">
        <f t="shared" si="287"/>
        <v/>
      </c>
      <c r="BG263" s="13"/>
      <c r="BH263" s="14" t="str">
        <f t="shared" si="288"/>
        <v/>
      </c>
      <c r="BI263" s="13" t="str">
        <f t="shared" si="289"/>
        <v/>
      </c>
      <c r="BJ263" s="13" t="str">
        <f t="shared" si="290"/>
        <v>SI</v>
      </c>
      <c r="BK263" s="71"/>
      <c r="BL263" s="71"/>
      <c r="BM263" s="74"/>
      <c r="BN263" s="52"/>
      <c r="BO263" s="52"/>
      <c r="BP263" s="55"/>
      <c r="BQ263" s="58"/>
      <c r="BR263" s="61"/>
    </row>
    <row r="264" spans="1:70" ht="23.25" customHeight="1" x14ac:dyDescent="0.25">
      <c r="A264" s="27"/>
      <c r="B264" s="100"/>
      <c r="C264" s="64"/>
      <c r="D264" s="82"/>
      <c r="E264" s="82"/>
      <c r="F264" s="64"/>
      <c r="G264" s="64"/>
      <c r="H264" s="80"/>
      <c r="I264" s="64"/>
      <c r="J264" s="85"/>
      <c r="K264" s="31">
        <v>4</v>
      </c>
      <c r="L264" s="32" t="s">
        <v>47</v>
      </c>
      <c r="M264" s="87"/>
      <c r="N264" s="89"/>
      <c r="O264" s="52"/>
      <c r="P264" s="92"/>
      <c r="Q264" s="64"/>
      <c r="R264" s="64"/>
      <c r="S264" s="64"/>
      <c r="T264" s="64"/>
      <c r="U264" s="64"/>
      <c r="V264" s="64"/>
      <c r="W264" s="64"/>
      <c r="X264" s="64"/>
      <c r="Y264" s="64"/>
      <c r="Z264" s="64"/>
      <c r="AA264" s="64"/>
      <c r="AB264" s="64"/>
      <c r="AC264" s="64"/>
      <c r="AD264" s="64"/>
      <c r="AE264" s="64"/>
      <c r="AF264" s="64"/>
      <c r="AG264" s="64"/>
      <c r="AH264" s="64"/>
      <c r="AI264" s="64"/>
      <c r="AJ264" s="66"/>
      <c r="AK264" s="52"/>
      <c r="AL264" s="55"/>
      <c r="AM264" s="69"/>
      <c r="AN264" s="33">
        <v>4</v>
      </c>
      <c r="AO264" s="32" t="s">
        <v>47</v>
      </c>
      <c r="AP264" s="17"/>
      <c r="AQ264" s="17"/>
      <c r="AR264" s="17"/>
      <c r="AS264" s="17"/>
      <c r="AT264" s="17"/>
      <c r="AU264" s="17"/>
      <c r="AV264" s="17"/>
      <c r="AW264" s="17"/>
      <c r="AX264" s="17"/>
      <c r="AY264" s="17"/>
      <c r="AZ264" s="17"/>
      <c r="BA264" s="17"/>
      <c r="BB264" s="17">
        <f t="shared" si="285"/>
        <v>0</v>
      </c>
      <c r="BC264" s="17" t="str">
        <f t="shared" si="286"/>
        <v>Débil</v>
      </c>
      <c r="BD264" s="17"/>
      <c r="BE264" s="17"/>
      <c r="BF264" s="17" t="str">
        <f t="shared" si="287"/>
        <v/>
      </c>
      <c r="BG264" s="17"/>
      <c r="BH264" s="18" t="str">
        <f t="shared" si="288"/>
        <v/>
      </c>
      <c r="BI264" s="17" t="str">
        <f t="shared" si="289"/>
        <v/>
      </c>
      <c r="BJ264" s="17" t="str">
        <f t="shared" si="290"/>
        <v>SI</v>
      </c>
      <c r="BK264" s="71"/>
      <c r="BL264" s="71"/>
      <c r="BM264" s="74"/>
      <c r="BN264" s="52"/>
      <c r="BO264" s="52"/>
      <c r="BP264" s="55"/>
      <c r="BQ264" s="58"/>
      <c r="BR264" s="61"/>
    </row>
    <row r="265" spans="1:70" ht="23.25" customHeight="1" x14ac:dyDescent="0.25">
      <c r="A265" s="27"/>
      <c r="B265" s="100"/>
      <c r="C265" s="64"/>
      <c r="D265" s="82"/>
      <c r="E265" s="82"/>
      <c r="F265" s="64"/>
      <c r="G265" s="64"/>
      <c r="H265" s="80"/>
      <c r="I265" s="64"/>
      <c r="J265" s="85"/>
      <c r="K265" s="34">
        <v>5</v>
      </c>
      <c r="L265" s="35" t="s">
        <v>47</v>
      </c>
      <c r="M265" s="87"/>
      <c r="N265" s="89"/>
      <c r="O265" s="52"/>
      <c r="P265" s="92"/>
      <c r="Q265" s="64"/>
      <c r="R265" s="64"/>
      <c r="S265" s="64"/>
      <c r="T265" s="64"/>
      <c r="U265" s="64"/>
      <c r="V265" s="64"/>
      <c r="W265" s="64"/>
      <c r="X265" s="64"/>
      <c r="Y265" s="64"/>
      <c r="Z265" s="64"/>
      <c r="AA265" s="64"/>
      <c r="AB265" s="64"/>
      <c r="AC265" s="64"/>
      <c r="AD265" s="64"/>
      <c r="AE265" s="64"/>
      <c r="AF265" s="64"/>
      <c r="AG265" s="64"/>
      <c r="AH265" s="64"/>
      <c r="AI265" s="64"/>
      <c r="AJ265" s="66"/>
      <c r="AK265" s="52"/>
      <c r="AL265" s="55"/>
      <c r="AM265" s="69"/>
      <c r="AN265" s="36">
        <v>5</v>
      </c>
      <c r="AO265" s="35" t="s">
        <v>47</v>
      </c>
      <c r="AP265" s="13"/>
      <c r="AQ265" s="13"/>
      <c r="AR265" s="13"/>
      <c r="AS265" s="13"/>
      <c r="AT265" s="13"/>
      <c r="AU265" s="13"/>
      <c r="AV265" s="13"/>
      <c r="AW265" s="13"/>
      <c r="AX265" s="13"/>
      <c r="AY265" s="13"/>
      <c r="AZ265" s="13"/>
      <c r="BA265" s="13"/>
      <c r="BB265" s="13">
        <f t="shared" si="285"/>
        <v>0</v>
      </c>
      <c r="BC265" s="13" t="str">
        <f t="shared" si="286"/>
        <v>Débil</v>
      </c>
      <c r="BD265" s="13"/>
      <c r="BE265" s="13"/>
      <c r="BF265" s="13" t="str">
        <f t="shared" si="287"/>
        <v/>
      </c>
      <c r="BG265" s="13"/>
      <c r="BH265" s="14" t="str">
        <f t="shared" si="288"/>
        <v/>
      </c>
      <c r="BI265" s="13" t="str">
        <f t="shared" si="289"/>
        <v/>
      </c>
      <c r="BJ265" s="13" t="str">
        <f t="shared" si="290"/>
        <v>SI</v>
      </c>
      <c r="BK265" s="71"/>
      <c r="BL265" s="71"/>
      <c r="BM265" s="74"/>
      <c r="BN265" s="52"/>
      <c r="BO265" s="52"/>
      <c r="BP265" s="55"/>
      <c r="BQ265" s="58"/>
      <c r="BR265" s="61"/>
    </row>
    <row r="266" spans="1:70" ht="23.25" customHeight="1" x14ac:dyDescent="0.25">
      <c r="A266" s="27"/>
      <c r="B266" s="100"/>
      <c r="C266" s="64"/>
      <c r="D266" s="82"/>
      <c r="E266" s="82"/>
      <c r="F266" s="64"/>
      <c r="G266" s="64"/>
      <c r="H266" s="80"/>
      <c r="I266" s="64"/>
      <c r="J266" s="85"/>
      <c r="K266" s="31">
        <v>6</v>
      </c>
      <c r="L266" s="32" t="s">
        <v>47</v>
      </c>
      <c r="M266" s="87"/>
      <c r="N266" s="89"/>
      <c r="O266" s="52"/>
      <c r="P266" s="92"/>
      <c r="Q266" s="64"/>
      <c r="R266" s="64"/>
      <c r="S266" s="64"/>
      <c r="T266" s="64"/>
      <c r="U266" s="64"/>
      <c r="V266" s="64"/>
      <c r="W266" s="64"/>
      <c r="X266" s="64"/>
      <c r="Y266" s="64"/>
      <c r="Z266" s="64"/>
      <c r="AA266" s="64"/>
      <c r="AB266" s="64"/>
      <c r="AC266" s="64"/>
      <c r="AD266" s="64"/>
      <c r="AE266" s="64"/>
      <c r="AF266" s="64"/>
      <c r="AG266" s="64"/>
      <c r="AH266" s="64"/>
      <c r="AI266" s="64"/>
      <c r="AJ266" s="66"/>
      <c r="AK266" s="52"/>
      <c r="AL266" s="55"/>
      <c r="AM266" s="69"/>
      <c r="AN266" s="33">
        <v>6</v>
      </c>
      <c r="AO266" s="32" t="s">
        <v>47</v>
      </c>
      <c r="AP266" s="17"/>
      <c r="AQ266" s="17"/>
      <c r="AR266" s="17"/>
      <c r="AS266" s="17"/>
      <c r="AT266" s="17"/>
      <c r="AU266" s="17"/>
      <c r="AV266" s="17"/>
      <c r="AW266" s="17"/>
      <c r="AX266" s="17"/>
      <c r="AY266" s="17"/>
      <c r="AZ266" s="17"/>
      <c r="BA266" s="17"/>
      <c r="BB266" s="17">
        <f t="shared" si="285"/>
        <v>0</v>
      </c>
      <c r="BC266" s="17" t="str">
        <f t="shared" si="286"/>
        <v>Débil</v>
      </c>
      <c r="BD266" s="17"/>
      <c r="BE266" s="17"/>
      <c r="BF266" s="17" t="str">
        <f t="shared" si="287"/>
        <v/>
      </c>
      <c r="BG266" s="17"/>
      <c r="BH266" s="18" t="str">
        <f t="shared" si="288"/>
        <v/>
      </c>
      <c r="BI266" s="17" t="str">
        <f t="shared" si="289"/>
        <v/>
      </c>
      <c r="BJ266" s="17" t="str">
        <f t="shared" si="290"/>
        <v>SI</v>
      </c>
      <c r="BK266" s="71"/>
      <c r="BL266" s="71"/>
      <c r="BM266" s="74"/>
      <c r="BN266" s="52"/>
      <c r="BO266" s="52"/>
      <c r="BP266" s="55"/>
      <c r="BQ266" s="58"/>
      <c r="BR266" s="61"/>
    </row>
    <row r="267" spans="1:70" ht="23.25" customHeight="1" x14ac:dyDescent="0.25">
      <c r="A267" s="27"/>
      <c r="B267" s="100"/>
      <c r="C267" s="64"/>
      <c r="D267" s="82"/>
      <c r="E267" s="82"/>
      <c r="F267" s="64"/>
      <c r="G267" s="64"/>
      <c r="H267" s="80"/>
      <c r="I267" s="64"/>
      <c r="J267" s="85"/>
      <c r="K267" s="34">
        <v>7</v>
      </c>
      <c r="L267" s="35" t="s">
        <v>47</v>
      </c>
      <c r="M267" s="87"/>
      <c r="N267" s="89"/>
      <c r="O267" s="52"/>
      <c r="P267" s="92"/>
      <c r="Q267" s="64"/>
      <c r="R267" s="64"/>
      <c r="S267" s="64"/>
      <c r="T267" s="64"/>
      <c r="U267" s="64"/>
      <c r="V267" s="64"/>
      <c r="W267" s="64"/>
      <c r="X267" s="64"/>
      <c r="Y267" s="64"/>
      <c r="Z267" s="64"/>
      <c r="AA267" s="64"/>
      <c r="AB267" s="64"/>
      <c r="AC267" s="64"/>
      <c r="AD267" s="64"/>
      <c r="AE267" s="64"/>
      <c r="AF267" s="64"/>
      <c r="AG267" s="64"/>
      <c r="AH267" s="64"/>
      <c r="AI267" s="64"/>
      <c r="AJ267" s="66"/>
      <c r="AK267" s="52"/>
      <c r="AL267" s="55"/>
      <c r="AM267" s="69"/>
      <c r="AN267" s="36">
        <v>7</v>
      </c>
      <c r="AO267" s="35" t="s">
        <v>47</v>
      </c>
      <c r="AP267" s="13"/>
      <c r="AQ267" s="13"/>
      <c r="AR267" s="13"/>
      <c r="AS267" s="13"/>
      <c r="AT267" s="13"/>
      <c r="AU267" s="13"/>
      <c r="AV267" s="13"/>
      <c r="AW267" s="13"/>
      <c r="AX267" s="13"/>
      <c r="AY267" s="13"/>
      <c r="AZ267" s="13"/>
      <c r="BA267" s="13"/>
      <c r="BB267" s="13">
        <f t="shared" si="285"/>
        <v>0</v>
      </c>
      <c r="BC267" s="13" t="str">
        <f t="shared" si="286"/>
        <v>Débil</v>
      </c>
      <c r="BD267" s="13"/>
      <c r="BE267" s="13"/>
      <c r="BF267" s="13" t="str">
        <f t="shared" si="287"/>
        <v/>
      </c>
      <c r="BG267" s="13"/>
      <c r="BH267" s="14" t="str">
        <f t="shared" si="288"/>
        <v/>
      </c>
      <c r="BI267" s="13" t="str">
        <f t="shared" si="289"/>
        <v/>
      </c>
      <c r="BJ267" s="13" t="str">
        <f t="shared" si="290"/>
        <v>SI</v>
      </c>
      <c r="BK267" s="71"/>
      <c r="BL267" s="71"/>
      <c r="BM267" s="74"/>
      <c r="BN267" s="52"/>
      <c r="BO267" s="52"/>
      <c r="BP267" s="55"/>
      <c r="BQ267" s="58"/>
      <c r="BR267" s="61"/>
    </row>
    <row r="268" spans="1:70" ht="23.25" customHeight="1" x14ac:dyDescent="0.25">
      <c r="A268" s="27"/>
      <c r="B268" s="100"/>
      <c r="C268" s="64"/>
      <c r="D268" s="82"/>
      <c r="E268" s="82"/>
      <c r="F268" s="64"/>
      <c r="G268" s="64"/>
      <c r="H268" s="80"/>
      <c r="I268" s="64"/>
      <c r="J268" s="85"/>
      <c r="K268" s="31">
        <v>8</v>
      </c>
      <c r="L268" s="32" t="s">
        <v>47</v>
      </c>
      <c r="M268" s="87"/>
      <c r="N268" s="89"/>
      <c r="O268" s="52"/>
      <c r="P268" s="92"/>
      <c r="Q268" s="64"/>
      <c r="R268" s="64"/>
      <c r="S268" s="64"/>
      <c r="T268" s="64"/>
      <c r="U268" s="64"/>
      <c r="V268" s="64"/>
      <c r="W268" s="64"/>
      <c r="X268" s="64"/>
      <c r="Y268" s="64"/>
      <c r="Z268" s="64"/>
      <c r="AA268" s="64"/>
      <c r="AB268" s="64"/>
      <c r="AC268" s="64"/>
      <c r="AD268" s="64"/>
      <c r="AE268" s="64"/>
      <c r="AF268" s="64"/>
      <c r="AG268" s="64"/>
      <c r="AH268" s="64"/>
      <c r="AI268" s="64"/>
      <c r="AJ268" s="66"/>
      <c r="AK268" s="52"/>
      <c r="AL268" s="55"/>
      <c r="AM268" s="69"/>
      <c r="AN268" s="33">
        <v>8</v>
      </c>
      <c r="AO268" s="32" t="s">
        <v>47</v>
      </c>
      <c r="AP268" s="17"/>
      <c r="AQ268" s="17"/>
      <c r="AR268" s="17"/>
      <c r="AS268" s="17"/>
      <c r="AT268" s="17"/>
      <c r="AU268" s="17"/>
      <c r="AV268" s="17"/>
      <c r="AW268" s="17"/>
      <c r="AX268" s="17"/>
      <c r="AY268" s="17"/>
      <c r="AZ268" s="17"/>
      <c r="BA268" s="17"/>
      <c r="BB268" s="17">
        <f t="shared" si="285"/>
        <v>0</v>
      </c>
      <c r="BC268" s="17" t="str">
        <f t="shared" si="286"/>
        <v>Débil</v>
      </c>
      <c r="BD268" s="17"/>
      <c r="BE268" s="17"/>
      <c r="BF268" s="17" t="str">
        <f t="shared" si="287"/>
        <v/>
      </c>
      <c r="BG268" s="17"/>
      <c r="BH268" s="18" t="str">
        <f t="shared" si="288"/>
        <v/>
      </c>
      <c r="BI268" s="17" t="str">
        <f t="shared" si="289"/>
        <v/>
      </c>
      <c r="BJ268" s="17" t="str">
        <f t="shared" si="290"/>
        <v>SI</v>
      </c>
      <c r="BK268" s="71"/>
      <c r="BL268" s="71"/>
      <c r="BM268" s="74"/>
      <c r="BN268" s="52"/>
      <c r="BO268" s="52"/>
      <c r="BP268" s="55"/>
      <c r="BQ268" s="58"/>
      <c r="BR268" s="61"/>
    </row>
    <row r="269" spans="1:70" ht="23.25" customHeight="1" x14ac:dyDescent="0.25">
      <c r="A269" s="27"/>
      <c r="B269" s="100"/>
      <c r="C269" s="64"/>
      <c r="D269" s="82"/>
      <c r="E269" s="82"/>
      <c r="F269" s="64"/>
      <c r="G269" s="64"/>
      <c r="H269" s="80"/>
      <c r="I269" s="64"/>
      <c r="J269" s="85"/>
      <c r="K269" s="34">
        <v>9</v>
      </c>
      <c r="L269" s="35" t="s">
        <v>47</v>
      </c>
      <c r="M269" s="87"/>
      <c r="N269" s="89"/>
      <c r="O269" s="52"/>
      <c r="P269" s="92"/>
      <c r="Q269" s="64"/>
      <c r="R269" s="64"/>
      <c r="S269" s="64"/>
      <c r="T269" s="64"/>
      <c r="U269" s="64"/>
      <c r="V269" s="64"/>
      <c r="W269" s="64"/>
      <c r="X269" s="64"/>
      <c r="Y269" s="64"/>
      <c r="Z269" s="64"/>
      <c r="AA269" s="64"/>
      <c r="AB269" s="64"/>
      <c r="AC269" s="64"/>
      <c r="AD269" s="64"/>
      <c r="AE269" s="64"/>
      <c r="AF269" s="64"/>
      <c r="AG269" s="64"/>
      <c r="AH269" s="64"/>
      <c r="AI269" s="64"/>
      <c r="AJ269" s="66"/>
      <c r="AK269" s="52"/>
      <c r="AL269" s="55"/>
      <c r="AM269" s="69"/>
      <c r="AN269" s="36">
        <v>9</v>
      </c>
      <c r="AO269" s="35" t="s">
        <v>56</v>
      </c>
      <c r="AP269" s="13"/>
      <c r="AQ269" s="13"/>
      <c r="AR269" s="13"/>
      <c r="AS269" s="13"/>
      <c r="AT269" s="13"/>
      <c r="AU269" s="13"/>
      <c r="AV269" s="13"/>
      <c r="AW269" s="13"/>
      <c r="AX269" s="13"/>
      <c r="AY269" s="13"/>
      <c r="AZ269" s="13"/>
      <c r="BA269" s="13"/>
      <c r="BB269" s="13">
        <f t="shared" si="285"/>
        <v>0</v>
      </c>
      <c r="BC269" s="13" t="str">
        <f t="shared" si="286"/>
        <v>Débil</v>
      </c>
      <c r="BD269" s="13"/>
      <c r="BE269" s="13"/>
      <c r="BF269" s="13" t="str">
        <f t="shared" si="287"/>
        <v/>
      </c>
      <c r="BG269" s="13"/>
      <c r="BH269" s="14" t="str">
        <f t="shared" si="288"/>
        <v/>
      </c>
      <c r="BI269" s="13" t="str">
        <f t="shared" si="289"/>
        <v/>
      </c>
      <c r="BJ269" s="13" t="str">
        <f t="shared" si="290"/>
        <v>SI</v>
      </c>
      <c r="BK269" s="71"/>
      <c r="BL269" s="71"/>
      <c r="BM269" s="74"/>
      <c r="BN269" s="52"/>
      <c r="BO269" s="52"/>
      <c r="BP269" s="55"/>
      <c r="BQ269" s="58"/>
      <c r="BR269" s="61"/>
    </row>
    <row r="270" spans="1:70" ht="23.25" customHeight="1" thickBot="1" x14ac:dyDescent="0.3">
      <c r="A270" s="27"/>
      <c r="B270" s="101"/>
      <c r="C270" s="65"/>
      <c r="D270" s="83"/>
      <c r="E270" s="83"/>
      <c r="F270" s="65"/>
      <c r="G270" s="65"/>
      <c r="H270" s="81"/>
      <c r="I270" s="65"/>
      <c r="J270" s="86"/>
      <c r="K270" s="37">
        <v>10</v>
      </c>
      <c r="L270" s="38" t="s">
        <v>47</v>
      </c>
      <c r="M270" s="88"/>
      <c r="N270" s="90"/>
      <c r="O270" s="53"/>
      <c r="P270" s="93"/>
      <c r="Q270" s="65"/>
      <c r="R270" s="65"/>
      <c r="S270" s="65"/>
      <c r="T270" s="65"/>
      <c r="U270" s="65"/>
      <c r="V270" s="65"/>
      <c r="W270" s="65"/>
      <c r="X270" s="65"/>
      <c r="Y270" s="65"/>
      <c r="Z270" s="65"/>
      <c r="AA270" s="65"/>
      <c r="AB270" s="65"/>
      <c r="AC270" s="65"/>
      <c r="AD270" s="65"/>
      <c r="AE270" s="65"/>
      <c r="AF270" s="65"/>
      <c r="AG270" s="65"/>
      <c r="AH270" s="65"/>
      <c r="AI270" s="65"/>
      <c r="AJ270" s="67"/>
      <c r="AK270" s="53"/>
      <c r="AL270" s="56"/>
      <c r="AM270" s="70"/>
      <c r="AN270" s="39">
        <v>10</v>
      </c>
      <c r="AO270" s="38" t="s">
        <v>56</v>
      </c>
      <c r="AP270" s="19"/>
      <c r="AQ270" s="19"/>
      <c r="AR270" s="19"/>
      <c r="AS270" s="19"/>
      <c r="AT270" s="19"/>
      <c r="AU270" s="19"/>
      <c r="AV270" s="19"/>
      <c r="AW270" s="19"/>
      <c r="AX270" s="19"/>
      <c r="AY270" s="19"/>
      <c r="AZ270" s="19"/>
      <c r="BA270" s="19"/>
      <c r="BB270" s="19">
        <f t="shared" si="285"/>
        <v>0</v>
      </c>
      <c r="BC270" s="19" t="str">
        <f t="shared" si="286"/>
        <v>Débil</v>
      </c>
      <c r="BD270" s="19"/>
      <c r="BE270" s="19"/>
      <c r="BF270" s="19" t="str">
        <f t="shared" si="287"/>
        <v/>
      </c>
      <c r="BG270" s="19"/>
      <c r="BH270" s="20" t="str">
        <f t="shared" si="288"/>
        <v/>
      </c>
      <c r="BI270" s="19" t="str">
        <f t="shared" si="289"/>
        <v/>
      </c>
      <c r="BJ270" s="19" t="str">
        <f t="shared" si="290"/>
        <v>SI</v>
      </c>
      <c r="BK270" s="72"/>
      <c r="BL270" s="72"/>
      <c r="BM270" s="75"/>
      <c r="BN270" s="53"/>
      <c r="BO270" s="53"/>
      <c r="BP270" s="56"/>
      <c r="BQ270" s="59"/>
      <c r="BR270" s="62"/>
    </row>
    <row r="271" spans="1:70" ht="178.5" x14ac:dyDescent="0.25">
      <c r="A271" s="27"/>
      <c r="B271" s="99" t="s">
        <v>24</v>
      </c>
      <c r="C271" s="63" t="s">
        <v>136</v>
      </c>
      <c r="D271" s="82" t="s">
        <v>137</v>
      </c>
      <c r="E271" s="82" t="s">
        <v>138</v>
      </c>
      <c r="F271" s="63" t="s">
        <v>91</v>
      </c>
      <c r="G271" s="63" t="s">
        <v>91</v>
      </c>
      <c r="H271" s="79" t="s">
        <v>91</v>
      </c>
      <c r="I271" s="63" t="s">
        <v>91</v>
      </c>
      <c r="J271" s="84" t="str">
        <f t="shared" ref="J271" si="351">IF(AND((F271="SI"),(G271="SI"),(H271="SI"),(I271="SI")),"Si es Riesgo de Corrupción","No es Riesgo de Corrupción")</f>
        <v>Si es Riesgo de Corrupción</v>
      </c>
      <c r="K271" s="28">
        <v>1</v>
      </c>
      <c r="L271" s="29" t="s">
        <v>139</v>
      </c>
      <c r="M271" s="87" t="s">
        <v>140</v>
      </c>
      <c r="N271" s="89">
        <v>1</v>
      </c>
      <c r="O271" s="52" t="str">
        <f t="shared" ref="O271" si="352">IF(N271=1,"Rara vez",IF(N271=2,"Improbable",IF(N271=3,"Posible",IF(N271=4,"Probable",IF(N271=5,"Casi seguro","← 
Definir el nivel de probabilidad")))))</f>
        <v>Rara vez</v>
      </c>
      <c r="P271" s="91" t="str">
        <f t="shared" ref="P271" si="353">IF(N271=5,"Descripción:
Se espera que el evento ocurra en la mayoría de las circunstancias
Frecuencia:
Más de 1 vez al año",IF(N271=4,"Descripción:
Es viable que el evento ocurra en la mayoría de las circunstancias
Frecuencia:
Al menos 1 vez en el último año",IF(N271=3,"Descripción:
El evento podrá ocurrir en algún momento
Frecuencia:
Al menos 1 vez en los últimos 2 años",IF(N271=2,"Descripción:
El evento puede ocurrir en algún momento
Frecuencia:
Al menos 1 vez en los últimos 5 años",IF(N271=1,"Descripción: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271" s="63" t="s">
        <v>91</v>
      </c>
      <c r="R271" s="63" t="s">
        <v>91</v>
      </c>
      <c r="S271" s="63" t="s">
        <v>91</v>
      </c>
      <c r="T271" s="63" t="s">
        <v>91</v>
      </c>
      <c r="U271" s="63" t="s">
        <v>91</v>
      </c>
      <c r="V271" s="63" t="s">
        <v>91</v>
      </c>
      <c r="W271" s="63" t="s">
        <v>91</v>
      </c>
      <c r="X271" s="63" t="s">
        <v>91</v>
      </c>
      <c r="Y271" s="63" t="s">
        <v>99</v>
      </c>
      <c r="Z271" s="63" t="s">
        <v>91</v>
      </c>
      <c r="AA271" s="63" t="s">
        <v>91</v>
      </c>
      <c r="AB271" s="63" t="s">
        <v>91</v>
      </c>
      <c r="AC271" s="63" t="s">
        <v>91</v>
      </c>
      <c r="AD271" s="63" t="s">
        <v>91</v>
      </c>
      <c r="AE271" s="63" t="s">
        <v>91</v>
      </c>
      <c r="AF271" s="63" t="s">
        <v>99</v>
      </c>
      <c r="AG271" s="63" t="s">
        <v>91</v>
      </c>
      <c r="AH271" s="63" t="s">
        <v>91</v>
      </c>
      <c r="AI271" s="63" t="s">
        <v>99</v>
      </c>
      <c r="AJ271" s="66">
        <f t="shared" ref="AJ271" si="354">IF(AF271="SI","Impacto Catastrófico por lesoines o perdida de vidas humanas",(COUNTIF(Q271:AE280,"SI")+COUNTIF(AG271:AI280,"SI")))</f>
        <v>16</v>
      </c>
      <c r="AK271" s="52" t="str">
        <f t="shared" ref="AK271" si="355">IF(AJ271=0,"",IF(AND(AJ271&gt;0,AJ271&lt;=5),"Moderado",IF(AND(AJ271&gt;5,AJ271&lt;=11),"Mayor","Catastrófico")))</f>
        <v>Catastrófico</v>
      </c>
      <c r="AL271" s="54" t="str">
        <f t="shared" ref="AL271" si="356">IF(AND(O271="Rara Vez",AK271="Moderado"),"Moderado",IF(AND(O271="Rara Vez",AK271="Mayor"),"Alto",IF(AND(O271="Improbable",AK271="Moderado"),"Moderado",IF(AND(O271="Improbable",AK271="Mayor"),"Alto",IF(AND(O271="Posible",AK271="Moderado"),"Alto",IF(AND(O271="Probable",AK271="Moderado"),"Alto","Extremo"))))))</f>
        <v>Extremo</v>
      </c>
      <c r="AM271" s="68" t="s">
        <v>81</v>
      </c>
      <c r="AN271" s="30">
        <v>1</v>
      </c>
      <c r="AO271" s="29" t="s">
        <v>141</v>
      </c>
      <c r="AP271" s="11" t="s">
        <v>142</v>
      </c>
      <c r="AQ271" s="11" t="s">
        <v>102</v>
      </c>
      <c r="AR271" s="11" t="s">
        <v>143</v>
      </c>
      <c r="AS271" s="11" t="s">
        <v>144</v>
      </c>
      <c r="AT271" s="11" t="s">
        <v>132</v>
      </c>
      <c r="AU271" s="11" t="s">
        <v>106</v>
      </c>
      <c r="AV271" s="11" t="s">
        <v>107</v>
      </c>
      <c r="AW271" s="11" t="s">
        <v>108</v>
      </c>
      <c r="AX271" s="11" t="s">
        <v>109</v>
      </c>
      <c r="AY271" s="11" t="s">
        <v>110</v>
      </c>
      <c r="AZ271" s="11" t="s">
        <v>111</v>
      </c>
      <c r="BA271" s="11" t="s">
        <v>133</v>
      </c>
      <c r="BB271" s="11">
        <f t="shared" ref="BB271:BB344" si="357">IF(AU271="Asignado",15,0)+IF(AV271="Adecuado",15,0)+IF(AW271="Oportuna",15,0)+IF(AX271="Prevenir",15,IF(AX271="Detectar",10,0))+IF(AY271="Confiable",15,0)+IF(AZ271="Se investigan y resuelven oportunamente",15,0)+IF(BA271="Completa",10,IF(BA271="Incompleta",5,0))</f>
        <v>100</v>
      </c>
      <c r="BC271" s="11" t="str">
        <f t="shared" ref="BC271:BC344" si="358">IF(BB271&lt;=85,"Débil",IF(AND(BB271&gt;=86,BB271&lt;=95),"Moderado","Fuerte"))</f>
        <v>Fuerte</v>
      </c>
      <c r="BD271" s="11"/>
      <c r="BE271" s="11" t="s">
        <v>120</v>
      </c>
      <c r="BF271" s="11" t="str">
        <f t="shared" ref="BF271:BF344" si="359">IF(BE271="Débil","No se ejecuta",IF(BE271="Moderado","Algunas veces se ejecuta",IF(BE271="FUERTE","Siempre se ejecuta","")))</f>
        <v>Siempre se ejecuta</v>
      </c>
      <c r="BG271" s="11"/>
      <c r="BH271" s="12" t="str">
        <f t="shared" ref="BH271:BH344" si="360">IF(AND(BE271="Fuerte",BC271="Fuerte"),"FUERTE",IF(AND(BE271="Fuerte",BC271="Moderado"),"MODERADO",IF(AND(BE271="Fuerte",BC271="Débil"),"DÉBIL",IF(AND(BE271="Moderado",BC271="Fuerte"),"MODERADO",IF(AND(BE271="Moderado",BC271="Moderado"),"MODERADO",IF(AND(BE271="Moderado",BC271="Débil"),"DÉBIL",IF(AND(BE271="Débil",BC271="Fuerte"),"DÉBIL",IF(AND(BE271="Débil",BC271="Moderado"),"DÉBIL",IF(AND(BE271="Débil",BC271="Débil"),"DÉBIL","")))))))))</f>
        <v>FUERTE</v>
      </c>
      <c r="BI271" s="11">
        <f t="shared" ref="BI271:BI344" si="361">IF(BH271="DÉBIL",0,IF(BH271="MODERADO",50,IF(BH271="FUERTE",100,"")))</f>
        <v>100</v>
      </c>
      <c r="BJ271" s="11" t="str">
        <f t="shared" ref="BJ271:BJ344" si="362">IF(AND(BE271="Fuerte",BC271="Fuerte"),"NO","SI")</f>
        <v>NO</v>
      </c>
      <c r="BK271" s="71" t="str">
        <f t="shared" ref="BK271" si="363">IF(AVERAGE(BI271:BI280)=100,"FUERTE",IF(AND(AVERAGE(BI271:BI280)&lt;=99,AVERAGE(BI271:BI280)&gt;=50),"MODERADA",IF(AVERAGE(BI271:BI280)&lt;50,"DÉBIL",0)))</f>
        <v>FUERTE</v>
      </c>
      <c r="BL271" s="71" t="str">
        <f t="shared" ref="BL271" si="364">IFERROR(IF(BK271="DÉBIL","NO DISMINUYE",IF(AVERAGEIF(AT271:AT280,"Preventivo",BI271:BI280)&gt;=50,"DIRECTAMENTE","NO DISMINUYE")),"NO DISMINUYE")</f>
        <v>DIRECTAMENTE</v>
      </c>
      <c r="BM271" s="73">
        <f t="shared" ref="BM271" si="365">IF(N271=1,1,IF(AND(N271=2,BK271="FUERTE",BL271="DIRECTAMENTE"),N271-1,IF(AND(N271&gt;2,BK271="FUERTE",BL271="DIRECTAMENTE"),N271-2,IF(AND(N271&gt;=2,BK271="MODERADA",BL271="DIRECTAMENTE"),N271-1,N271))))</f>
        <v>1</v>
      </c>
      <c r="BN271" s="52" t="str">
        <f t="shared" ref="BN271" si="366">IF(BM271=1,"Rara vez",IF(BM271=2,"Improbable",IF(BM271=3,"Posible",IF(BM271=4,"Probable",IF(BM271=5,"Casi Seguro",0)))))</f>
        <v>Rara vez</v>
      </c>
      <c r="BO271" s="52" t="str">
        <f t="shared" ref="BO271" si="367">AK271</f>
        <v>Catastrófico</v>
      </c>
      <c r="BP271" s="54" t="str">
        <f t="shared" ref="BP271" si="368">IF(AND(BN271="Rara Vez",BO271="Moderado"),"Moderado",IF(AND(BN271="Rara Vez",BO271="Mayor"),"Alto",IF(AND(BN271="Improbable",BO271="Moderado"),"Moderado",IF(AND(BN271="Improbable",BO271="Mayor"),"Alto",IF(AND(BN271="Posible",BO271="Moderado"),"Alto",IF(AND(BN271="Probable",BO271="Moderado"),"Alto","Extremo"))))))</f>
        <v>Extremo</v>
      </c>
      <c r="BQ271" s="57" t="s">
        <v>668</v>
      </c>
      <c r="BR271" s="60"/>
    </row>
    <row r="272" spans="1:70" ht="127.5" x14ac:dyDescent="0.25">
      <c r="A272" s="27"/>
      <c r="B272" s="100"/>
      <c r="C272" s="64"/>
      <c r="D272" s="82"/>
      <c r="E272" s="82"/>
      <c r="F272" s="64"/>
      <c r="G272" s="64"/>
      <c r="H272" s="80"/>
      <c r="I272" s="64"/>
      <c r="J272" s="85"/>
      <c r="K272" s="31">
        <v>2</v>
      </c>
      <c r="L272" s="32" t="s">
        <v>139</v>
      </c>
      <c r="M272" s="87"/>
      <c r="N272" s="89"/>
      <c r="O272" s="52"/>
      <c r="P272" s="92"/>
      <c r="Q272" s="64"/>
      <c r="R272" s="64"/>
      <c r="S272" s="64"/>
      <c r="T272" s="64"/>
      <c r="U272" s="64"/>
      <c r="V272" s="64"/>
      <c r="W272" s="64"/>
      <c r="X272" s="64"/>
      <c r="Y272" s="64"/>
      <c r="Z272" s="64"/>
      <c r="AA272" s="64"/>
      <c r="AB272" s="64"/>
      <c r="AC272" s="64"/>
      <c r="AD272" s="64"/>
      <c r="AE272" s="64"/>
      <c r="AF272" s="64"/>
      <c r="AG272" s="64"/>
      <c r="AH272" s="64"/>
      <c r="AI272" s="64"/>
      <c r="AJ272" s="66"/>
      <c r="AK272" s="52"/>
      <c r="AL272" s="55"/>
      <c r="AM272" s="69"/>
      <c r="AN272" s="33">
        <v>2</v>
      </c>
      <c r="AO272" s="32" t="s">
        <v>145</v>
      </c>
      <c r="AP272" s="17" t="s">
        <v>146</v>
      </c>
      <c r="AQ272" s="17" t="s">
        <v>102</v>
      </c>
      <c r="AR272" s="17" t="s">
        <v>147</v>
      </c>
      <c r="AS272" s="17" t="s">
        <v>148</v>
      </c>
      <c r="AT272" s="17" t="s">
        <v>132</v>
      </c>
      <c r="AU272" s="17" t="s">
        <v>106</v>
      </c>
      <c r="AV272" s="17" t="s">
        <v>107</v>
      </c>
      <c r="AW272" s="17" t="s">
        <v>108</v>
      </c>
      <c r="AX272" s="17" t="s">
        <v>109</v>
      </c>
      <c r="AY272" s="17" t="s">
        <v>110</v>
      </c>
      <c r="AZ272" s="17" t="s">
        <v>111</v>
      </c>
      <c r="BA272" s="17" t="s">
        <v>133</v>
      </c>
      <c r="BB272" s="17">
        <f t="shared" si="357"/>
        <v>100</v>
      </c>
      <c r="BC272" s="17" t="str">
        <f t="shared" si="358"/>
        <v>Fuerte</v>
      </c>
      <c r="BD272" s="17"/>
      <c r="BE272" s="17" t="s">
        <v>120</v>
      </c>
      <c r="BF272" s="17" t="str">
        <f t="shared" si="359"/>
        <v>Siempre se ejecuta</v>
      </c>
      <c r="BG272" s="17"/>
      <c r="BH272" s="18" t="str">
        <f t="shared" si="360"/>
        <v>FUERTE</v>
      </c>
      <c r="BI272" s="17">
        <f t="shared" si="361"/>
        <v>100</v>
      </c>
      <c r="BJ272" s="17" t="str">
        <f t="shared" si="362"/>
        <v>NO</v>
      </c>
      <c r="BK272" s="71"/>
      <c r="BL272" s="71"/>
      <c r="BM272" s="74"/>
      <c r="BN272" s="52"/>
      <c r="BO272" s="52"/>
      <c r="BP272" s="55"/>
      <c r="BQ272" s="58"/>
      <c r="BR272" s="61"/>
    </row>
    <row r="273" spans="1:70" ht="23.25" customHeight="1" x14ac:dyDescent="0.25">
      <c r="A273" s="27"/>
      <c r="B273" s="100"/>
      <c r="C273" s="64"/>
      <c r="D273" s="82"/>
      <c r="E273" s="82"/>
      <c r="F273" s="64"/>
      <c r="G273" s="64"/>
      <c r="H273" s="80"/>
      <c r="I273" s="64"/>
      <c r="J273" s="85"/>
      <c r="K273" s="34">
        <v>3</v>
      </c>
      <c r="L273" s="35" t="s">
        <v>47</v>
      </c>
      <c r="M273" s="87"/>
      <c r="N273" s="89"/>
      <c r="O273" s="52"/>
      <c r="P273" s="92"/>
      <c r="Q273" s="64"/>
      <c r="R273" s="64"/>
      <c r="S273" s="64"/>
      <c r="T273" s="64"/>
      <c r="U273" s="64"/>
      <c r="V273" s="64"/>
      <c r="W273" s="64"/>
      <c r="X273" s="64"/>
      <c r="Y273" s="64"/>
      <c r="Z273" s="64"/>
      <c r="AA273" s="64"/>
      <c r="AB273" s="64"/>
      <c r="AC273" s="64"/>
      <c r="AD273" s="64"/>
      <c r="AE273" s="64"/>
      <c r="AF273" s="64"/>
      <c r="AG273" s="64"/>
      <c r="AH273" s="64"/>
      <c r="AI273" s="64"/>
      <c r="AJ273" s="66"/>
      <c r="AK273" s="52"/>
      <c r="AL273" s="55"/>
      <c r="AM273" s="69"/>
      <c r="AN273" s="36">
        <v>3</v>
      </c>
      <c r="AO273" s="35" t="s">
        <v>47</v>
      </c>
      <c r="AP273" s="13"/>
      <c r="AQ273" s="13"/>
      <c r="AR273" s="13"/>
      <c r="AS273" s="13"/>
      <c r="AT273" s="13"/>
      <c r="AU273" s="13"/>
      <c r="AV273" s="13"/>
      <c r="AW273" s="13"/>
      <c r="AX273" s="13"/>
      <c r="AY273" s="13"/>
      <c r="AZ273" s="13"/>
      <c r="BA273" s="13"/>
      <c r="BB273" s="13">
        <f t="shared" si="357"/>
        <v>0</v>
      </c>
      <c r="BC273" s="13" t="str">
        <f t="shared" si="358"/>
        <v>Débil</v>
      </c>
      <c r="BD273" s="13"/>
      <c r="BE273" s="13"/>
      <c r="BF273" s="13" t="str">
        <f t="shared" si="359"/>
        <v/>
      </c>
      <c r="BG273" s="13"/>
      <c r="BH273" s="14" t="str">
        <f t="shared" si="360"/>
        <v/>
      </c>
      <c r="BI273" s="13" t="str">
        <f t="shared" si="361"/>
        <v/>
      </c>
      <c r="BJ273" s="13" t="str">
        <f t="shared" si="362"/>
        <v>SI</v>
      </c>
      <c r="BK273" s="71"/>
      <c r="BL273" s="71"/>
      <c r="BM273" s="74"/>
      <c r="BN273" s="52"/>
      <c r="BO273" s="52"/>
      <c r="BP273" s="55"/>
      <c r="BQ273" s="58"/>
      <c r="BR273" s="61"/>
    </row>
    <row r="274" spans="1:70" ht="23.25" customHeight="1" x14ac:dyDescent="0.25">
      <c r="A274" s="27"/>
      <c r="B274" s="100"/>
      <c r="C274" s="64"/>
      <c r="D274" s="82"/>
      <c r="E274" s="82"/>
      <c r="F274" s="64"/>
      <c r="G274" s="64"/>
      <c r="H274" s="80"/>
      <c r="I274" s="64"/>
      <c r="J274" s="85"/>
      <c r="K274" s="31">
        <v>4</v>
      </c>
      <c r="L274" s="32" t="s">
        <v>47</v>
      </c>
      <c r="M274" s="87"/>
      <c r="N274" s="89"/>
      <c r="O274" s="52"/>
      <c r="P274" s="92"/>
      <c r="Q274" s="64"/>
      <c r="R274" s="64"/>
      <c r="S274" s="64"/>
      <c r="T274" s="64"/>
      <c r="U274" s="64"/>
      <c r="V274" s="64"/>
      <c r="W274" s="64"/>
      <c r="X274" s="64"/>
      <c r="Y274" s="64"/>
      <c r="Z274" s="64"/>
      <c r="AA274" s="64"/>
      <c r="AB274" s="64"/>
      <c r="AC274" s="64"/>
      <c r="AD274" s="64"/>
      <c r="AE274" s="64"/>
      <c r="AF274" s="64"/>
      <c r="AG274" s="64"/>
      <c r="AH274" s="64"/>
      <c r="AI274" s="64"/>
      <c r="AJ274" s="66"/>
      <c r="AK274" s="52"/>
      <c r="AL274" s="55"/>
      <c r="AM274" s="69"/>
      <c r="AN274" s="33">
        <v>4</v>
      </c>
      <c r="AO274" s="32" t="s">
        <v>47</v>
      </c>
      <c r="AP274" s="17"/>
      <c r="AQ274" s="17"/>
      <c r="AR274" s="17"/>
      <c r="AS274" s="17"/>
      <c r="AT274" s="17"/>
      <c r="AU274" s="17"/>
      <c r="AV274" s="17"/>
      <c r="AW274" s="17"/>
      <c r="AX274" s="17"/>
      <c r="AY274" s="17"/>
      <c r="AZ274" s="17"/>
      <c r="BA274" s="17"/>
      <c r="BB274" s="17">
        <f t="shared" si="357"/>
        <v>0</v>
      </c>
      <c r="BC274" s="17" t="str">
        <f t="shared" si="358"/>
        <v>Débil</v>
      </c>
      <c r="BD274" s="17"/>
      <c r="BE274" s="17"/>
      <c r="BF274" s="17" t="str">
        <f t="shared" si="359"/>
        <v/>
      </c>
      <c r="BG274" s="17"/>
      <c r="BH274" s="18" t="str">
        <f t="shared" si="360"/>
        <v/>
      </c>
      <c r="BI274" s="17" t="str">
        <f t="shared" si="361"/>
        <v/>
      </c>
      <c r="BJ274" s="17" t="str">
        <f t="shared" si="362"/>
        <v>SI</v>
      </c>
      <c r="BK274" s="71"/>
      <c r="BL274" s="71"/>
      <c r="BM274" s="74"/>
      <c r="BN274" s="52"/>
      <c r="BO274" s="52"/>
      <c r="BP274" s="55"/>
      <c r="BQ274" s="58"/>
      <c r="BR274" s="61"/>
    </row>
    <row r="275" spans="1:70" ht="23.25" customHeight="1" x14ac:dyDescent="0.25">
      <c r="A275" s="27"/>
      <c r="B275" s="100"/>
      <c r="C275" s="64"/>
      <c r="D275" s="82"/>
      <c r="E275" s="82"/>
      <c r="F275" s="64"/>
      <c r="G275" s="64"/>
      <c r="H275" s="80"/>
      <c r="I275" s="64"/>
      <c r="J275" s="85"/>
      <c r="K275" s="34">
        <v>5</v>
      </c>
      <c r="L275" s="35" t="s">
        <v>47</v>
      </c>
      <c r="M275" s="87"/>
      <c r="N275" s="89"/>
      <c r="O275" s="52"/>
      <c r="P275" s="92"/>
      <c r="Q275" s="64"/>
      <c r="R275" s="64"/>
      <c r="S275" s="64"/>
      <c r="T275" s="64"/>
      <c r="U275" s="64"/>
      <c r="V275" s="64"/>
      <c r="W275" s="64"/>
      <c r="X275" s="64"/>
      <c r="Y275" s="64"/>
      <c r="Z275" s="64"/>
      <c r="AA275" s="64"/>
      <c r="AB275" s="64"/>
      <c r="AC275" s="64"/>
      <c r="AD275" s="64"/>
      <c r="AE275" s="64"/>
      <c r="AF275" s="64"/>
      <c r="AG275" s="64"/>
      <c r="AH275" s="64"/>
      <c r="AI275" s="64"/>
      <c r="AJ275" s="66"/>
      <c r="AK275" s="52"/>
      <c r="AL275" s="55"/>
      <c r="AM275" s="69"/>
      <c r="AN275" s="36">
        <v>5</v>
      </c>
      <c r="AO275" s="35" t="s">
        <v>47</v>
      </c>
      <c r="AP275" s="13"/>
      <c r="AQ275" s="13"/>
      <c r="AR275" s="13"/>
      <c r="AS275" s="13"/>
      <c r="AT275" s="13"/>
      <c r="AU275" s="13"/>
      <c r="AV275" s="13"/>
      <c r="AW275" s="13"/>
      <c r="AX275" s="13"/>
      <c r="AY275" s="13"/>
      <c r="AZ275" s="13"/>
      <c r="BA275" s="13"/>
      <c r="BB275" s="13">
        <f t="shared" si="357"/>
        <v>0</v>
      </c>
      <c r="BC275" s="13" t="str">
        <f t="shared" si="358"/>
        <v>Débil</v>
      </c>
      <c r="BD275" s="13"/>
      <c r="BE275" s="13"/>
      <c r="BF275" s="13" t="str">
        <f t="shared" si="359"/>
        <v/>
      </c>
      <c r="BG275" s="13"/>
      <c r="BH275" s="14" t="str">
        <f t="shared" si="360"/>
        <v/>
      </c>
      <c r="BI275" s="13" t="str">
        <f t="shared" si="361"/>
        <v/>
      </c>
      <c r="BJ275" s="13" t="str">
        <f t="shared" si="362"/>
        <v>SI</v>
      </c>
      <c r="BK275" s="71"/>
      <c r="BL275" s="71"/>
      <c r="BM275" s="74"/>
      <c r="BN275" s="52"/>
      <c r="BO275" s="52"/>
      <c r="BP275" s="55"/>
      <c r="BQ275" s="58"/>
      <c r="BR275" s="61"/>
    </row>
    <row r="276" spans="1:70" ht="23.25" customHeight="1" x14ac:dyDescent="0.25">
      <c r="A276" s="27"/>
      <c r="B276" s="100"/>
      <c r="C276" s="64"/>
      <c r="D276" s="82"/>
      <c r="E276" s="82"/>
      <c r="F276" s="64"/>
      <c r="G276" s="64"/>
      <c r="H276" s="80"/>
      <c r="I276" s="64"/>
      <c r="J276" s="85"/>
      <c r="K276" s="31">
        <v>6</v>
      </c>
      <c r="L276" s="32" t="s">
        <v>47</v>
      </c>
      <c r="M276" s="87"/>
      <c r="N276" s="89"/>
      <c r="O276" s="52"/>
      <c r="P276" s="92"/>
      <c r="Q276" s="64"/>
      <c r="R276" s="64"/>
      <c r="S276" s="64"/>
      <c r="T276" s="64"/>
      <c r="U276" s="64"/>
      <c r="V276" s="64"/>
      <c r="W276" s="64"/>
      <c r="X276" s="64"/>
      <c r="Y276" s="64"/>
      <c r="Z276" s="64"/>
      <c r="AA276" s="64"/>
      <c r="AB276" s="64"/>
      <c r="AC276" s="64"/>
      <c r="AD276" s="64"/>
      <c r="AE276" s="64"/>
      <c r="AF276" s="64"/>
      <c r="AG276" s="64"/>
      <c r="AH276" s="64"/>
      <c r="AI276" s="64"/>
      <c r="AJ276" s="66"/>
      <c r="AK276" s="52"/>
      <c r="AL276" s="55"/>
      <c r="AM276" s="69"/>
      <c r="AN276" s="33">
        <v>6</v>
      </c>
      <c r="AO276" s="32" t="s">
        <v>47</v>
      </c>
      <c r="AP276" s="17"/>
      <c r="AQ276" s="17"/>
      <c r="AR276" s="17"/>
      <c r="AS276" s="17"/>
      <c r="AT276" s="17"/>
      <c r="AU276" s="17"/>
      <c r="AV276" s="17"/>
      <c r="AW276" s="17"/>
      <c r="AX276" s="17"/>
      <c r="AY276" s="17"/>
      <c r="AZ276" s="17"/>
      <c r="BA276" s="17"/>
      <c r="BB276" s="17">
        <f t="shared" si="357"/>
        <v>0</v>
      </c>
      <c r="BC276" s="17" t="str">
        <f t="shared" si="358"/>
        <v>Débil</v>
      </c>
      <c r="BD276" s="17"/>
      <c r="BE276" s="17"/>
      <c r="BF276" s="17" t="str">
        <f t="shared" si="359"/>
        <v/>
      </c>
      <c r="BG276" s="17"/>
      <c r="BH276" s="18" t="str">
        <f t="shared" si="360"/>
        <v/>
      </c>
      <c r="BI276" s="17" t="str">
        <f t="shared" si="361"/>
        <v/>
      </c>
      <c r="BJ276" s="17" t="str">
        <f t="shared" si="362"/>
        <v>SI</v>
      </c>
      <c r="BK276" s="71"/>
      <c r="BL276" s="71"/>
      <c r="BM276" s="74"/>
      <c r="BN276" s="52"/>
      <c r="BO276" s="52"/>
      <c r="BP276" s="55"/>
      <c r="BQ276" s="58"/>
      <c r="BR276" s="61"/>
    </row>
    <row r="277" spans="1:70" ht="23.25" customHeight="1" x14ac:dyDescent="0.25">
      <c r="A277" s="27"/>
      <c r="B277" s="100"/>
      <c r="C277" s="64"/>
      <c r="D277" s="82"/>
      <c r="E277" s="82"/>
      <c r="F277" s="64"/>
      <c r="G277" s="64"/>
      <c r="H277" s="80"/>
      <c r="I277" s="64"/>
      <c r="J277" s="85"/>
      <c r="K277" s="34">
        <v>7</v>
      </c>
      <c r="L277" s="35" t="s">
        <v>47</v>
      </c>
      <c r="M277" s="87"/>
      <c r="N277" s="89"/>
      <c r="O277" s="52"/>
      <c r="P277" s="92"/>
      <c r="Q277" s="64"/>
      <c r="R277" s="64"/>
      <c r="S277" s="64"/>
      <c r="T277" s="64"/>
      <c r="U277" s="64"/>
      <c r="V277" s="64"/>
      <c r="W277" s="64"/>
      <c r="X277" s="64"/>
      <c r="Y277" s="64"/>
      <c r="Z277" s="64"/>
      <c r="AA277" s="64"/>
      <c r="AB277" s="64"/>
      <c r="AC277" s="64"/>
      <c r="AD277" s="64"/>
      <c r="AE277" s="64"/>
      <c r="AF277" s="64"/>
      <c r="AG277" s="64"/>
      <c r="AH277" s="64"/>
      <c r="AI277" s="64"/>
      <c r="AJ277" s="66"/>
      <c r="AK277" s="52"/>
      <c r="AL277" s="55"/>
      <c r="AM277" s="69"/>
      <c r="AN277" s="36">
        <v>7</v>
      </c>
      <c r="AO277" s="35" t="s">
        <v>47</v>
      </c>
      <c r="AP277" s="13"/>
      <c r="AQ277" s="13"/>
      <c r="AR277" s="13"/>
      <c r="AS277" s="13"/>
      <c r="AT277" s="13"/>
      <c r="AU277" s="13"/>
      <c r="AV277" s="13"/>
      <c r="AW277" s="13"/>
      <c r="AX277" s="13"/>
      <c r="AY277" s="13"/>
      <c r="AZ277" s="13"/>
      <c r="BA277" s="13"/>
      <c r="BB277" s="13">
        <f t="shared" si="357"/>
        <v>0</v>
      </c>
      <c r="BC277" s="13" t="str">
        <f t="shared" si="358"/>
        <v>Débil</v>
      </c>
      <c r="BD277" s="13"/>
      <c r="BE277" s="13"/>
      <c r="BF277" s="13" t="str">
        <f t="shared" si="359"/>
        <v/>
      </c>
      <c r="BG277" s="13"/>
      <c r="BH277" s="14" t="str">
        <f t="shared" si="360"/>
        <v/>
      </c>
      <c r="BI277" s="13" t="str">
        <f t="shared" si="361"/>
        <v/>
      </c>
      <c r="BJ277" s="13" t="str">
        <f t="shared" si="362"/>
        <v>SI</v>
      </c>
      <c r="BK277" s="71"/>
      <c r="BL277" s="71"/>
      <c r="BM277" s="74"/>
      <c r="BN277" s="52"/>
      <c r="BO277" s="52"/>
      <c r="BP277" s="55"/>
      <c r="BQ277" s="58"/>
      <c r="BR277" s="61"/>
    </row>
    <row r="278" spans="1:70" ht="23.25" customHeight="1" x14ac:dyDescent="0.25">
      <c r="A278" s="27"/>
      <c r="B278" s="100"/>
      <c r="C278" s="64"/>
      <c r="D278" s="82"/>
      <c r="E278" s="82"/>
      <c r="F278" s="64"/>
      <c r="G278" s="64"/>
      <c r="H278" s="80"/>
      <c r="I278" s="64"/>
      <c r="J278" s="85"/>
      <c r="K278" s="31">
        <v>8</v>
      </c>
      <c r="L278" s="32" t="s">
        <v>47</v>
      </c>
      <c r="M278" s="87"/>
      <c r="N278" s="89"/>
      <c r="O278" s="52"/>
      <c r="P278" s="92"/>
      <c r="Q278" s="64"/>
      <c r="R278" s="64"/>
      <c r="S278" s="64"/>
      <c r="T278" s="64"/>
      <c r="U278" s="64"/>
      <c r="V278" s="64"/>
      <c r="W278" s="64"/>
      <c r="X278" s="64"/>
      <c r="Y278" s="64"/>
      <c r="Z278" s="64"/>
      <c r="AA278" s="64"/>
      <c r="AB278" s="64"/>
      <c r="AC278" s="64"/>
      <c r="AD278" s="64"/>
      <c r="AE278" s="64"/>
      <c r="AF278" s="64"/>
      <c r="AG278" s="64"/>
      <c r="AH278" s="64"/>
      <c r="AI278" s="64"/>
      <c r="AJ278" s="66"/>
      <c r="AK278" s="52"/>
      <c r="AL278" s="55"/>
      <c r="AM278" s="69"/>
      <c r="AN278" s="33">
        <v>8</v>
      </c>
      <c r="AO278" s="32" t="s">
        <v>47</v>
      </c>
      <c r="AP278" s="17"/>
      <c r="AQ278" s="17"/>
      <c r="AR278" s="17"/>
      <c r="AS278" s="17"/>
      <c r="AT278" s="17"/>
      <c r="AU278" s="17"/>
      <c r="AV278" s="17"/>
      <c r="AW278" s="17"/>
      <c r="AX278" s="17"/>
      <c r="AY278" s="17"/>
      <c r="AZ278" s="17"/>
      <c r="BA278" s="17"/>
      <c r="BB278" s="17">
        <f t="shared" si="357"/>
        <v>0</v>
      </c>
      <c r="BC278" s="17" t="str">
        <f t="shared" si="358"/>
        <v>Débil</v>
      </c>
      <c r="BD278" s="17"/>
      <c r="BE278" s="17"/>
      <c r="BF278" s="17" t="str">
        <f t="shared" si="359"/>
        <v/>
      </c>
      <c r="BG278" s="17"/>
      <c r="BH278" s="18" t="str">
        <f t="shared" si="360"/>
        <v/>
      </c>
      <c r="BI278" s="17" t="str">
        <f t="shared" si="361"/>
        <v/>
      </c>
      <c r="BJ278" s="17" t="str">
        <f t="shared" si="362"/>
        <v>SI</v>
      </c>
      <c r="BK278" s="71"/>
      <c r="BL278" s="71"/>
      <c r="BM278" s="74"/>
      <c r="BN278" s="52"/>
      <c r="BO278" s="52"/>
      <c r="BP278" s="55"/>
      <c r="BQ278" s="58"/>
      <c r="BR278" s="61"/>
    </row>
    <row r="279" spans="1:70" ht="23.25" customHeight="1" x14ac:dyDescent="0.25">
      <c r="A279" s="27"/>
      <c r="B279" s="100"/>
      <c r="C279" s="64"/>
      <c r="D279" s="82"/>
      <c r="E279" s="82"/>
      <c r="F279" s="64"/>
      <c r="G279" s="64"/>
      <c r="H279" s="80"/>
      <c r="I279" s="64"/>
      <c r="J279" s="85"/>
      <c r="K279" s="34">
        <v>9</v>
      </c>
      <c r="L279" s="35" t="s">
        <v>47</v>
      </c>
      <c r="M279" s="87"/>
      <c r="N279" s="89"/>
      <c r="O279" s="52"/>
      <c r="P279" s="92"/>
      <c r="Q279" s="64"/>
      <c r="R279" s="64"/>
      <c r="S279" s="64"/>
      <c r="T279" s="64"/>
      <c r="U279" s="64"/>
      <c r="V279" s="64"/>
      <c r="W279" s="64"/>
      <c r="X279" s="64"/>
      <c r="Y279" s="64"/>
      <c r="Z279" s="64"/>
      <c r="AA279" s="64"/>
      <c r="AB279" s="64"/>
      <c r="AC279" s="64"/>
      <c r="AD279" s="64"/>
      <c r="AE279" s="64"/>
      <c r="AF279" s="64"/>
      <c r="AG279" s="64"/>
      <c r="AH279" s="64"/>
      <c r="AI279" s="64"/>
      <c r="AJ279" s="66"/>
      <c r="AK279" s="52"/>
      <c r="AL279" s="55"/>
      <c r="AM279" s="69"/>
      <c r="AN279" s="36">
        <v>9</v>
      </c>
      <c r="AO279" s="35" t="s">
        <v>56</v>
      </c>
      <c r="AP279" s="13"/>
      <c r="AQ279" s="13"/>
      <c r="AR279" s="13"/>
      <c r="AS279" s="13"/>
      <c r="AT279" s="13"/>
      <c r="AU279" s="13"/>
      <c r="AV279" s="13"/>
      <c r="AW279" s="13"/>
      <c r="AX279" s="13"/>
      <c r="AY279" s="13"/>
      <c r="AZ279" s="13"/>
      <c r="BA279" s="13"/>
      <c r="BB279" s="13">
        <f t="shared" si="357"/>
        <v>0</v>
      </c>
      <c r="BC279" s="13" t="str">
        <f t="shared" si="358"/>
        <v>Débil</v>
      </c>
      <c r="BD279" s="13"/>
      <c r="BE279" s="13"/>
      <c r="BF279" s="13" t="str">
        <f t="shared" si="359"/>
        <v/>
      </c>
      <c r="BG279" s="13"/>
      <c r="BH279" s="14" t="str">
        <f t="shared" si="360"/>
        <v/>
      </c>
      <c r="BI279" s="13" t="str">
        <f t="shared" si="361"/>
        <v/>
      </c>
      <c r="BJ279" s="13" t="str">
        <f t="shared" si="362"/>
        <v>SI</v>
      </c>
      <c r="BK279" s="71"/>
      <c r="BL279" s="71"/>
      <c r="BM279" s="74"/>
      <c r="BN279" s="52"/>
      <c r="BO279" s="52"/>
      <c r="BP279" s="55"/>
      <c r="BQ279" s="58"/>
      <c r="BR279" s="61"/>
    </row>
    <row r="280" spans="1:70" ht="23.25" customHeight="1" thickBot="1" x14ac:dyDescent="0.3">
      <c r="A280" s="27"/>
      <c r="B280" s="101"/>
      <c r="C280" s="65"/>
      <c r="D280" s="83"/>
      <c r="E280" s="83"/>
      <c r="F280" s="65"/>
      <c r="G280" s="65"/>
      <c r="H280" s="81"/>
      <c r="I280" s="65"/>
      <c r="J280" s="86"/>
      <c r="K280" s="37">
        <v>10</v>
      </c>
      <c r="L280" s="38" t="s">
        <v>47</v>
      </c>
      <c r="M280" s="88"/>
      <c r="N280" s="90"/>
      <c r="O280" s="53"/>
      <c r="P280" s="93"/>
      <c r="Q280" s="65"/>
      <c r="R280" s="65"/>
      <c r="S280" s="65"/>
      <c r="T280" s="65"/>
      <c r="U280" s="65"/>
      <c r="V280" s="65"/>
      <c r="W280" s="65"/>
      <c r="X280" s="65"/>
      <c r="Y280" s="65"/>
      <c r="Z280" s="65"/>
      <c r="AA280" s="65"/>
      <c r="AB280" s="65"/>
      <c r="AC280" s="65"/>
      <c r="AD280" s="65"/>
      <c r="AE280" s="65"/>
      <c r="AF280" s="65"/>
      <c r="AG280" s="65"/>
      <c r="AH280" s="65"/>
      <c r="AI280" s="65"/>
      <c r="AJ280" s="67"/>
      <c r="AK280" s="53"/>
      <c r="AL280" s="56"/>
      <c r="AM280" s="70"/>
      <c r="AN280" s="39">
        <v>10</v>
      </c>
      <c r="AO280" s="38" t="s">
        <v>56</v>
      </c>
      <c r="AP280" s="19"/>
      <c r="AQ280" s="19"/>
      <c r="AR280" s="19"/>
      <c r="AS280" s="19"/>
      <c r="AT280" s="19"/>
      <c r="AU280" s="19"/>
      <c r="AV280" s="19"/>
      <c r="AW280" s="19"/>
      <c r="AX280" s="19"/>
      <c r="AY280" s="19"/>
      <c r="AZ280" s="19"/>
      <c r="BA280" s="19"/>
      <c r="BB280" s="19">
        <f t="shared" si="357"/>
        <v>0</v>
      </c>
      <c r="BC280" s="19" t="str">
        <f t="shared" si="358"/>
        <v>Débil</v>
      </c>
      <c r="BD280" s="19"/>
      <c r="BE280" s="19"/>
      <c r="BF280" s="19" t="str">
        <f t="shared" si="359"/>
        <v/>
      </c>
      <c r="BG280" s="19"/>
      <c r="BH280" s="20" t="str">
        <f t="shared" si="360"/>
        <v/>
      </c>
      <c r="BI280" s="19" t="str">
        <f t="shared" si="361"/>
        <v/>
      </c>
      <c r="BJ280" s="19" t="str">
        <f t="shared" si="362"/>
        <v>SI</v>
      </c>
      <c r="BK280" s="72"/>
      <c r="BL280" s="72"/>
      <c r="BM280" s="75"/>
      <c r="BN280" s="53"/>
      <c r="BO280" s="53"/>
      <c r="BP280" s="56"/>
      <c r="BQ280" s="59"/>
      <c r="BR280" s="62"/>
    </row>
    <row r="281" spans="1:70" ht="255" x14ac:dyDescent="0.25">
      <c r="A281" s="27"/>
      <c r="B281" s="99" t="s">
        <v>39</v>
      </c>
      <c r="C281" s="63" t="s">
        <v>205</v>
      </c>
      <c r="D281" s="82" t="s">
        <v>206</v>
      </c>
      <c r="E281" s="82" t="s">
        <v>207</v>
      </c>
      <c r="F281" s="63" t="s">
        <v>91</v>
      </c>
      <c r="G281" s="63" t="s">
        <v>91</v>
      </c>
      <c r="H281" s="79" t="s">
        <v>91</v>
      </c>
      <c r="I281" s="63" t="s">
        <v>91</v>
      </c>
      <c r="J281" s="84" t="str">
        <f t="shared" ref="J281" si="369">IF(AND((F281="SI"),(G281="SI"),(H281="SI"),(I281="SI")),"Si es Riesgo de Corrupción","No es Riesgo de Corrupción")</f>
        <v>Si es Riesgo de Corrupción</v>
      </c>
      <c r="K281" s="28">
        <v>1</v>
      </c>
      <c r="L281" s="29" t="s">
        <v>208</v>
      </c>
      <c r="M281" s="87" t="s">
        <v>213</v>
      </c>
      <c r="N281" s="89">
        <v>2</v>
      </c>
      <c r="O281" s="52" t="str">
        <f t="shared" ref="O281" si="370">IF(N281=1,"Rara vez",IF(N281=2,"Improbable",IF(N281=3,"Posible",IF(N281=4,"Probable",IF(N281=5,"Casi seguro","← 
Definir el nivel de probabilidad")))))</f>
        <v>Improbable</v>
      </c>
      <c r="P281" s="91" t="str">
        <f t="shared" ref="P281" si="371">IF(N281=5,"Descripción:
Se espera que el evento ocurra en la mayoría de las circunstancias
Frecuencia:
Más de 1 vez al año",IF(N281=4,"Descripción:
Es viable que el evento ocurra en la mayoría de las circunstancias
Frecuencia:
Al menos 1 vez en el último año",IF(N281=3,"Descripción:
El evento podrá ocurrir en algún momento
Frecuencia:
Al menos 1 vez en los últimos 2 años",IF(N281=2,"Descripción:
El evento puede ocurrir en algún momento
Frecuencia:
Al menos 1 vez en los últimos 5 años",IF(N281=1,"Descripción:
El evento puede ocurrir solo en circunstancias excepcionales (poco comunes o anormales)
Frecuencia:
No se ha presentado en los últimos 5 años","← ← 
Definir el nivel de probabilidad")))))</f>
        <v>Descripción:
El evento puede ocurrir en algún momento
Frecuencia:
Al menos 1 vez en los últimos 5 años</v>
      </c>
      <c r="Q281" s="63" t="s">
        <v>91</v>
      </c>
      <c r="R281" s="63" t="s">
        <v>91</v>
      </c>
      <c r="S281" s="63" t="s">
        <v>91</v>
      </c>
      <c r="T281" s="63" t="s">
        <v>91</v>
      </c>
      <c r="U281" s="63" t="s">
        <v>91</v>
      </c>
      <c r="V281" s="63" t="s">
        <v>91</v>
      </c>
      <c r="W281" s="63" t="s">
        <v>91</v>
      </c>
      <c r="X281" s="63" t="s">
        <v>99</v>
      </c>
      <c r="Y281" s="63" t="s">
        <v>91</v>
      </c>
      <c r="Z281" s="63" t="s">
        <v>91</v>
      </c>
      <c r="AA281" s="63" t="s">
        <v>91</v>
      </c>
      <c r="AB281" s="63" t="s">
        <v>91</v>
      </c>
      <c r="AC281" s="63" t="s">
        <v>91</v>
      </c>
      <c r="AD281" s="63" t="s">
        <v>91</v>
      </c>
      <c r="AE281" s="63" t="s">
        <v>91</v>
      </c>
      <c r="AF281" s="63" t="s">
        <v>99</v>
      </c>
      <c r="AG281" s="63" t="s">
        <v>91</v>
      </c>
      <c r="AH281" s="63" t="s">
        <v>91</v>
      </c>
      <c r="AI281" s="63" t="s">
        <v>99</v>
      </c>
      <c r="AJ281" s="66">
        <f t="shared" ref="AJ281" si="372">IF(AF281="SI","Impacto Catastrófico por lesoines o perdida de vidas humanas",(COUNTIF(Q281:AE290,"SI")+COUNTIF(AG281:AI290,"SI")))</f>
        <v>16</v>
      </c>
      <c r="AK281" s="52" t="str">
        <f t="shared" ref="AK281" si="373">IF(AJ281=0,"",IF(AND(AJ281&gt;0,AJ281&lt;=5),"Moderado",IF(AND(AJ281&gt;5,AJ281&lt;=11),"Mayor","Catastrófico")))</f>
        <v>Catastrófico</v>
      </c>
      <c r="AL281" s="54" t="str">
        <f t="shared" ref="AL281" si="374">IF(AND(O281="Rara Vez",AK281="Moderado"),"Moderado",IF(AND(O281="Rara Vez",AK281="Mayor"),"Alto",IF(AND(O281="Improbable",AK281="Moderado"),"Moderado",IF(AND(O281="Improbable",AK281="Mayor"),"Alto",IF(AND(O281="Posible",AK281="Moderado"),"Alto",IF(AND(O281="Probable",AK281="Moderado"),"Alto","Extremo"))))))</f>
        <v>Extremo</v>
      </c>
      <c r="AM281" s="68" t="s">
        <v>81</v>
      </c>
      <c r="AN281" s="30">
        <v>1</v>
      </c>
      <c r="AO281" s="29" t="s">
        <v>214</v>
      </c>
      <c r="AP281" s="11" t="s">
        <v>219</v>
      </c>
      <c r="AQ281" s="11" t="s">
        <v>220</v>
      </c>
      <c r="AR281" s="11" t="s">
        <v>221</v>
      </c>
      <c r="AS281" s="11" t="s">
        <v>222</v>
      </c>
      <c r="AT281" s="11" t="s">
        <v>132</v>
      </c>
      <c r="AU281" s="11" t="s">
        <v>106</v>
      </c>
      <c r="AV281" s="11" t="s">
        <v>107</v>
      </c>
      <c r="AW281" s="11" t="s">
        <v>182</v>
      </c>
      <c r="AX281" s="11" t="s">
        <v>109</v>
      </c>
      <c r="AY281" s="11" t="s">
        <v>184</v>
      </c>
      <c r="AZ281" s="11" t="s">
        <v>185</v>
      </c>
      <c r="BA281" s="11" t="s">
        <v>118</v>
      </c>
      <c r="BB281" s="11">
        <v>50</v>
      </c>
      <c r="BC281" s="11" t="str">
        <f t="shared" si="358"/>
        <v>Débil</v>
      </c>
      <c r="BD281" s="11"/>
      <c r="BE281" s="11" t="s">
        <v>149</v>
      </c>
      <c r="BF281" s="11" t="str">
        <f t="shared" si="359"/>
        <v>Algunas veces se ejecuta</v>
      </c>
      <c r="BG281" s="11"/>
      <c r="BH281" s="12" t="str">
        <f t="shared" si="360"/>
        <v>DÉBIL</v>
      </c>
      <c r="BI281" s="11">
        <f t="shared" si="361"/>
        <v>0</v>
      </c>
      <c r="BJ281" s="11" t="str">
        <f t="shared" si="362"/>
        <v>SI</v>
      </c>
      <c r="BK281" s="71" t="str">
        <f t="shared" ref="BK281" si="375">IF(AVERAGE(BI281:BI290)=100,"FUERTE",IF(AND(AVERAGE(BI281:BI290)&lt;=99,AVERAGE(BI281:BI290)&gt;=50),"MODERADA",IF(AVERAGE(BI281:BI290)&lt;50,"DÉBIL",0)))</f>
        <v>MODERADA</v>
      </c>
      <c r="BL281" s="71" t="str">
        <f t="shared" ref="BL281" si="376">IFERROR(IF(BK281="DÉBIL","NO DISMINUYE",IF(AVERAGEIF(AT281:AT290,"Preventivo",BI281:BI290)&gt;=50,"DIRECTAMENTE","NO DISMINUYE")),"NO DISMINUYE")</f>
        <v>DIRECTAMENTE</v>
      </c>
      <c r="BM281" s="73">
        <f t="shared" ref="BM281" si="377">IF(N281=1,1,IF(AND(N281=2,BK281="FUERTE",BL281="DIRECTAMENTE"),N281-1,IF(AND(N281&gt;2,BK281="FUERTE",BL281="DIRECTAMENTE"),N281-2,IF(AND(N281&gt;=2,BK281="MODERADA",BL281="DIRECTAMENTE"),N281-1,N281))))</f>
        <v>1</v>
      </c>
      <c r="BN281" s="52" t="str">
        <f t="shared" ref="BN281" si="378">IF(BM281=1,"Rara vez",IF(BM281=2,"Improbable",IF(BM281=3,"Posible",IF(BM281=4,"Probable",IF(BM281=5,"Casi Seguro",0)))))</f>
        <v>Rara vez</v>
      </c>
      <c r="BO281" s="52" t="str">
        <f t="shared" ref="BO281" si="379">AK281</f>
        <v>Catastrófico</v>
      </c>
      <c r="BP281" s="54" t="str">
        <f t="shared" ref="BP281" si="380">IF(AND(BN281="Rara Vez",BO281="Moderado"),"Moderado",IF(AND(BN281="Rara Vez",BO281="Mayor"),"Alto",IF(AND(BN281="Improbable",BO281="Moderado"),"Moderado",IF(AND(BN281="Improbable",BO281="Mayor"),"Alto",IF(AND(BN281="Posible",BO281="Moderado"),"Alto",IF(AND(BN281="Probable",BO281="Moderado"),"Alto","Extremo"))))))</f>
        <v>Extremo</v>
      </c>
      <c r="BQ281" s="57" t="s">
        <v>231</v>
      </c>
      <c r="BR281" s="60"/>
    </row>
    <row r="282" spans="1:70" ht="242.25" x14ac:dyDescent="0.25">
      <c r="A282" s="27"/>
      <c r="B282" s="100"/>
      <c r="C282" s="64"/>
      <c r="D282" s="82"/>
      <c r="E282" s="82"/>
      <c r="F282" s="64"/>
      <c r="G282" s="64"/>
      <c r="H282" s="80"/>
      <c r="I282" s="64"/>
      <c r="J282" s="85"/>
      <c r="K282" s="31">
        <v>2</v>
      </c>
      <c r="L282" s="32" t="s">
        <v>209</v>
      </c>
      <c r="M282" s="87"/>
      <c r="N282" s="89"/>
      <c r="O282" s="52"/>
      <c r="P282" s="92"/>
      <c r="Q282" s="64"/>
      <c r="R282" s="64"/>
      <c r="S282" s="64"/>
      <c r="T282" s="64"/>
      <c r="U282" s="64"/>
      <c r="V282" s="64"/>
      <c r="W282" s="64"/>
      <c r="X282" s="64"/>
      <c r="Y282" s="64"/>
      <c r="Z282" s="64"/>
      <c r="AA282" s="64"/>
      <c r="AB282" s="64"/>
      <c r="AC282" s="64"/>
      <c r="AD282" s="64"/>
      <c r="AE282" s="64"/>
      <c r="AF282" s="64"/>
      <c r="AG282" s="64"/>
      <c r="AH282" s="64"/>
      <c r="AI282" s="64"/>
      <c r="AJ282" s="66"/>
      <c r="AK282" s="52"/>
      <c r="AL282" s="55"/>
      <c r="AM282" s="69"/>
      <c r="AN282" s="33">
        <v>2</v>
      </c>
      <c r="AO282" s="32" t="s">
        <v>215</v>
      </c>
      <c r="AP282" s="17" t="s">
        <v>223</v>
      </c>
      <c r="AQ282" s="17" t="s">
        <v>200</v>
      </c>
      <c r="AR282" s="17" t="s">
        <v>224</v>
      </c>
      <c r="AS282" s="17" t="s">
        <v>222</v>
      </c>
      <c r="AT282" s="17" t="s">
        <v>105</v>
      </c>
      <c r="AU282" s="17" t="s">
        <v>106</v>
      </c>
      <c r="AV282" s="17" t="s">
        <v>107</v>
      </c>
      <c r="AW282" s="17" t="s">
        <v>108</v>
      </c>
      <c r="AX282" s="17" t="s">
        <v>109</v>
      </c>
      <c r="AY282" s="17" t="s">
        <v>110</v>
      </c>
      <c r="AZ282" s="17" t="s">
        <v>111</v>
      </c>
      <c r="BA282" s="17" t="s">
        <v>133</v>
      </c>
      <c r="BB282" s="17">
        <v>100</v>
      </c>
      <c r="BC282" s="17" t="str">
        <f t="shared" si="358"/>
        <v>Fuerte</v>
      </c>
      <c r="BD282" s="17"/>
      <c r="BE282" s="17" t="s">
        <v>120</v>
      </c>
      <c r="BF282" s="17" t="str">
        <f t="shared" si="359"/>
        <v>Siempre se ejecuta</v>
      </c>
      <c r="BG282" s="17"/>
      <c r="BH282" s="18" t="str">
        <f t="shared" si="360"/>
        <v>FUERTE</v>
      </c>
      <c r="BI282" s="17">
        <f t="shared" si="361"/>
        <v>100</v>
      </c>
      <c r="BJ282" s="17" t="str">
        <f t="shared" si="362"/>
        <v>NO</v>
      </c>
      <c r="BK282" s="71"/>
      <c r="BL282" s="71"/>
      <c r="BM282" s="74"/>
      <c r="BN282" s="52"/>
      <c r="BO282" s="52"/>
      <c r="BP282" s="55"/>
      <c r="BQ282" s="58"/>
      <c r="BR282" s="61"/>
    </row>
    <row r="283" spans="1:70" ht="89.25" x14ac:dyDescent="0.25">
      <c r="A283" s="27"/>
      <c r="B283" s="100"/>
      <c r="C283" s="64"/>
      <c r="D283" s="82"/>
      <c r="E283" s="82"/>
      <c r="F283" s="64"/>
      <c r="G283" s="64"/>
      <c r="H283" s="80"/>
      <c r="I283" s="64"/>
      <c r="J283" s="85"/>
      <c r="K283" s="34">
        <v>3</v>
      </c>
      <c r="L283" s="35" t="s">
        <v>212</v>
      </c>
      <c r="M283" s="87"/>
      <c r="N283" s="89"/>
      <c r="O283" s="52"/>
      <c r="P283" s="92"/>
      <c r="Q283" s="64"/>
      <c r="R283" s="64"/>
      <c r="S283" s="64"/>
      <c r="T283" s="64"/>
      <c r="U283" s="64"/>
      <c r="V283" s="64"/>
      <c r="W283" s="64"/>
      <c r="X283" s="64"/>
      <c r="Y283" s="64"/>
      <c r="Z283" s="64"/>
      <c r="AA283" s="64"/>
      <c r="AB283" s="64"/>
      <c r="AC283" s="64"/>
      <c r="AD283" s="64"/>
      <c r="AE283" s="64"/>
      <c r="AF283" s="64"/>
      <c r="AG283" s="64"/>
      <c r="AH283" s="64"/>
      <c r="AI283" s="64"/>
      <c r="AJ283" s="66"/>
      <c r="AK283" s="52"/>
      <c r="AL283" s="55"/>
      <c r="AM283" s="69"/>
      <c r="AN283" s="36">
        <v>3</v>
      </c>
      <c r="AO283" s="35" t="s">
        <v>216</v>
      </c>
      <c r="AP283" s="13" t="s">
        <v>223</v>
      </c>
      <c r="AQ283" s="13" t="s">
        <v>102</v>
      </c>
      <c r="AR283" s="13" t="s">
        <v>225</v>
      </c>
      <c r="AS283" s="13" t="s">
        <v>226</v>
      </c>
      <c r="AT283" s="13" t="s">
        <v>132</v>
      </c>
      <c r="AU283" s="13" t="s">
        <v>106</v>
      </c>
      <c r="AV283" s="13" t="s">
        <v>107</v>
      </c>
      <c r="AW283" s="13" t="s">
        <v>108</v>
      </c>
      <c r="AX283" s="13" t="s">
        <v>109</v>
      </c>
      <c r="AY283" s="13" t="s">
        <v>110</v>
      </c>
      <c r="AZ283" s="13" t="s">
        <v>111</v>
      </c>
      <c r="BA283" s="13" t="s">
        <v>133</v>
      </c>
      <c r="BB283" s="13">
        <v>100</v>
      </c>
      <c r="BC283" s="13" t="str">
        <f t="shared" si="358"/>
        <v>Fuerte</v>
      </c>
      <c r="BD283" s="13"/>
      <c r="BE283" s="13" t="s">
        <v>120</v>
      </c>
      <c r="BF283" s="13" t="str">
        <f t="shared" si="359"/>
        <v>Siempre se ejecuta</v>
      </c>
      <c r="BG283" s="13"/>
      <c r="BH283" s="14" t="str">
        <f t="shared" si="360"/>
        <v>FUERTE</v>
      </c>
      <c r="BI283" s="13">
        <f t="shared" si="361"/>
        <v>100</v>
      </c>
      <c r="BJ283" s="13" t="str">
        <f t="shared" si="362"/>
        <v>NO</v>
      </c>
      <c r="BK283" s="71"/>
      <c r="BL283" s="71"/>
      <c r="BM283" s="74"/>
      <c r="BN283" s="52"/>
      <c r="BO283" s="52"/>
      <c r="BP283" s="55"/>
      <c r="BQ283" s="58"/>
      <c r="BR283" s="61"/>
    </row>
    <row r="284" spans="1:70" ht="76.5" x14ac:dyDescent="0.25">
      <c r="A284" s="27"/>
      <c r="B284" s="100"/>
      <c r="C284" s="64"/>
      <c r="D284" s="82"/>
      <c r="E284" s="82"/>
      <c r="F284" s="64"/>
      <c r="G284" s="64"/>
      <c r="H284" s="80"/>
      <c r="I284" s="64"/>
      <c r="J284" s="85"/>
      <c r="K284" s="31">
        <v>4</v>
      </c>
      <c r="L284" s="32" t="s">
        <v>210</v>
      </c>
      <c r="M284" s="87"/>
      <c r="N284" s="89"/>
      <c r="O284" s="52"/>
      <c r="P284" s="92"/>
      <c r="Q284" s="64"/>
      <c r="R284" s="64"/>
      <c r="S284" s="64"/>
      <c r="T284" s="64"/>
      <c r="U284" s="64"/>
      <c r="V284" s="64"/>
      <c r="W284" s="64"/>
      <c r="X284" s="64"/>
      <c r="Y284" s="64"/>
      <c r="Z284" s="64"/>
      <c r="AA284" s="64"/>
      <c r="AB284" s="64"/>
      <c r="AC284" s="64"/>
      <c r="AD284" s="64"/>
      <c r="AE284" s="64"/>
      <c r="AF284" s="64"/>
      <c r="AG284" s="64"/>
      <c r="AH284" s="64"/>
      <c r="AI284" s="64"/>
      <c r="AJ284" s="66"/>
      <c r="AK284" s="52"/>
      <c r="AL284" s="55"/>
      <c r="AM284" s="69"/>
      <c r="AN284" s="33">
        <v>4</v>
      </c>
      <c r="AO284" s="32" t="s">
        <v>217</v>
      </c>
      <c r="AP284" s="17" t="s">
        <v>227</v>
      </c>
      <c r="AQ284" s="17" t="s">
        <v>102</v>
      </c>
      <c r="AR284" s="17" t="s">
        <v>228</v>
      </c>
      <c r="AS284" s="17" t="s">
        <v>226</v>
      </c>
      <c r="AT284" s="17" t="s">
        <v>132</v>
      </c>
      <c r="AU284" s="17" t="s">
        <v>106</v>
      </c>
      <c r="AV284" s="17" t="s">
        <v>107</v>
      </c>
      <c r="AW284" s="17" t="s">
        <v>108</v>
      </c>
      <c r="AX284" s="17" t="s">
        <v>109</v>
      </c>
      <c r="AY284" s="17" t="s">
        <v>110</v>
      </c>
      <c r="AZ284" s="17" t="s">
        <v>111</v>
      </c>
      <c r="BA284" s="17" t="s">
        <v>133</v>
      </c>
      <c r="BB284" s="17">
        <v>100</v>
      </c>
      <c r="BC284" s="17" t="str">
        <f t="shared" si="358"/>
        <v>Fuerte</v>
      </c>
      <c r="BD284" s="17"/>
      <c r="BE284" s="17" t="s">
        <v>120</v>
      </c>
      <c r="BF284" s="17" t="str">
        <f t="shared" si="359"/>
        <v>Siempre se ejecuta</v>
      </c>
      <c r="BG284" s="17"/>
      <c r="BH284" s="18" t="str">
        <f t="shared" si="360"/>
        <v>FUERTE</v>
      </c>
      <c r="BI284" s="17">
        <f t="shared" si="361"/>
        <v>100</v>
      </c>
      <c r="BJ284" s="17" t="str">
        <f t="shared" si="362"/>
        <v>NO</v>
      </c>
      <c r="BK284" s="71"/>
      <c r="BL284" s="71"/>
      <c r="BM284" s="74"/>
      <c r="BN284" s="52"/>
      <c r="BO284" s="52"/>
      <c r="BP284" s="55"/>
      <c r="BQ284" s="58"/>
      <c r="BR284" s="61"/>
    </row>
    <row r="285" spans="1:70" ht="153" x14ac:dyDescent="0.25">
      <c r="A285" s="27"/>
      <c r="B285" s="100"/>
      <c r="C285" s="64"/>
      <c r="D285" s="82"/>
      <c r="E285" s="82"/>
      <c r="F285" s="64"/>
      <c r="G285" s="64"/>
      <c r="H285" s="80"/>
      <c r="I285" s="64"/>
      <c r="J285" s="85"/>
      <c r="K285" s="34">
        <v>5</v>
      </c>
      <c r="L285" s="35" t="s">
        <v>211</v>
      </c>
      <c r="M285" s="87"/>
      <c r="N285" s="89"/>
      <c r="O285" s="52"/>
      <c r="P285" s="92"/>
      <c r="Q285" s="64"/>
      <c r="R285" s="64"/>
      <c r="S285" s="64"/>
      <c r="T285" s="64"/>
      <c r="U285" s="64"/>
      <c r="V285" s="64"/>
      <c r="W285" s="64"/>
      <c r="X285" s="64"/>
      <c r="Y285" s="64"/>
      <c r="Z285" s="64"/>
      <c r="AA285" s="64"/>
      <c r="AB285" s="64"/>
      <c r="AC285" s="64"/>
      <c r="AD285" s="64"/>
      <c r="AE285" s="64"/>
      <c r="AF285" s="64"/>
      <c r="AG285" s="64"/>
      <c r="AH285" s="64"/>
      <c r="AI285" s="64"/>
      <c r="AJ285" s="66"/>
      <c r="AK285" s="52"/>
      <c r="AL285" s="55"/>
      <c r="AM285" s="69"/>
      <c r="AN285" s="36">
        <v>5</v>
      </c>
      <c r="AO285" s="35" t="s">
        <v>218</v>
      </c>
      <c r="AP285" s="13" t="s">
        <v>229</v>
      </c>
      <c r="AQ285" s="13" t="s">
        <v>200</v>
      </c>
      <c r="AR285" s="13" t="s">
        <v>230</v>
      </c>
      <c r="AS285" s="13" t="s">
        <v>226</v>
      </c>
      <c r="AT285" s="13" t="s">
        <v>132</v>
      </c>
      <c r="AU285" s="13" t="s">
        <v>106</v>
      </c>
      <c r="AV285" s="13" t="s">
        <v>107</v>
      </c>
      <c r="AW285" s="13" t="s">
        <v>108</v>
      </c>
      <c r="AX285" s="13" t="s">
        <v>109</v>
      </c>
      <c r="AY285" s="13" t="s">
        <v>110</v>
      </c>
      <c r="AZ285" s="13" t="s">
        <v>111</v>
      </c>
      <c r="BA285" s="13" t="s">
        <v>133</v>
      </c>
      <c r="BB285" s="13">
        <v>100</v>
      </c>
      <c r="BC285" s="13" t="str">
        <f t="shared" si="358"/>
        <v>Fuerte</v>
      </c>
      <c r="BD285" s="13"/>
      <c r="BE285" s="13" t="s">
        <v>120</v>
      </c>
      <c r="BF285" s="13" t="str">
        <f t="shared" si="359"/>
        <v>Siempre se ejecuta</v>
      </c>
      <c r="BG285" s="13"/>
      <c r="BH285" s="14" t="str">
        <f t="shared" si="360"/>
        <v>FUERTE</v>
      </c>
      <c r="BI285" s="13">
        <f t="shared" si="361"/>
        <v>100</v>
      </c>
      <c r="BJ285" s="13" t="str">
        <f t="shared" si="362"/>
        <v>NO</v>
      </c>
      <c r="BK285" s="71"/>
      <c r="BL285" s="71"/>
      <c r="BM285" s="74"/>
      <c r="BN285" s="52"/>
      <c r="BO285" s="52"/>
      <c r="BP285" s="55"/>
      <c r="BQ285" s="58"/>
      <c r="BR285" s="61"/>
    </row>
    <row r="286" spans="1:70" ht="23.25" customHeight="1" x14ac:dyDescent="0.25">
      <c r="A286" s="27"/>
      <c r="B286" s="100"/>
      <c r="C286" s="64"/>
      <c r="D286" s="82"/>
      <c r="E286" s="82"/>
      <c r="F286" s="64"/>
      <c r="G286" s="64"/>
      <c r="H286" s="80"/>
      <c r="I286" s="64"/>
      <c r="J286" s="85"/>
      <c r="K286" s="31">
        <v>6</v>
      </c>
      <c r="L286" s="32" t="s">
        <v>47</v>
      </c>
      <c r="M286" s="87"/>
      <c r="N286" s="89"/>
      <c r="O286" s="52"/>
      <c r="P286" s="92"/>
      <c r="Q286" s="64"/>
      <c r="R286" s="64"/>
      <c r="S286" s="64"/>
      <c r="T286" s="64"/>
      <c r="U286" s="64"/>
      <c r="V286" s="64"/>
      <c r="W286" s="64"/>
      <c r="X286" s="64"/>
      <c r="Y286" s="64"/>
      <c r="Z286" s="64"/>
      <c r="AA286" s="64"/>
      <c r="AB286" s="64"/>
      <c r="AC286" s="64"/>
      <c r="AD286" s="64"/>
      <c r="AE286" s="64"/>
      <c r="AF286" s="64"/>
      <c r="AG286" s="64"/>
      <c r="AH286" s="64"/>
      <c r="AI286" s="64"/>
      <c r="AJ286" s="66"/>
      <c r="AK286" s="52"/>
      <c r="AL286" s="55"/>
      <c r="AM286" s="69"/>
      <c r="AN286" s="33">
        <v>6</v>
      </c>
      <c r="AO286" s="32" t="s">
        <v>47</v>
      </c>
      <c r="AP286" s="17"/>
      <c r="AQ286" s="17"/>
      <c r="AR286" s="17"/>
      <c r="AS286" s="17"/>
      <c r="AT286" s="17"/>
      <c r="AU286" s="17"/>
      <c r="AV286" s="17"/>
      <c r="AW286" s="17"/>
      <c r="AX286" s="17"/>
      <c r="AY286" s="17"/>
      <c r="AZ286" s="17"/>
      <c r="BA286" s="17"/>
      <c r="BB286" s="17">
        <f t="shared" si="357"/>
        <v>0</v>
      </c>
      <c r="BC286" s="17" t="str">
        <f t="shared" si="358"/>
        <v>Débil</v>
      </c>
      <c r="BD286" s="17"/>
      <c r="BE286" s="17"/>
      <c r="BF286" s="17" t="str">
        <f t="shared" si="359"/>
        <v/>
      </c>
      <c r="BG286" s="17"/>
      <c r="BH286" s="18" t="str">
        <f t="shared" si="360"/>
        <v/>
      </c>
      <c r="BI286" s="17" t="str">
        <f t="shared" si="361"/>
        <v/>
      </c>
      <c r="BJ286" s="17" t="str">
        <f t="shared" si="362"/>
        <v>SI</v>
      </c>
      <c r="BK286" s="71"/>
      <c r="BL286" s="71"/>
      <c r="BM286" s="74"/>
      <c r="BN286" s="52"/>
      <c r="BO286" s="52"/>
      <c r="BP286" s="55"/>
      <c r="BQ286" s="58"/>
      <c r="BR286" s="61"/>
    </row>
    <row r="287" spans="1:70" ht="23.25" customHeight="1" x14ac:dyDescent="0.25">
      <c r="A287" s="27"/>
      <c r="B287" s="100"/>
      <c r="C287" s="64"/>
      <c r="D287" s="82"/>
      <c r="E287" s="82"/>
      <c r="F287" s="64"/>
      <c r="G287" s="64"/>
      <c r="H287" s="80"/>
      <c r="I287" s="64"/>
      <c r="J287" s="85"/>
      <c r="K287" s="34">
        <v>7</v>
      </c>
      <c r="L287" s="35" t="s">
        <v>47</v>
      </c>
      <c r="M287" s="87"/>
      <c r="N287" s="89"/>
      <c r="O287" s="52"/>
      <c r="P287" s="92"/>
      <c r="Q287" s="64"/>
      <c r="R287" s="64"/>
      <c r="S287" s="64"/>
      <c r="T287" s="64"/>
      <c r="U287" s="64"/>
      <c r="V287" s="64"/>
      <c r="W287" s="64"/>
      <c r="X287" s="64"/>
      <c r="Y287" s="64"/>
      <c r="Z287" s="64"/>
      <c r="AA287" s="64"/>
      <c r="AB287" s="64"/>
      <c r="AC287" s="64"/>
      <c r="AD287" s="64"/>
      <c r="AE287" s="64"/>
      <c r="AF287" s="64"/>
      <c r="AG287" s="64"/>
      <c r="AH287" s="64"/>
      <c r="AI287" s="64"/>
      <c r="AJ287" s="66"/>
      <c r="AK287" s="52"/>
      <c r="AL287" s="55"/>
      <c r="AM287" s="69"/>
      <c r="AN287" s="36">
        <v>7</v>
      </c>
      <c r="AO287" s="35" t="s">
        <v>47</v>
      </c>
      <c r="AP287" s="13"/>
      <c r="AQ287" s="13"/>
      <c r="AR287" s="13"/>
      <c r="AS287" s="13"/>
      <c r="AT287" s="13"/>
      <c r="AU287" s="13"/>
      <c r="AV287" s="13"/>
      <c r="AW287" s="13"/>
      <c r="AX287" s="13"/>
      <c r="AY287" s="13"/>
      <c r="AZ287" s="13"/>
      <c r="BA287" s="13"/>
      <c r="BB287" s="13">
        <f t="shared" si="357"/>
        <v>0</v>
      </c>
      <c r="BC287" s="13" t="str">
        <f t="shared" si="358"/>
        <v>Débil</v>
      </c>
      <c r="BD287" s="13"/>
      <c r="BE287" s="13"/>
      <c r="BF287" s="13" t="str">
        <f t="shared" si="359"/>
        <v/>
      </c>
      <c r="BG287" s="13"/>
      <c r="BH287" s="14" t="str">
        <f t="shared" si="360"/>
        <v/>
      </c>
      <c r="BI287" s="13" t="str">
        <f t="shared" si="361"/>
        <v/>
      </c>
      <c r="BJ287" s="13" t="str">
        <f t="shared" si="362"/>
        <v>SI</v>
      </c>
      <c r="BK287" s="71"/>
      <c r="BL287" s="71"/>
      <c r="BM287" s="74"/>
      <c r="BN287" s="52"/>
      <c r="BO287" s="52"/>
      <c r="BP287" s="55"/>
      <c r="BQ287" s="58"/>
      <c r="BR287" s="61"/>
    </row>
    <row r="288" spans="1:70" ht="23.25" customHeight="1" x14ac:dyDescent="0.25">
      <c r="A288" s="27"/>
      <c r="B288" s="100"/>
      <c r="C288" s="64"/>
      <c r="D288" s="82"/>
      <c r="E288" s="82"/>
      <c r="F288" s="64"/>
      <c r="G288" s="64"/>
      <c r="H288" s="80"/>
      <c r="I288" s="64"/>
      <c r="J288" s="85"/>
      <c r="K288" s="31">
        <v>8</v>
      </c>
      <c r="L288" s="32" t="s">
        <v>47</v>
      </c>
      <c r="M288" s="87"/>
      <c r="N288" s="89"/>
      <c r="O288" s="52"/>
      <c r="P288" s="92"/>
      <c r="Q288" s="64"/>
      <c r="R288" s="64"/>
      <c r="S288" s="64"/>
      <c r="T288" s="64"/>
      <c r="U288" s="64"/>
      <c r="V288" s="64"/>
      <c r="W288" s="64"/>
      <c r="X288" s="64"/>
      <c r="Y288" s="64"/>
      <c r="Z288" s="64"/>
      <c r="AA288" s="64"/>
      <c r="AB288" s="64"/>
      <c r="AC288" s="64"/>
      <c r="AD288" s="64"/>
      <c r="AE288" s="64"/>
      <c r="AF288" s="64"/>
      <c r="AG288" s="64"/>
      <c r="AH288" s="64"/>
      <c r="AI288" s="64"/>
      <c r="AJ288" s="66"/>
      <c r="AK288" s="52"/>
      <c r="AL288" s="55"/>
      <c r="AM288" s="69"/>
      <c r="AN288" s="33">
        <v>8</v>
      </c>
      <c r="AO288" s="32" t="s">
        <v>47</v>
      </c>
      <c r="AP288" s="17"/>
      <c r="AQ288" s="17"/>
      <c r="AR288" s="17"/>
      <c r="AS288" s="17"/>
      <c r="AT288" s="17"/>
      <c r="AU288" s="17"/>
      <c r="AV288" s="17"/>
      <c r="AW288" s="17"/>
      <c r="AX288" s="17"/>
      <c r="AY288" s="17"/>
      <c r="AZ288" s="17"/>
      <c r="BA288" s="17"/>
      <c r="BB288" s="17">
        <f t="shared" si="357"/>
        <v>0</v>
      </c>
      <c r="BC288" s="17" t="str">
        <f t="shared" si="358"/>
        <v>Débil</v>
      </c>
      <c r="BD288" s="17"/>
      <c r="BE288" s="17"/>
      <c r="BF288" s="17" t="str">
        <f t="shared" si="359"/>
        <v/>
      </c>
      <c r="BG288" s="17"/>
      <c r="BH288" s="18" t="str">
        <f t="shared" si="360"/>
        <v/>
      </c>
      <c r="BI288" s="17" t="str">
        <f t="shared" si="361"/>
        <v/>
      </c>
      <c r="BJ288" s="17" t="str">
        <f t="shared" si="362"/>
        <v>SI</v>
      </c>
      <c r="BK288" s="71"/>
      <c r="BL288" s="71"/>
      <c r="BM288" s="74"/>
      <c r="BN288" s="52"/>
      <c r="BO288" s="52"/>
      <c r="BP288" s="55"/>
      <c r="BQ288" s="58"/>
      <c r="BR288" s="61"/>
    </row>
    <row r="289" spans="1:70" ht="23.25" customHeight="1" x14ac:dyDescent="0.25">
      <c r="A289" s="27"/>
      <c r="B289" s="100"/>
      <c r="C289" s="64"/>
      <c r="D289" s="82"/>
      <c r="E289" s="82"/>
      <c r="F289" s="64"/>
      <c r="G289" s="64"/>
      <c r="H289" s="80"/>
      <c r="I289" s="64"/>
      <c r="J289" s="85"/>
      <c r="K289" s="34">
        <v>9</v>
      </c>
      <c r="L289" s="35" t="s">
        <v>47</v>
      </c>
      <c r="M289" s="87"/>
      <c r="N289" s="89"/>
      <c r="O289" s="52"/>
      <c r="P289" s="92"/>
      <c r="Q289" s="64"/>
      <c r="R289" s="64"/>
      <c r="S289" s="64"/>
      <c r="T289" s="64"/>
      <c r="U289" s="64"/>
      <c r="V289" s="64"/>
      <c r="W289" s="64"/>
      <c r="X289" s="64"/>
      <c r="Y289" s="64"/>
      <c r="Z289" s="64"/>
      <c r="AA289" s="64"/>
      <c r="AB289" s="64"/>
      <c r="AC289" s="64"/>
      <c r="AD289" s="64"/>
      <c r="AE289" s="64"/>
      <c r="AF289" s="64"/>
      <c r="AG289" s="64"/>
      <c r="AH289" s="64"/>
      <c r="AI289" s="64"/>
      <c r="AJ289" s="66"/>
      <c r="AK289" s="52"/>
      <c r="AL289" s="55"/>
      <c r="AM289" s="69"/>
      <c r="AN289" s="36">
        <v>9</v>
      </c>
      <c r="AO289" s="35" t="s">
        <v>56</v>
      </c>
      <c r="AP289" s="13"/>
      <c r="AQ289" s="13"/>
      <c r="AR289" s="13"/>
      <c r="AS289" s="13"/>
      <c r="AT289" s="13"/>
      <c r="AU289" s="13"/>
      <c r="AV289" s="13"/>
      <c r="AW289" s="13"/>
      <c r="AX289" s="13"/>
      <c r="AY289" s="13"/>
      <c r="AZ289" s="13"/>
      <c r="BA289" s="13"/>
      <c r="BB289" s="13">
        <f t="shared" si="357"/>
        <v>0</v>
      </c>
      <c r="BC289" s="13" t="str">
        <f t="shared" si="358"/>
        <v>Débil</v>
      </c>
      <c r="BD289" s="13"/>
      <c r="BE289" s="13"/>
      <c r="BF289" s="13" t="str">
        <f t="shared" si="359"/>
        <v/>
      </c>
      <c r="BG289" s="13"/>
      <c r="BH289" s="14" t="str">
        <f t="shared" si="360"/>
        <v/>
      </c>
      <c r="BI289" s="13" t="str">
        <f t="shared" si="361"/>
        <v/>
      </c>
      <c r="BJ289" s="13" t="str">
        <f t="shared" si="362"/>
        <v>SI</v>
      </c>
      <c r="BK289" s="71"/>
      <c r="BL289" s="71"/>
      <c r="BM289" s="74"/>
      <c r="BN289" s="52"/>
      <c r="BO289" s="52"/>
      <c r="BP289" s="55"/>
      <c r="BQ289" s="58"/>
      <c r="BR289" s="61"/>
    </row>
    <row r="290" spans="1:70" ht="23.25" customHeight="1" thickBot="1" x14ac:dyDescent="0.3">
      <c r="A290" s="27"/>
      <c r="B290" s="101"/>
      <c r="C290" s="65"/>
      <c r="D290" s="83"/>
      <c r="E290" s="83"/>
      <c r="F290" s="65"/>
      <c r="G290" s="65"/>
      <c r="H290" s="81"/>
      <c r="I290" s="65"/>
      <c r="J290" s="86"/>
      <c r="K290" s="37">
        <v>10</v>
      </c>
      <c r="L290" s="38" t="s">
        <v>47</v>
      </c>
      <c r="M290" s="88"/>
      <c r="N290" s="90"/>
      <c r="O290" s="53"/>
      <c r="P290" s="93"/>
      <c r="Q290" s="65"/>
      <c r="R290" s="65"/>
      <c r="S290" s="65"/>
      <c r="T290" s="65"/>
      <c r="U290" s="65"/>
      <c r="V290" s="65"/>
      <c r="W290" s="65"/>
      <c r="X290" s="65"/>
      <c r="Y290" s="65"/>
      <c r="Z290" s="65"/>
      <c r="AA290" s="65"/>
      <c r="AB290" s="65"/>
      <c r="AC290" s="65"/>
      <c r="AD290" s="65"/>
      <c r="AE290" s="65"/>
      <c r="AF290" s="65"/>
      <c r="AG290" s="65"/>
      <c r="AH290" s="65"/>
      <c r="AI290" s="65"/>
      <c r="AJ290" s="67"/>
      <c r="AK290" s="53"/>
      <c r="AL290" s="56"/>
      <c r="AM290" s="70"/>
      <c r="AN290" s="39">
        <v>10</v>
      </c>
      <c r="AO290" s="38" t="s">
        <v>56</v>
      </c>
      <c r="AP290" s="19"/>
      <c r="AQ290" s="19"/>
      <c r="AR290" s="19"/>
      <c r="AS290" s="19"/>
      <c r="AT290" s="19"/>
      <c r="AU290" s="19"/>
      <c r="AV290" s="19"/>
      <c r="AW290" s="19"/>
      <c r="AX290" s="19"/>
      <c r="AY290" s="19"/>
      <c r="AZ290" s="19"/>
      <c r="BA290" s="19"/>
      <c r="BB290" s="19">
        <f t="shared" si="357"/>
        <v>0</v>
      </c>
      <c r="BC290" s="19" t="str">
        <f t="shared" si="358"/>
        <v>Débil</v>
      </c>
      <c r="BD290" s="19"/>
      <c r="BE290" s="19"/>
      <c r="BF290" s="19" t="str">
        <f t="shared" si="359"/>
        <v/>
      </c>
      <c r="BG290" s="19"/>
      <c r="BH290" s="20" t="str">
        <f t="shared" si="360"/>
        <v/>
      </c>
      <c r="BI290" s="19" t="str">
        <f t="shared" si="361"/>
        <v/>
      </c>
      <c r="BJ290" s="19" t="str">
        <f t="shared" si="362"/>
        <v>SI</v>
      </c>
      <c r="BK290" s="72"/>
      <c r="BL290" s="72"/>
      <c r="BM290" s="75"/>
      <c r="BN290" s="53"/>
      <c r="BO290" s="53"/>
      <c r="BP290" s="56"/>
      <c r="BQ290" s="59"/>
      <c r="BR290" s="62"/>
    </row>
    <row r="291" spans="1:70" ht="76.5" x14ac:dyDescent="0.25">
      <c r="A291" s="27"/>
      <c r="B291" s="99" t="s">
        <v>41</v>
      </c>
      <c r="C291" s="63" t="s">
        <v>581</v>
      </c>
      <c r="D291" s="82" t="s">
        <v>582</v>
      </c>
      <c r="E291" s="82" t="s">
        <v>583</v>
      </c>
      <c r="F291" s="63" t="s">
        <v>91</v>
      </c>
      <c r="G291" s="63" t="s">
        <v>91</v>
      </c>
      <c r="H291" s="79" t="s">
        <v>91</v>
      </c>
      <c r="I291" s="63" t="s">
        <v>91</v>
      </c>
      <c r="J291" s="84" t="str">
        <f t="shared" ref="J291" si="381">IF(AND((F291="SI"),(G291="SI"),(H291="SI"),(I291="SI")),"Si es Riesgo de Corrupción","No es Riesgo de Corrupción")</f>
        <v>Si es Riesgo de Corrupción</v>
      </c>
      <c r="K291" s="28">
        <v>1</v>
      </c>
      <c r="L291" s="29" t="s">
        <v>584</v>
      </c>
      <c r="M291" s="87" t="s">
        <v>589</v>
      </c>
      <c r="N291" s="89">
        <v>3</v>
      </c>
      <c r="O291" s="52" t="str">
        <f t="shared" ref="O291" si="382">IF(N291=1,"Rara vez",IF(N291=2,"Improbable",IF(N291=3,"Posible",IF(N291=4,"Probable",IF(N291=5,"Casi seguro","← 
Definir el nivel de probabilidad")))))</f>
        <v>Posible</v>
      </c>
      <c r="P291" s="91" t="str">
        <f t="shared" ref="P291" si="383">IF(N291=5,"Descripción:
Se espera que el evento ocurra en la mayoría de las circunstancias
Frecuencia:
Más de 1 vez al año",IF(N291=4,"Descripción:
Es viable que el evento ocurra en la mayoría de las circunstancias
Frecuencia:
Al menos 1 vez en el último año",IF(N291=3,"Descripción:
El evento podrá ocurrir en algún momento
Frecuencia:
Al menos 1 vez en los últimos 2 años",IF(N291=2,"Descripción:
El evento puede ocurrir en algún momento
Frecuencia:
Al menos 1 vez en los últimos 5 años",IF(N291=1,"Descripción: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291" s="63" t="s">
        <v>91</v>
      </c>
      <c r="R291" s="63" t="s">
        <v>91</v>
      </c>
      <c r="S291" s="63" t="s">
        <v>91</v>
      </c>
      <c r="T291" s="63" t="s">
        <v>91</v>
      </c>
      <c r="U291" s="63" t="s">
        <v>91</v>
      </c>
      <c r="V291" s="63" t="s">
        <v>91</v>
      </c>
      <c r="W291" s="63" t="s">
        <v>91</v>
      </c>
      <c r="X291" s="63" t="s">
        <v>91</v>
      </c>
      <c r="Y291" s="63" t="s">
        <v>91</v>
      </c>
      <c r="Z291" s="63" t="s">
        <v>91</v>
      </c>
      <c r="AA291" s="63" t="s">
        <v>91</v>
      </c>
      <c r="AB291" s="63" t="s">
        <v>91</v>
      </c>
      <c r="AC291" s="63" t="s">
        <v>91</v>
      </c>
      <c r="AD291" s="63" t="s">
        <v>91</v>
      </c>
      <c r="AE291" s="63" t="s">
        <v>91</v>
      </c>
      <c r="AF291" s="63" t="s">
        <v>99</v>
      </c>
      <c r="AG291" s="63" t="s">
        <v>91</v>
      </c>
      <c r="AH291" s="63" t="s">
        <v>91</v>
      </c>
      <c r="AI291" s="63" t="s">
        <v>99</v>
      </c>
      <c r="AJ291" s="66">
        <f t="shared" ref="AJ291" si="384">IF(AF291="SI","Impacto Catastrófico por lesoines o perdida de vidas humanas",(COUNTIF(Q291:AE300,"SI")+COUNTIF(AG291:AI300,"SI")))</f>
        <v>17</v>
      </c>
      <c r="AK291" s="52" t="str">
        <f t="shared" ref="AK291" si="385">IF(AJ291=0,"",IF(AND(AJ291&gt;0,AJ291&lt;=5),"Moderado",IF(AND(AJ291&gt;5,AJ291&lt;=11),"Mayor","Catastrófico")))</f>
        <v>Catastrófico</v>
      </c>
      <c r="AL291" s="54" t="str">
        <f t="shared" ref="AL291" si="386">IF(AND(O291="Rara Vez",AK291="Moderado"),"Moderado",IF(AND(O291="Rara Vez",AK291="Mayor"),"Alto",IF(AND(O291="Improbable",AK291="Moderado"),"Moderado",IF(AND(O291="Improbable",AK291="Mayor"),"Alto",IF(AND(O291="Posible",AK291="Moderado"),"Alto",IF(AND(O291="Probable",AK291="Moderado"),"Alto","Extremo"))))))</f>
        <v>Extremo</v>
      </c>
      <c r="AM291" s="68" t="s">
        <v>81</v>
      </c>
      <c r="AN291" s="30">
        <v>1</v>
      </c>
      <c r="AO291" s="29" t="s">
        <v>590</v>
      </c>
      <c r="AP291" s="11" t="s">
        <v>591</v>
      </c>
      <c r="AQ291" s="11" t="s">
        <v>102</v>
      </c>
      <c r="AR291" s="11" t="s">
        <v>592</v>
      </c>
      <c r="AS291" s="11" t="s">
        <v>593</v>
      </c>
      <c r="AT291" s="11" t="s">
        <v>132</v>
      </c>
      <c r="AU291" s="11" t="s">
        <v>106</v>
      </c>
      <c r="AV291" s="11" t="s">
        <v>107</v>
      </c>
      <c r="AW291" s="11" t="s">
        <v>108</v>
      </c>
      <c r="AX291" s="11" t="s">
        <v>109</v>
      </c>
      <c r="AY291" s="11" t="s">
        <v>110</v>
      </c>
      <c r="AZ291" s="11" t="s">
        <v>111</v>
      </c>
      <c r="BA291" s="11" t="s">
        <v>133</v>
      </c>
      <c r="BB291" s="11">
        <f t="shared" si="357"/>
        <v>100</v>
      </c>
      <c r="BC291" s="11" t="str">
        <f t="shared" si="358"/>
        <v>Fuerte</v>
      </c>
      <c r="BD291" s="11"/>
      <c r="BE291" s="11" t="s">
        <v>149</v>
      </c>
      <c r="BF291" s="11" t="str">
        <f t="shared" si="359"/>
        <v>Algunas veces se ejecuta</v>
      </c>
      <c r="BG291" s="11"/>
      <c r="BH291" s="12" t="str">
        <f t="shared" si="360"/>
        <v>MODERADO</v>
      </c>
      <c r="BI291" s="11">
        <f t="shared" si="361"/>
        <v>50</v>
      </c>
      <c r="BJ291" s="11" t="str">
        <f t="shared" si="362"/>
        <v>SI</v>
      </c>
      <c r="BK291" s="71" t="str">
        <f t="shared" ref="BK291" si="387">IF(AVERAGE(BI291:BI300)=100,"FUERTE",IF(AND(AVERAGE(BI291:BI300)&lt;=99,AVERAGE(BI291:BI300)&gt;=50),"MODERADA",IF(AVERAGE(BI291:BI300)&lt;50,"DÉBIL",0)))</f>
        <v>MODERADA</v>
      </c>
      <c r="BL291" s="71" t="str">
        <f t="shared" ref="BL291" si="388">IFERROR(IF(BK291="DÉBIL","NO DISMINUYE",IF(AVERAGEIF(AT291:AT300,"Preventivo",BI291:BI300)&gt;=50,"DIRECTAMENTE","NO DISMINUYE")),"NO DISMINUYE")</f>
        <v>DIRECTAMENTE</v>
      </c>
      <c r="BM291" s="73">
        <f t="shared" ref="BM291" si="389">IF(N291=1,1,IF(AND(N291=2,BK291="FUERTE",BL291="DIRECTAMENTE"),N291-1,IF(AND(N291&gt;2,BK291="FUERTE",BL291="DIRECTAMENTE"),N291-2,IF(AND(N291&gt;=2,BK291="MODERADA",BL291="DIRECTAMENTE"),N291-1,N291))))</f>
        <v>2</v>
      </c>
      <c r="BN291" s="52" t="str">
        <f t="shared" ref="BN291" si="390">IF(BM291=1,"Rara vez",IF(BM291=2,"Improbable",IF(BM291=3,"Posible",IF(BM291=4,"Probable",IF(BM291=5,"Casi Seguro",0)))))</f>
        <v>Improbable</v>
      </c>
      <c r="BO291" s="52" t="str">
        <f t="shared" ref="BO291" si="391">AK291</f>
        <v>Catastrófico</v>
      </c>
      <c r="BP291" s="54" t="str">
        <f t="shared" ref="BP291" si="392">IF(AND(BN291="Rara Vez",BO291="Moderado"),"Moderado",IF(AND(BN291="Rara Vez",BO291="Mayor"),"Alto",IF(AND(BN291="Improbable",BO291="Moderado"),"Moderado",IF(AND(BN291="Improbable",BO291="Mayor"),"Alto",IF(AND(BN291="Posible",BO291="Moderado"),"Alto",IF(AND(BN291="Probable",BO291="Moderado"),"Alto","Extremo"))))))</f>
        <v>Extremo</v>
      </c>
      <c r="BQ291" s="57" t="s">
        <v>605</v>
      </c>
      <c r="BR291" s="60" t="s">
        <v>606</v>
      </c>
    </row>
    <row r="292" spans="1:70" ht="51" x14ac:dyDescent="0.25">
      <c r="A292" s="27"/>
      <c r="B292" s="100"/>
      <c r="C292" s="64"/>
      <c r="D292" s="82"/>
      <c r="E292" s="82"/>
      <c r="F292" s="64"/>
      <c r="G292" s="64"/>
      <c r="H292" s="80"/>
      <c r="I292" s="64"/>
      <c r="J292" s="85"/>
      <c r="K292" s="31">
        <v>2</v>
      </c>
      <c r="L292" s="32" t="s">
        <v>585</v>
      </c>
      <c r="M292" s="87"/>
      <c r="N292" s="89"/>
      <c r="O292" s="52"/>
      <c r="P292" s="92"/>
      <c r="Q292" s="64"/>
      <c r="R292" s="64"/>
      <c r="S292" s="64"/>
      <c r="T292" s="64"/>
      <c r="U292" s="64"/>
      <c r="V292" s="64"/>
      <c r="W292" s="64"/>
      <c r="X292" s="64"/>
      <c r="Y292" s="64"/>
      <c r="Z292" s="64"/>
      <c r="AA292" s="64"/>
      <c r="AB292" s="64"/>
      <c r="AC292" s="64"/>
      <c r="AD292" s="64"/>
      <c r="AE292" s="64"/>
      <c r="AF292" s="64"/>
      <c r="AG292" s="64"/>
      <c r="AH292" s="64"/>
      <c r="AI292" s="64"/>
      <c r="AJ292" s="66"/>
      <c r="AK292" s="52"/>
      <c r="AL292" s="55"/>
      <c r="AM292" s="69"/>
      <c r="AN292" s="33">
        <v>2</v>
      </c>
      <c r="AO292" s="32" t="s">
        <v>594</v>
      </c>
      <c r="AP292" s="17" t="s">
        <v>591</v>
      </c>
      <c r="AQ292" s="17" t="s">
        <v>595</v>
      </c>
      <c r="AR292" s="17" t="s">
        <v>596</v>
      </c>
      <c r="AS292" s="17" t="s">
        <v>593</v>
      </c>
      <c r="AT292" s="17" t="s">
        <v>132</v>
      </c>
      <c r="AU292" s="17" t="s">
        <v>106</v>
      </c>
      <c r="AV292" s="17" t="s">
        <v>107</v>
      </c>
      <c r="AW292" s="17" t="s">
        <v>108</v>
      </c>
      <c r="AX292" s="17" t="s">
        <v>109</v>
      </c>
      <c r="AY292" s="17" t="s">
        <v>110</v>
      </c>
      <c r="AZ292" s="17" t="s">
        <v>111</v>
      </c>
      <c r="BA292" s="17" t="s">
        <v>133</v>
      </c>
      <c r="BB292" s="17">
        <f t="shared" si="357"/>
        <v>100</v>
      </c>
      <c r="BC292" s="17" t="str">
        <f t="shared" si="358"/>
        <v>Fuerte</v>
      </c>
      <c r="BD292" s="17"/>
      <c r="BE292" s="17" t="s">
        <v>149</v>
      </c>
      <c r="BF292" s="17" t="str">
        <f t="shared" si="359"/>
        <v>Algunas veces se ejecuta</v>
      </c>
      <c r="BG292" s="17"/>
      <c r="BH292" s="18" t="str">
        <f t="shared" si="360"/>
        <v>MODERADO</v>
      </c>
      <c r="BI292" s="17">
        <f t="shared" si="361"/>
        <v>50</v>
      </c>
      <c r="BJ292" s="17" t="str">
        <f t="shared" si="362"/>
        <v>SI</v>
      </c>
      <c r="BK292" s="71"/>
      <c r="BL292" s="71"/>
      <c r="BM292" s="74"/>
      <c r="BN292" s="52"/>
      <c r="BO292" s="52"/>
      <c r="BP292" s="55"/>
      <c r="BQ292" s="58"/>
      <c r="BR292" s="61"/>
    </row>
    <row r="293" spans="1:70" ht="51" x14ac:dyDescent="0.25">
      <c r="A293" s="27"/>
      <c r="B293" s="100"/>
      <c r="C293" s="64"/>
      <c r="D293" s="82"/>
      <c r="E293" s="82"/>
      <c r="F293" s="64"/>
      <c r="G293" s="64"/>
      <c r="H293" s="80"/>
      <c r="I293" s="64"/>
      <c r="J293" s="85"/>
      <c r="K293" s="34">
        <v>3</v>
      </c>
      <c r="L293" s="35" t="s">
        <v>586</v>
      </c>
      <c r="M293" s="87"/>
      <c r="N293" s="89"/>
      <c r="O293" s="52"/>
      <c r="P293" s="92"/>
      <c r="Q293" s="64"/>
      <c r="R293" s="64"/>
      <c r="S293" s="64"/>
      <c r="T293" s="64"/>
      <c r="U293" s="64"/>
      <c r="V293" s="64"/>
      <c r="W293" s="64"/>
      <c r="X293" s="64"/>
      <c r="Y293" s="64"/>
      <c r="Z293" s="64"/>
      <c r="AA293" s="64"/>
      <c r="AB293" s="64"/>
      <c r="AC293" s="64"/>
      <c r="AD293" s="64"/>
      <c r="AE293" s="64"/>
      <c r="AF293" s="64"/>
      <c r="AG293" s="64"/>
      <c r="AH293" s="64"/>
      <c r="AI293" s="64"/>
      <c r="AJ293" s="66"/>
      <c r="AK293" s="52"/>
      <c r="AL293" s="55"/>
      <c r="AM293" s="69"/>
      <c r="AN293" s="36">
        <v>3</v>
      </c>
      <c r="AO293" s="35" t="s">
        <v>597</v>
      </c>
      <c r="AP293" s="13" t="s">
        <v>598</v>
      </c>
      <c r="AQ293" s="13" t="s">
        <v>333</v>
      </c>
      <c r="AR293" s="13" t="s">
        <v>599</v>
      </c>
      <c r="AS293" s="13" t="s">
        <v>593</v>
      </c>
      <c r="AT293" s="13" t="s">
        <v>132</v>
      </c>
      <c r="AU293" s="13" t="s">
        <v>106</v>
      </c>
      <c r="AV293" s="13" t="s">
        <v>107</v>
      </c>
      <c r="AW293" s="13" t="s">
        <v>108</v>
      </c>
      <c r="AX293" s="13" t="s">
        <v>109</v>
      </c>
      <c r="AY293" s="13" t="s">
        <v>110</v>
      </c>
      <c r="AZ293" s="13" t="s">
        <v>111</v>
      </c>
      <c r="BA293" s="13" t="s">
        <v>133</v>
      </c>
      <c r="BB293" s="13">
        <f t="shared" si="357"/>
        <v>100</v>
      </c>
      <c r="BC293" s="13" t="str">
        <f t="shared" si="358"/>
        <v>Fuerte</v>
      </c>
      <c r="BD293" s="13"/>
      <c r="BE293" s="13" t="s">
        <v>149</v>
      </c>
      <c r="BF293" s="13" t="str">
        <f t="shared" si="359"/>
        <v>Algunas veces se ejecuta</v>
      </c>
      <c r="BG293" s="13"/>
      <c r="BH293" s="14" t="str">
        <f t="shared" si="360"/>
        <v>MODERADO</v>
      </c>
      <c r="BI293" s="13">
        <f t="shared" si="361"/>
        <v>50</v>
      </c>
      <c r="BJ293" s="13" t="str">
        <f t="shared" si="362"/>
        <v>SI</v>
      </c>
      <c r="BK293" s="71"/>
      <c r="BL293" s="71"/>
      <c r="BM293" s="74"/>
      <c r="BN293" s="52"/>
      <c r="BO293" s="52"/>
      <c r="BP293" s="55"/>
      <c r="BQ293" s="58"/>
      <c r="BR293" s="61"/>
    </row>
    <row r="294" spans="1:70" ht="38.25" x14ac:dyDescent="0.25">
      <c r="A294" s="27"/>
      <c r="B294" s="100"/>
      <c r="C294" s="64"/>
      <c r="D294" s="82"/>
      <c r="E294" s="82"/>
      <c r="F294" s="64"/>
      <c r="G294" s="64"/>
      <c r="H294" s="80"/>
      <c r="I294" s="64"/>
      <c r="J294" s="85"/>
      <c r="K294" s="31">
        <v>4</v>
      </c>
      <c r="L294" s="32" t="s">
        <v>587</v>
      </c>
      <c r="M294" s="87"/>
      <c r="N294" s="89"/>
      <c r="O294" s="52"/>
      <c r="P294" s="92"/>
      <c r="Q294" s="64"/>
      <c r="R294" s="64"/>
      <c r="S294" s="64"/>
      <c r="T294" s="64"/>
      <c r="U294" s="64"/>
      <c r="V294" s="64"/>
      <c r="W294" s="64"/>
      <c r="X294" s="64"/>
      <c r="Y294" s="64"/>
      <c r="Z294" s="64"/>
      <c r="AA294" s="64"/>
      <c r="AB294" s="64"/>
      <c r="AC294" s="64"/>
      <c r="AD294" s="64"/>
      <c r="AE294" s="64"/>
      <c r="AF294" s="64"/>
      <c r="AG294" s="64"/>
      <c r="AH294" s="64"/>
      <c r="AI294" s="64"/>
      <c r="AJ294" s="66"/>
      <c r="AK294" s="52"/>
      <c r="AL294" s="55"/>
      <c r="AM294" s="69"/>
      <c r="AN294" s="33">
        <v>4</v>
      </c>
      <c r="AO294" s="32" t="s">
        <v>600</v>
      </c>
      <c r="AP294" s="17" t="s">
        <v>591</v>
      </c>
      <c r="AQ294" s="17" t="s">
        <v>102</v>
      </c>
      <c r="AR294" s="17" t="s">
        <v>601</v>
      </c>
      <c r="AS294" s="17" t="s">
        <v>593</v>
      </c>
      <c r="AT294" s="17" t="s">
        <v>132</v>
      </c>
      <c r="AU294" s="17" t="s">
        <v>106</v>
      </c>
      <c r="AV294" s="17" t="s">
        <v>107</v>
      </c>
      <c r="AW294" s="17" t="s">
        <v>108</v>
      </c>
      <c r="AX294" s="17" t="s">
        <v>109</v>
      </c>
      <c r="AY294" s="17" t="s">
        <v>110</v>
      </c>
      <c r="AZ294" s="17" t="s">
        <v>111</v>
      </c>
      <c r="BA294" s="17" t="s">
        <v>133</v>
      </c>
      <c r="BB294" s="17">
        <f t="shared" si="357"/>
        <v>100</v>
      </c>
      <c r="BC294" s="17" t="str">
        <f t="shared" si="358"/>
        <v>Fuerte</v>
      </c>
      <c r="BD294" s="17"/>
      <c r="BE294" s="17" t="s">
        <v>149</v>
      </c>
      <c r="BF294" s="17" t="str">
        <f t="shared" si="359"/>
        <v>Algunas veces se ejecuta</v>
      </c>
      <c r="BG294" s="17"/>
      <c r="BH294" s="18" t="str">
        <f t="shared" si="360"/>
        <v>MODERADO</v>
      </c>
      <c r="BI294" s="17">
        <f t="shared" si="361"/>
        <v>50</v>
      </c>
      <c r="BJ294" s="17" t="str">
        <f t="shared" si="362"/>
        <v>SI</v>
      </c>
      <c r="BK294" s="71"/>
      <c r="BL294" s="71"/>
      <c r="BM294" s="74"/>
      <c r="BN294" s="52"/>
      <c r="BO294" s="52"/>
      <c r="BP294" s="55"/>
      <c r="BQ294" s="58"/>
      <c r="BR294" s="61"/>
    </row>
    <row r="295" spans="1:70" ht="51" x14ac:dyDescent="0.25">
      <c r="A295" s="27"/>
      <c r="B295" s="100"/>
      <c r="C295" s="64"/>
      <c r="D295" s="82"/>
      <c r="E295" s="82"/>
      <c r="F295" s="64"/>
      <c r="G295" s="64"/>
      <c r="H295" s="80"/>
      <c r="I295" s="64"/>
      <c r="J295" s="85"/>
      <c r="K295" s="34">
        <v>5</v>
      </c>
      <c r="L295" s="35" t="s">
        <v>588</v>
      </c>
      <c r="M295" s="87"/>
      <c r="N295" s="89"/>
      <c r="O295" s="52"/>
      <c r="P295" s="92"/>
      <c r="Q295" s="64"/>
      <c r="R295" s="64"/>
      <c r="S295" s="64"/>
      <c r="T295" s="64"/>
      <c r="U295" s="64"/>
      <c r="V295" s="64"/>
      <c r="W295" s="64"/>
      <c r="X295" s="64"/>
      <c r="Y295" s="64"/>
      <c r="Z295" s="64"/>
      <c r="AA295" s="64"/>
      <c r="AB295" s="64"/>
      <c r="AC295" s="64"/>
      <c r="AD295" s="64"/>
      <c r="AE295" s="64"/>
      <c r="AF295" s="64"/>
      <c r="AG295" s="64"/>
      <c r="AH295" s="64"/>
      <c r="AI295" s="64"/>
      <c r="AJ295" s="66"/>
      <c r="AK295" s="52"/>
      <c r="AL295" s="55"/>
      <c r="AM295" s="69"/>
      <c r="AN295" s="36">
        <v>5</v>
      </c>
      <c r="AO295" s="35" t="s">
        <v>602</v>
      </c>
      <c r="AP295" s="13" t="s">
        <v>603</v>
      </c>
      <c r="AQ295" s="13" t="s">
        <v>102</v>
      </c>
      <c r="AR295" s="13" t="s">
        <v>604</v>
      </c>
      <c r="AS295" s="13" t="s">
        <v>593</v>
      </c>
      <c r="AT295" s="13" t="s">
        <v>132</v>
      </c>
      <c r="AU295" s="13" t="s">
        <v>106</v>
      </c>
      <c r="AV295" s="13" t="s">
        <v>107</v>
      </c>
      <c r="AW295" s="13" t="s">
        <v>108</v>
      </c>
      <c r="AX295" s="13" t="s">
        <v>109</v>
      </c>
      <c r="AY295" s="13" t="s">
        <v>110</v>
      </c>
      <c r="AZ295" s="13" t="s">
        <v>111</v>
      </c>
      <c r="BA295" s="13" t="s">
        <v>133</v>
      </c>
      <c r="BB295" s="13">
        <f t="shared" si="357"/>
        <v>100</v>
      </c>
      <c r="BC295" s="13" t="str">
        <f t="shared" si="358"/>
        <v>Fuerte</v>
      </c>
      <c r="BD295" s="13"/>
      <c r="BE295" s="13" t="s">
        <v>149</v>
      </c>
      <c r="BF295" s="13" t="str">
        <f t="shared" si="359"/>
        <v>Algunas veces se ejecuta</v>
      </c>
      <c r="BG295" s="13"/>
      <c r="BH295" s="14" t="str">
        <f t="shared" si="360"/>
        <v>MODERADO</v>
      </c>
      <c r="BI295" s="13">
        <f t="shared" si="361"/>
        <v>50</v>
      </c>
      <c r="BJ295" s="13" t="str">
        <f t="shared" si="362"/>
        <v>SI</v>
      </c>
      <c r="BK295" s="71"/>
      <c r="BL295" s="71"/>
      <c r="BM295" s="74"/>
      <c r="BN295" s="52"/>
      <c r="BO295" s="52"/>
      <c r="BP295" s="55"/>
      <c r="BQ295" s="58"/>
      <c r="BR295" s="61"/>
    </row>
    <row r="296" spans="1:70" ht="23.25" customHeight="1" x14ac:dyDescent="0.25">
      <c r="A296" s="27"/>
      <c r="B296" s="100"/>
      <c r="C296" s="64"/>
      <c r="D296" s="82"/>
      <c r="E296" s="82"/>
      <c r="F296" s="64"/>
      <c r="G296" s="64"/>
      <c r="H296" s="80"/>
      <c r="I296" s="64"/>
      <c r="J296" s="85"/>
      <c r="K296" s="31">
        <v>6</v>
      </c>
      <c r="L296" s="32" t="s">
        <v>47</v>
      </c>
      <c r="M296" s="87"/>
      <c r="N296" s="89"/>
      <c r="O296" s="52"/>
      <c r="P296" s="92"/>
      <c r="Q296" s="64"/>
      <c r="R296" s="64"/>
      <c r="S296" s="64"/>
      <c r="T296" s="64"/>
      <c r="U296" s="64"/>
      <c r="V296" s="64"/>
      <c r="W296" s="64"/>
      <c r="X296" s="64"/>
      <c r="Y296" s="64"/>
      <c r="Z296" s="64"/>
      <c r="AA296" s="64"/>
      <c r="AB296" s="64"/>
      <c r="AC296" s="64"/>
      <c r="AD296" s="64"/>
      <c r="AE296" s="64"/>
      <c r="AF296" s="64"/>
      <c r="AG296" s="64"/>
      <c r="AH296" s="64"/>
      <c r="AI296" s="64"/>
      <c r="AJ296" s="66"/>
      <c r="AK296" s="52"/>
      <c r="AL296" s="55"/>
      <c r="AM296" s="69"/>
      <c r="AN296" s="33">
        <v>6</v>
      </c>
      <c r="AO296" s="32" t="s">
        <v>56</v>
      </c>
      <c r="AP296" s="17"/>
      <c r="AQ296" s="17"/>
      <c r="AR296" s="17"/>
      <c r="AS296" s="17"/>
      <c r="AT296" s="17"/>
      <c r="AU296" s="17"/>
      <c r="AV296" s="17"/>
      <c r="AW296" s="17"/>
      <c r="AX296" s="17"/>
      <c r="AY296" s="17"/>
      <c r="AZ296" s="17"/>
      <c r="BA296" s="17"/>
      <c r="BB296" s="17">
        <f t="shared" si="357"/>
        <v>0</v>
      </c>
      <c r="BC296" s="17" t="str">
        <f t="shared" si="358"/>
        <v>Débil</v>
      </c>
      <c r="BD296" s="17"/>
      <c r="BE296" s="17"/>
      <c r="BF296" s="17" t="str">
        <f t="shared" si="359"/>
        <v/>
      </c>
      <c r="BG296" s="17"/>
      <c r="BH296" s="18" t="str">
        <f t="shared" si="360"/>
        <v/>
      </c>
      <c r="BI296" s="17" t="str">
        <f t="shared" si="361"/>
        <v/>
      </c>
      <c r="BJ296" s="17" t="str">
        <f t="shared" si="362"/>
        <v>SI</v>
      </c>
      <c r="BK296" s="71"/>
      <c r="BL296" s="71"/>
      <c r="BM296" s="74"/>
      <c r="BN296" s="52"/>
      <c r="BO296" s="52"/>
      <c r="BP296" s="55"/>
      <c r="BQ296" s="58"/>
      <c r="BR296" s="61"/>
    </row>
    <row r="297" spans="1:70" ht="23.25" customHeight="1" x14ac:dyDescent="0.25">
      <c r="A297" s="27"/>
      <c r="B297" s="100"/>
      <c r="C297" s="64"/>
      <c r="D297" s="82"/>
      <c r="E297" s="82"/>
      <c r="F297" s="64"/>
      <c r="G297" s="64"/>
      <c r="H297" s="80"/>
      <c r="I297" s="64"/>
      <c r="J297" s="85"/>
      <c r="K297" s="34">
        <v>7</v>
      </c>
      <c r="L297" s="35" t="s">
        <v>47</v>
      </c>
      <c r="M297" s="87"/>
      <c r="N297" s="89"/>
      <c r="O297" s="52"/>
      <c r="P297" s="92"/>
      <c r="Q297" s="64"/>
      <c r="R297" s="64"/>
      <c r="S297" s="64"/>
      <c r="T297" s="64"/>
      <c r="U297" s="64"/>
      <c r="V297" s="64"/>
      <c r="W297" s="64"/>
      <c r="X297" s="64"/>
      <c r="Y297" s="64"/>
      <c r="Z297" s="64"/>
      <c r="AA297" s="64"/>
      <c r="AB297" s="64"/>
      <c r="AC297" s="64"/>
      <c r="AD297" s="64"/>
      <c r="AE297" s="64"/>
      <c r="AF297" s="64"/>
      <c r="AG297" s="64"/>
      <c r="AH297" s="64"/>
      <c r="AI297" s="64"/>
      <c r="AJ297" s="66"/>
      <c r="AK297" s="52"/>
      <c r="AL297" s="55"/>
      <c r="AM297" s="69"/>
      <c r="AN297" s="36">
        <v>7</v>
      </c>
      <c r="AO297" s="35" t="s">
        <v>56</v>
      </c>
      <c r="AP297" s="13"/>
      <c r="AQ297" s="13"/>
      <c r="AR297" s="13"/>
      <c r="AS297" s="13"/>
      <c r="AT297" s="13"/>
      <c r="AU297" s="13"/>
      <c r="AV297" s="13"/>
      <c r="AW297" s="13"/>
      <c r="AX297" s="13"/>
      <c r="AY297" s="13"/>
      <c r="AZ297" s="13"/>
      <c r="BA297" s="13"/>
      <c r="BB297" s="13">
        <f t="shared" si="357"/>
        <v>0</v>
      </c>
      <c r="BC297" s="13" t="str">
        <f t="shared" si="358"/>
        <v>Débil</v>
      </c>
      <c r="BD297" s="13"/>
      <c r="BE297" s="13"/>
      <c r="BF297" s="13" t="str">
        <f t="shared" si="359"/>
        <v/>
      </c>
      <c r="BG297" s="13"/>
      <c r="BH297" s="14" t="str">
        <f t="shared" si="360"/>
        <v/>
      </c>
      <c r="BI297" s="13" t="str">
        <f t="shared" si="361"/>
        <v/>
      </c>
      <c r="BJ297" s="13" t="str">
        <f t="shared" si="362"/>
        <v>SI</v>
      </c>
      <c r="BK297" s="71"/>
      <c r="BL297" s="71"/>
      <c r="BM297" s="74"/>
      <c r="BN297" s="52"/>
      <c r="BO297" s="52"/>
      <c r="BP297" s="55"/>
      <c r="BQ297" s="58"/>
      <c r="BR297" s="61"/>
    </row>
    <row r="298" spans="1:70" ht="23.25" customHeight="1" x14ac:dyDescent="0.25">
      <c r="A298" s="27"/>
      <c r="B298" s="100"/>
      <c r="C298" s="64"/>
      <c r="D298" s="82"/>
      <c r="E298" s="82"/>
      <c r="F298" s="64"/>
      <c r="G298" s="64"/>
      <c r="H298" s="80"/>
      <c r="I298" s="64"/>
      <c r="J298" s="85"/>
      <c r="K298" s="31">
        <v>8</v>
      </c>
      <c r="L298" s="32" t="s">
        <v>47</v>
      </c>
      <c r="M298" s="87"/>
      <c r="N298" s="89"/>
      <c r="O298" s="52"/>
      <c r="P298" s="92"/>
      <c r="Q298" s="64"/>
      <c r="R298" s="64"/>
      <c r="S298" s="64"/>
      <c r="T298" s="64"/>
      <c r="U298" s="64"/>
      <c r="V298" s="64"/>
      <c r="W298" s="64"/>
      <c r="X298" s="64"/>
      <c r="Y298" s="64"/>
      <c r="Z298" s="64"/>
      <c r="AA298" s="64"/>
      <c r="AB298" s="64"/>
      <c r="AC298" s="64"/>
      <c r="AD298" s="64"/>
      <c r="AE298" s="64"/>
      <c r="AF298" s="64"/>
      <c r="AG298" s="64"/>
      <c r="AH298" s="64"/>
      <c r="AI298" s="64"/>
      <c r="AJ298" s="66"/>
      <c r="AK298" s="52"/>
      <c r="AL298" s="55"/>
      <c r="AM298" s="69"/>
      <c r="AN298" s="33">
        <v>8</v>
      </c>
      <c r="AO298" s="32" t="s">
        <v>56</v>
      </c>
      <c r="AP298" s="17"/>
      <c r="AQ298" s="17"/>
      <c r="AR298" s="17"/>
      <c r="AS298" s="17"/>
      <c r="AT298" s="17"/>
      <c r="AU298" s="17"/>
      <c r="AV298" s="17"/>
      <c r="AW298" s="17"/>
      <c r="AX298" s="17"/>
      <c r="AY298" s="17"/>
      <c r="AZ298" s="17"/>
      <c r="BA298" s="17"/>
      <c r="BB298" s="17">
        <f t="shared" si="357"/>
        <v>0</v>
      </c>
      <c r="BC298" s="17" t="str">
        <f t="shared" si="358"/>
        <v>Débil</v>
      </c>
      <c r="BD298" s="17"/>
      <c r="BE298" s="17"/>
      <c r="BF298" s="17" t="str">
        <f t="shared" si="359"/>
        <v/>
      </c>
      <c r="BG298" s="17"/>
      <c r="BH298" s="18" t="str">
        <f t="shared" si="360"/>
        <v/>
      </c>
      <c r="BI298" s="17" t="str">
        <f t="shared" si="361"/>
        <v/>
      </c>
      <c r="BJ298" s="17" t="str">
        <f t="shared" si="362"/>
        <v>SI</v>
      </c>
      <c r="BK298" s="71"/>
      <c r="BL298" s="71"/>
      <c r="BM298" s="74"/>
      <c r="BN298" s="52"/>
      <c r="BO298" s="52"/>
      <c r="BP298" s="55"/>
      <c r="BQ298" s="58"/>
      <c r="BR298" s="61"/>
    </row>
    <row r="299" spans="1:70" ht="23.25" customHeight="1" x14ac:dyDescent="0.25">
      <c r="A299" s="27"/>
      <c r="B299" s="100"/>
      <c r="C299" s="64"/>
      <c r="D299" s="82"/>
      <c r="E299" s="82"/>
      <c r="F299" s="64"/>
      <c r="G299" s="64"/>
      <c r="H299" s="80"/>
      <c r="I299" s="64"/>
      <c r="J299" s="85"/>
      <c r="K299" s="34">
        <v>9</v>
      </c>
      <c r="L299" s="35" t="s">
        <v>47</v>
      </c>
      <c r="M299" s="87"/>
      <c r="N299" s="89"/>
      <c r="O299" s="52"/>
      <c r="P299" s="92"/>
      <c r="Q299" s="64"/>
      <c r="R299" s="64"/>
      <c r="S299" s="64"/>
      <c r="T299" s="64"/>
      <c r="U299" s="64"/>
      <c r="V299" s="64"/>
      <c r="W299" s="64"/>
      <c r="X299" s="64"/>
      <c r="Y299" s="64"/>
      <c r="Z299" s="64"/>
      <c r="AA299" s="64"/>
      <c r="AB299" s="64"/>
      <c r="AC299" s="64"/>
      <c r="AD299" s="64"/>
      <c r="AE299" s="64"/>
      <c r="AF299" s="64"/>
      <c r="AG299" s="64"/>
      <c r="AH299" s="64"/>
      <c r="AI299" s="64"/>
      <c r="AJ299" s="66"/>
      <c r="AK299" s="52"/>
      <c r="AL299" s="55"/>
      <c r="AM299" s="69"/>
      <c r="AN299" s="36">
        <v>9</v>
      </c>
      <c r="AO299" s="35" t="s">
        <v>56</v>
      </c>
      <c r="AP299" s="13"/>
      <c r="AQ299" s="13"/>
      <c r="AR299" s="13"/>
      <c r="AS299" s="13"/>
      <c r="AT299" s="13"/>
      <c r="AU299" s="13"/>
      <c r="AV299" s="13"/>
      <c r="AW299" s="13"/>
      <c r="AX299" s="13"/>
      <c r="AY299" s="13"/>
      <c r="AZ299" s="13"/>
      <c r="BA299" s="13"/>
      <c r="BB299" s="13">
        <f t="shared" si="357"/>
        <v>0</v>
      </c>
      <c r="BC299" s="13" t="str">
        <f t="shared" si="358"/>
        <v>Débil</v>
      </c>
      <c r="BD299" s="13"/>
      <c r="BE299" s="13"/>
      <c r="BF299" s="13" t="str">
        <f t="shared" si="359"/>
        <v/>
      </c>
      <c r="BG299" s="13"/>
      <c r="BH299" s="14" t="str">
        <f t="shared" si="360"/>
        <v/>
      </c>
      <c r="BI299" s="13" t="str">
        <f t="shared" si="361"/>
        <v/>
      </c>
      <c r="BJ299" s="13" t="str">
        <f t="shared" si="362"/>
        <v>SI</v>
      </c>
      <c r="BK299" s="71"/>
      <c r="BL299" s="71"/>
      <c r="BM299" s="74"/>
      <c r="BN299" s="52"/>
      <c r="BO299" s="52"/>
      <c r="BP299" s="55"/>
      <c r="BQ299" s="58"/>
      <c r="BR299" s="61"/>
    </row>
    <row r="300" spans="1:70" ht="23.25" customHeight="1" thickBot="1" x14ac:dyDescent="0.3">
      <c r="A300" s="27"/>
      <c r="B300" s="101"/>
      <c r="C300" s="65"/>
      <c r="D300" s="83"/>
      <c r="E300" s="83"/>
      <c r="F300" s="65"/>
      <c r="G300" s="65"/>
      <c r="H300" s="81"/>
      <c r="I300" s="65"/>
      <c r="J300" s="86"/>
      <c r="K300" s="37">
        <v>10</v>
      </c>
      <c r="L300" s="38" t="s">
        <v>47</v>
      </c>
      <c r="M300" s="88"/>
      <c r="N300" s="90"/>
      <c r="O300" s="53"/>
      <c r="P300" s="93"/>
      <c r="Q300" s="65"/>
      <c r="R300" s="65"/>
      <c r="S300" s="65"/>
      <c r="T300" s="65"/>
      <c r="U300" s="65"/>
      <c r="V300" s="65"/>
      <c r="W300" s="65"/>
      <c r="X300" s="65"/>
      <c r="Y300" s="65"/>
      <c r="Z300" s="65"/>
      <c r="AA300" s="65"/>
      <c r="AB300" s="65"/>
      <c r="AC300" s="65"/>
      <c r="AD300" s="65"/>
      <c r="AE300" s="65"/>
      <c r="AF300" s="65"/>
      <c r="AG300" s="65"/>
      <c r="AH300" s="65"/>
      <c r="AI300" s="65"/>
      <c r="AJ300" s="67"/>
      <c r="AK300" s="53"/>
      <c r="AL300" s="56"/>
      <c r="AM300" s="70"/>
      <c r="AN300" s="39">
        <v>10</v>
      </c>
      <c r="AO300" s="38" t="s">
        <v>56</v>
      </c>
      <c r="AP300" s="19"/>
      <c r="AQ300" s="19"/>
      <c r="AR300" s="19"/>
      <c r="AS300" s="19"/>
      <c r="AT300" s="19"/>
      <c r="AU300" s="19"/>
      <c r="AV300" s="19"/>
      <c r="AW300" s="19"/>
      <c r="AX300" s="19"/>
      <c r="AY300" s="19"/>
      <c r="AZ300" s="19"/>
      <c r="BA300" s="19"/>
      <c r="BB300" s="19">
        <f t="shared" si="357"/>
        <v>0</v>
      </c>
      <c r="BC300" s="19" t="str">
        <f t="shared" si="358"/>
        <v>Débil</v>
      </c>
      <c r="BD300" s="19"/>
      <c r="BE300" s="19"/>
      <c r="BF300" s="19" t="str">
        <f t="shared" si="359"/>
        <v/>
      </c>
      <c r="BG300" s="19"/>
      <c r="BH300" s="20" t="str">
        <f t="shared" si="360"/>
        <v/>
      </c>
      <c r="BI300" s="19" t="str">
        <f t="shared" si="361"/>
        <v/>
      </c>
      <c r="BJ300" s="19" t="str">
        <f t="shared" si="362"/>
        <v>SI</v>
      </c>
      <c r="BK300" s="72"/>
      <c r="BL300" s="72"/>
      <c r="BM300" s="75"/>
      <c r="BN300" s="53"/>
      <c r="BO300" s="53"/>
      <c r="BP300" s="56"/>
      <c r="BQ300" s="59"/>
      <c r="BR300" s="62"/>
    </row>
    <row r="301" spans="1:70" ht="89.25" x14ac:dyDescent="0.25">
      <c r="A301" s="27"/>
      <c r="B301" s="76" t="s">
        <v>34</v>
      </c>
      <c r="C301" s="79" t="s">
        <v>89</v>
      </c>
      <c r="D301" s="82" t="s">
        <v>95</v>
      </c>
      <c r="E301" s="82" t="s">
        <v>90</v>
      </c>
      <c r="F301" s="63" t="s">
        <v>91</v>
      </c>
      <c r="G301" s="63" t="s">
        <v>91</v>
      </c>
      <c r="H301" s="79" t="s">
        <v>91</v>
      </c>
      <c r="I301" s="63" t="s">
        <v>91</v>
      </c>
      <c r="J301" s="84" t="str">
        <f t="shared" ref="J301" si="393">IF(AND((F301="SI"),(G301="SI"),(H301="SI"),(I301="SI")),"Si es Riesgo de Corrupción","No es Riesgo de Corrupción")</f>
        <v>Si es Riesgo de Corrupción</v>
      </c>
      <c r="K301" s="28">
        <v>1</v>
      </c>
      <c r="L301" s="29" t="s">
        <v>94</v>
      </c>
      <c r="M301" s="87" t="s">
        <v>97</v>
      </c>
      <c r="N301" s="89">
        <v>2</v>
      </c>
      <c r="O301" s="52" t="str">
        <f t="shared" ref="O301" si="394">IF(N301=1,"Rara vez",IF(N301=2,"Improbable",IF(N301=3,"Posible",IF(N301=4,"Probable",IF(N301=5,"Casi seguro","← 
Definir el nivel de probabilidad")))))</f>
        <v>Improbable</v>
      </c>
      <c r="P301" s="91" t="str">
        <f t="shared" ref="P301" si="395">IF(N301=5,"Descripción:
Se espera que el evento ocurra en la mayoría de las circunstancias
Frecuencia:
Más de 1 vez al año",IF(N301=4,"Descripción:
Es viable que el evento ocurra en la mayoría de las circunstancias
Frecuencia:
Al menos 1 vez en el último año",IF(N301=3,"Descripción:
El evento podrá ocurrir en algún momento
Frecuencia:
Al menos 1 vez en los últimos 2 años",IF(N301=2,"Descripción:
El evento puede ocurrir en algún momento
Frecuencia:
Al menos 1 vez en los últimos 5 años",IF(N301=1,"Descripción:
El evento puede ocurrir solo en circunstancias excepcionales (poco comunes o anormales)
Frecuencia:
No se ha presentado en los últimos 5 años","← ← 
Definir el nivel de probabilidad")))))</f>
        <v>Descripción:
El evento puede ocurrir en algún momento
Frecuencia:
Al menos 1 vez en los últimos 5 años</v>
      </c>
      <c r="Q301" s="63" t="s">
        <v>91</v>
      </c>
      <c r="R301" s="63" t="s">
        <v>91</v>
      </c>
      <c r="S301" s="63" t="s">
        <v>99</v>
      </c>
      <c r="T301" s="63" t="s">
        <v>99</v>
      </c>
      <c r="U301" s="63" t="s">
        <v>91</v>
      </c>
      <c r="V301" s="63" t="s">
        <v>91</v>
      </c>
      <c r="W301" s="63" t="s">
        <v>91</v>
      </c>
      <c r="X301" s="63" t="s">
        <v>99</v>
      </c>
      <c r="Y301" s="63" t="s">
        <v>91</v>
      </c>
      <c r="Z301" s="63" t="s">
        <v>91</v>
      </c>
      <c r="AA301" s="63" t="s">
        <v>91</v>
      </c>
      <c r="AB301" s="63" t="s">
        <v>91</v>
      </c>
      <c r="AC301" s="63" t="s">
        <v>91</v>
      </c>
      <c r="AD301" s="63" t="s">
        <v>91</v>
      </c>
      <c r="AE301" s="63" t="s">
        <v>91</v>
      </c>
      <c r="AF301" s="63" t="s">
        <v>99</v>
      </c>
      <c r="AG301" s="63" t="s">
        <v>91</v>
      </c>
      <c r="AH301" s="63" t="s">
        <v>91</v>
      </c>
      <c r="AI301" s="63" t="s">
        <v>99</v>
      </c>
      <c r="AJ301" s="66">
        <f t="shared" ref="AJ301" si="396">IF(AF301="SI","Impacto Catastrófico por lesoines o perdida de vidas humanas",(COUNTIF(Q301:AE310,"SI")+COUNTIF(AG301:AI310,"SI")))</f>
        <v>14</v>
      </c>
      <c r="AK301" s="52" t="str">
        <f t="shared" ref="AK301" si="397">IF(AJ301=0,"",IF(AND(AJ301&gt;0,AJ301&lt;=5),"Moderado",IF(AND(AJ301&gt;5,AJ301&lt;=11),"Mayor","Catastrófico")))</f>
        <v>Catastrófico</v>
      </c>
      <c r="AL301" s="54" t="str">
        <f t="shared" ref="AL301" si="398">IF(AND(O301="Rara Vez",AK301="Moderado"),"Moderado",IF(AND(O301="Rara Vez",AK301="Mayor"),"Alto",IF(AND(O301="Improbable",AK301="Moderado"),"Moderado",IF(AND(O301="Improbable",AK301="Mayor"),"Alto",IF(AND(O301="Posible",AK301="Moderado"),"Alto",IF(AND(O301="Probable",AK301="Moderado"),"Alto","Extremo"))))))</f>
        <v>Extremo</v>
      </c>
      <c r="AM301" s="68" t="s">
        <v>81</v>
      </c>
      <c r="AN301" s="30">
        <v>1</v>
      </c>
      <c r="AO301" s="29" t="s">
        <v>100</v>
      </c>
      <c r="AP301" s="11" t="s">
        <v>101</v>
      </c>
      <c r="AQ301" s="11" t="s">
        <v>102</v>
      </c>
      <c r="AR301" s="11" t="s">
        <v>103</v>
      </c>
      <c r="AS301" s="11" t="s">
        <v>104</v>
      </c>
      <c r="AT301" s="11" t="s">
        <v>105</v>
      </c>
      <c r="AU301" s="11" t="s">
        <v>106</v>
      </c>
      <c r="AV301" s="11" t="s">
        <v>107</v>
      </c>
      <c r="AW301" s="11" t="s">
        <v>108</v>
      </c>
      <c r="AX301" s="11" t="s">
        <v>109</v>
      </c>
      <c r="AY301" s="11" t="s">
        <v>110</v>
      </c>
      <c r="AZ301" s="11" t="s">
        <v>111</v>
      </c>
      <c r="BA301" s="11" t="s">
        <v>112</v>
      </c>
      <c r="BB301" s="11">
        <f t="shared" si="357"/>
        <v>90</v>
      </c>
      <c r="BC301" s="11" t="str">
        <f t="shared" si="358"/>
        <v>Moderado</v>
      </c>
      <c r="BD301" s="11"/>
      <c r="BE301" s="11" t="s">
        <v>119</v>
      </c>
      <c r="BF301" s="11" t="str">
        <f t="shared" si="359"/>
        <v>No se ejecuta</v>
      </c>
      <c r="BG301" s="11"/>
      <c r="BH301" s="12" t="str">
        <f t="shared" si="360"/>
        <v>DÉBIL</v>
      </c>
      <c r="BI301" s="11">
        <f t="shared" si="361"/>
        <v>0</v>
      </c>
      <c r="BJ301" s="11" t="str">
        <f t="shared" si="362"/>
        <v>SI</v>
      </c>
      <c r="BK301" s="71" t="str">
        <f t="shared" ref="BK301" si="399">IF(AVERAGE(BI301:BI310)=100,"FUERTE",IF(AND(AVERAGE(BI301:BI310)&lt;=99,AVERAGE(BI301:BI310)&gt;=50),"MODERADA",IF(AVERAGE(BI301:BI310)&lt;50,"DÉBIL",0)))</f>
        <v>DÉBIL</v>
      </c>
      <c r="BL301" s="71" t="str">
        <f t="shared" ref="BL301" si="400">IFERROR(IF(BK301="DÉBIL","NO DISMINUYE",IF(AVERAGEIF(AT301:AT310,"Preventivo",BI301:BI310)&gt;=50,"DIRECTAMENTE","NO DISMINUYE")),"NO DISMINUYE")</f>
        <v>NO DISMINUYE</v>
      </c>
      <c r="BM301" s="73">
        <f t="shared" ref="BM301" si="401">IF(N301=1,1,IF(AND(N301=2,BK301="FUERTE",BL301="DIRECTAMENTE"),N301-1,IF(AND(N301&gt;2,BK301="FUERTE",BL301="DIRECTAMENTE"),N301-2,IF(AND(N301&gt;=2,BK301="MODERADA",BL301="DIRECTAMENTE"),N301-1,N301))))</f>
        <v>2</v>
      </c>
      <c r="BN301" s="52" t="str">
        <f t="shared" ref="BN301" si="402">IF(BM301=1,"Rara vez",IF(BM301=2,"Improbable",IF(BM301=3,"Posible",IF(BM301=4,"Probable",IF(BM301=5,"Casi Seguro",0)))))</f>
        <v>Improbable</v>
      </c>
      <c r="BO301" s="52" t="str">
        <f t="shared" ref="BO301" si="403">AK301</f>
        <v>Catastrófico</v>
      </c>
      <c r="BP301" s="54" t="str">
        <f t="shared" ref="BP301" si="404">IF(AND(BN301="Rara Vez",BO301="Moderado"),"Moderado",IF(AND(BN301="Rara Vez",BO301="Mayor"),"Alto",IF(AND(BN301="Improbable",BO301="Moderado"),"Moderado",IF(AND(BN301="Improbable",BO301="Mayor"),"Alto",IF(AND(BN301="Posible",BO301="Moderado"),"Alto",IF(AND(BN301="Probable",BO301="Moderado"),"Alto","Extremo"))))))</f>
        <v>Extremo</v>
      </c>
      <c r="BQ301" s="57" t="s">
        <v>121</v>
      </c>
      <c r="BR301" s="60"/>
    </row>
    <row r="302" spans="1:70" ht="23.25" customHeight="1" x14ac:dyDescent="0.25">
      <c r="A302" s="27"/>
      <c r="B302" s="77"/>
      <c r="C302" s="80"/>
      <c r="D302" s="82"/>
      <c r="E302" s="82"/>
      <c r="F302" s="64"/>
      <c r="G302" s="64"/>
      <c r="H302" s="80"/>
      <c r="I302" s="64"/>
      <c r="J302" s="85"/>
      <c r="K302" s="31">
        <v>2</v>
      </c>
      <c r="L302" s="32" t="s">
        <v>47</v>
      </c>
      <c r="M302" s="87"/>
      <c r="N302" s="89"/>
      <c r="O302" s="52"/>
      <c r="P302" s="92"/>
      <c r="Q302" s="64"/>
      <c r="R302" s="64"/>
      <c r="S302" s="64"/>
      <c r="T302" s="64"/>
      <c r="U302" s="64"/>
      <c r="V302" s="64"/>
      <c r="W302" s="64"/>
      <c r="X302" s="64"/>
      <c r="Y302" s="64"/>
      <c r="Z302" s="64"/>
      <c r="AA302" s="64"/>
      <c r="AB302" s="64"/>
      <c r="AC302" s="64"/>
      <c r="AD302" s="64"/>
      <c r="AE302" s="64"/>
      <c r="AF302" s="64"/>
      <c r="AG302" s="64"/>
      <c r="AH302" s="64"/>
      <c r="AI302" s="64"/>
      <c r="AJ302" s="66"/>
      <c r="AK302" s="52"/>
      <c r="AL302" s="55"/>
      <c r="AM302" s="69"/>
      <c r="AN302" s="33">
        <v>2</v>
      </c>
      <c r="AO302" s="32" t="s">
        <v>47</v>
      </c>
      <c r="AP302" s="17"/>
      <c r="AQ302" s="17"/>
      <c r="AR302" s="17"/>
      <c r="AS302" s="17"/>
      <c r="AT302" s="17"/>
      <c r="AU302" s="17"/>
      <c r="AV302" s="17"/>
      <c r="AW302" s="17"/>
      <c r="AX302" s="17"/>
      <c r="AY302" s="17"/>
      <c r="AZ302" s="17"/>
      <c r="BA302" s="17"/>
      <c r="BB302" s="17">
        <f t="shared" si="357"/>
        <v>0</v>
      </c>
      <c r="BC302" s="17" t="str">
        <f t="shared" si="358"/>
        <v>Débil</v>
      </c>
      <c r="BD302" s="17"/>
      <c r="BE302" s="17"/>
      <c r="BF302" s="17" t="str">
        <f t="shared" si="359"/>
        <v/>
      </c>
      <c r="BG302" s="17"/>
      <c r="BH302" s="18" t="str">
        <f t="shared" si="360"/>
        <v/>
      </c>
      <c r="BI302" s="17" t="str">
        <f t="shared" si="361"/>
        <v/>
      </c>
      <c r="BJ302" s="17" t="str">
        <f t="shared" si="362"/>
        <v>SI</v>
      </c>
      <c r="BK302" s="71"/>
      <c r="BL302" s="71"/>
      <c r="BM302" s="74"/>
      <c r="BN302" s="52"/>
      <c r="BO302" s="52"/>
      <c r="BP302" s="55"/>
      <c r="BQ302" s="58"/>
      <c r="BR302" s="61"/>
    </row>
    <row r="303" spans="1:70" ht="23.25" customHeight="1" x14ac:dyDescent="0.25">
      <c r="A303" s="27"/>
      <c r="B303" s="77"/>
      <c r="C303" s="80"/>
      <c r="D303" s="82"/>
      <c r="E303" s="82"/>
      <c r="F303" s="64"/>
      <c r="G303" s="64"/>
      <c r="H303" s="80"/>
      <c r="I303" s="64"/>
      <c r="J303" s="85"/>
      <c r="K303" s="34">
        <v>3</v>
      </c>
      <c r="L303" s="35" t="s">
        <v>47</v>
      </c>
      <c r="M303" s="87"/>
      <c r="N303" s="89"/>
      <c r="O303" s="52"/>
      <c r="P303" s="92"/>
      <c r="Q303" s="64"/>
      <c r="R303" s="64"/>
      <c r="S303" s="64"/>
      <c r="T303" s="64"/>
      <c r="U303" s="64"/>
      <c r="V303" s="64"/>
      <c r="W303" s="64"/>
      <c r="X303" s="64"/>
      <c r="Y303" s="64"/>
      <c r="Z303" s="64"/>
      <c r="AA303" s="64"/>
      <c r="AB303" s="64"/>
      <c r="AC303" s="64"/>
      <c r="AD303" s="64"/>
      <c r="AE303" s="64"/>
      <c r="AF303" s="64"/>
      <c r="AG303" s="64"/>
      <c r="AH303" s="64"/>
      <c r="AI303" s="64"/>
      <c r="AJ303" s="66"/>
      <c r="AK303" s="52"/>
      <c r="AL303" s="55"/>
      <c r="AM303" s="69"/>
      <c r="AN303" s="36">
        <v>3</v>
      </c>
      <c r="AO303" s="35" t="s">
        <v>56</v>
      </c>
      <c r="AP303" s="13"/>
      <c r="AQ303" s="13"/>
      <c r="AR303" s="13"/>
      <c r="AS303" s="13"/>
      <c r="AT303" s="13"/>
      <c r="AU303" s="13"/>
      <c r="AV303" s="13"/>
      <c r="AW303" s="13"/>
      <c r="AX303" s="13"/>
      <c r="AY303" s="13"/>
      <c r="AZ303" s="13"/>
      <c r="BA303" s="13"/>
      <c r="BB303" s="13">
        <f t="shared" si="357"/>
        <v>0</v>
      </c>
      <c r="BC303" s="13" t="str">
        <f t="shared" si="358"/>
        <v>Débil</v>
      </c>
      <c r="BD303" s="13"/>
      <c r="BE303" s="13"/>
      <c r="BF303" s="13" t="str">
        <f t="shared" si="359"/>
        <v/>
      </c>
      <c r="BG303" s="13"/>
      <c r="BH303" s="14" t="str">
        <f t="shared" si="360"/>
        <v/>
      </c>
      <c r="BI303" s="13" t="str">
        <f t="shared" si="361"/>
        <v/>
      </c>
      <c r="BJ303" s="13" t="str">
        <f t="shared" si="362"/>
        <v>SI</v>
      </c>
      <c r="BK303" s="71"/>
      <c r="BL303" s="71"/>
      <c r="BM303" s="74"/>
      <c r="BN303" s="52"/>
      <c r="BO303" s="52"/>
      <c r="BP303" s="55"/>
      <c r="BQ303" s="58"/>
      <c r="BR303" s="61"/>
    </row>
    <row r="304" spans="1:70" ht="23.25" customHeight="1" x14ac:dyDescent="0.25">
      <c r="A304" s="27"/>
      <c r="B304" s="77"/>
      <c r="C304" s="80"/>
      <c r="D304" s="82"/>
      <c r="E304" s="82"/>
      <c r="F304" s="64"/>
      <c r="G304" s="64"/>
      <c r="H304" s="80"/>
      <c r="I304" s="64"/>
      <c r="J304" s="85"/>
      <c r="K304" s="31">
        <v>4</v>
      </c>
      <c r="L304" s="32" t="s">
        <v>47</v>
      </c>
      <c r="M304" s="87"/>
      <c r="N304" s="89"/>
      <c r="O304" s="52"/>
      <c r="P304" s="92"/>
      <c r="Q304" s="64"/>
      <c r="R304" s="64"/>
      <c r="S304" s="64"/>
      <c r="T304" s="64"/>
      <c r="U304" s="64"/>
      <c r="V304" s="64"/>
      <c r="W304" s="64"/>
      <c r="X304" s="64"/>
      <c r="Y304" s="64"/>
      <c r="Z304" s="64"/>
      <c r="AA304" s="64"/>
      <c r="AB304" s="64"/>
      <c r="AC304" s="64"/>
      <c r="AD304" s="64"/>
      <c r="AE304" s="64"/>
      <c r="AF304" s="64"/>
      <c r="AG304" s="64"/>
      <c r="AH304" s="64"/>
      <c r="AI304" s="64"/>
      <c r="AJ304" s="66"/>
      <c r="AK304" s="52"/>
      <c r="AL304" s="55"/>
      <c r="AM304" s="69"/>
      <c r="AN304" s="33">
        <v>4</v>
      </c>
      <c r="AO304" s="32" t="s">
        <v>56</v>
      </c>
      <c r="AP304" s="17"/>
      <c r="AQ304" s="17"/>
      <c r="AR304" s="17"/>
      <c r="AS304" s="17"/>
      <c r="AT304" s="17"/>
      <c r="AU304" s="17"/>
      <c r="AV304" s="17"/>
      <c r="AW304" s="17"/>
      <c r="AX304" s="17"/>
      <c r="AY304" s="17"/>
      <c r="AZ304" s="17"/>
      <c r="BA304" s="17"/>
      <c r="BB304" s="17">
        <f t="shared" si="357"/>
        <v>0</v>
      </c>
      <c r="BC304" s="17" t="str">
        <f t="shared" si="358"/>
        <v>Débil</v>
      </c>
      <c r="BD304" s="17"/>
      <c r="BE304" s="17"/>
      <c r="BF304" s="17" t="str">
        <f t="shared" si="359"/>
        <v/>
      </c>
      <c r="BG304" s="17"/>
      <c r="BH304" s="18" t="str">
        <f t="shared" si="360"/>
        <v/>
      </c>
      <c r="BI304" s="17" t="str">
        <f t="shared" si="361"/>
        <v/>
      </c>
      <c r="BJ304" s="17" t="str">
        <f t="shared" si="362"/>
        <v>SI</v>
      </c>
      <c r="BK304" s="71"/>
      <c r="BL304" s="71"/>
      <c r="BM304" s="74"/>
      <c r="BN304" s="52"/>
      <c r="BO304" s="52"/>
      <c r="BP304" s="55"/>
      <c r="BQ304" s="58"/>
      <c r="BR304" s="61"/>
    </row>
    <row r="305" spans="1:70" ht="23.25" customHeight="1" x14ac:dyDescent="0.25">
      <c r="A305" s="27"/>
      <c r="B305" s="77"/>
      <c r="C305" s="80"/>
      <c r="D305" s="82"/>
      <c r="E305" s="82"/>
      <c r="F305" s="64"/>
      <c r="G305" s="64"/>
      <c r="H305" s="80"/>
      <c r="I305" s="64"/>
      <c r="J305" s="85"/>
      <c r="K305" s="34">
        <v>5</v>
      </c>
      <c r="L305" s="35" t="s">
        <v>47</v>
      </c>
      <c r="M305" s="87"/>
      <c r="N305" s="89"/>
      <c r="O305" s="52"/>
      <c r="P305" s="92"/>
      <c r="Q305" s="64"/>
      <c r="R305" s="64"/>
      <c r="S305" s="64"/>
      <c r="T305" s="64"/>
      <c r="U305" s="64"/>
      <c r="V305" s="64"/>
      <c r="W305" s="64"/>
      <c r="X305" s="64"/>
      <c r="Y305" s="64"/>
      <c r="Z305" s="64"/>
      <c r="AA305" s="64"/>
      <c r="AB305" s="64"/>
      <c r="AC305" s="64"/>
      <c r="AD305" s="64"/>
      <c r="AE305" s="64"/>
      <c r="AF305" s="64"/>
      <c r="AG305" s="64"/>
      <c r="AH305" s="64"/>
      <c r="AI305" s="64"/>
      <c r="AJ305" s="66"/>
      <c r="AK305" s="52"/>
      <c r="AL305" s="55"/>
      <c r="AM305" s="69"/>
      <c r="AN305" s="36">
        <v>5</v>
      </c>
      <c r="AO305" s="35" t="s">
        <v>56</v>
      </c>
      <c r="AP305" s="13"/>
      <c r="AQ305" s="13"/>
      <c r="AR305" s="13"/>
      <c r="AS305" s="13"/>
      <c r="AT305" s="13"/>
      <c r="AU305" s="13"/>
      <c r="AV305" s="13"/>
      <c r="AW305" s="13"/>
      <c r="AX305" s="13"/>
      <c r="AY305" s="13"/>
      <c r="AZ305" s="13"/>
      <c r="BA305" s="13"/>
      <c r="BB305" s="13">
        <f t="shared" si="357"/>
        <v>0</v>
      </c>
      <c r="BC305" s="13" t="str">
        <f t="shared" si="358"/>
        <v>Débil</v>
      </c>
      <c r="BD305" s="13"/>
      <c r="BE305" s="13"/>
      <c r="BF305" s="13" t="str">
        <f t="shared" si="359"/>
        <v/>
      </c>
      <c r="BG305" s="13"/>
      <c r="BH305" s="14" t="str">
        <f t="shared" si="360"/>
        <v/>
      </c>
      <c r="BI305" s="13" t="str">
        <f t="shared" si="361"/>
        <v/>
      </c>
      <c r="BJ305" s="13" t="str">
        <f t="shared" si="362"/>
        <v>SI</v>
      </c>
      <c r="BK305" s="71"/>
      <c r="BL305" s="71"/>
      <c r="BM305" s="74"/>
      <c r="BN305" s="52"/>
      <c r="BO305" s="52"/>
      <c r="BP305" s="55"/>
      <c r="BQ305" s="58"/>
      <c r="BR305" s="61"/>
    </row>
    <row r="306" spans="1:70" ht="23.25" customHeight="1" x14ac:dyDescent="0.25">
      <c r="A306" s="27"/>
      <c r="B306" s="77"/>
      <c r="C306" s="80"/>
      <c r="D306" s="82"/>
      <c r="E306" s="82"/>
      <c r="F306" s="64"/>
      <c r="G306" s="64"/>
      <c r="H306" s="80"/>
      <c r="I306" s="64"/>
      <c r="J306" s="85"/>
      <c r="K306" s="31">
        <v>6</v>
      </c>
      <c r="L306" s="32" t="s">
        <v>47</v>
      </c>
      <c r="M306" s="87"/>
      <c r="N306" s="89"/>
      <c r="O306" s="52"/>
      <c r="P306" s="92"/>
      <c r="Q306" s="64"/>
      <c r="R306" s="64"/>
      <c r="S306" s="64"/>
      <c r="T306" s="64"/>
      <c r="U306" s="64"/>
      <c r="V306" s="64"/>
      <c r="W306" s="64"/>
      <c r="X306" s="64"/>
      <c r="Y306" s="64"/>
      <c r="Z306" s="64"/>
      <c r="AA306" s="64"/>
      <c r="AB306" s="64"/>
      <c r="AC306" s="64"/>
      <c r="AD306" s="64"/>
      <c r="AE306" s="64"/>
      <c r="AF306" s="64"/>
      <c r="AG306" s="64"/>
      <c r="AH306" s="64"/>
      <c r="AI306" s="64"/>
      <c r="AJ306" s="66"/>
      <c r="AK306" s="52"/>
      <c r="AL306" s="55"/>
      <c r="AM306" s="69"/>
      <c r="AN306" s="33">
        <v>6</v>
      </c>
      <c r="AO306" s="32" t="s">
        <v>56</v>
      </c>
      <c r="AP306" s="17"/>
      <c r="AQ306" s="17"/>
      <c r="AR306" s="17"/>
      <c r="AS306" s="17"/>
      <c r="AT306" s="17"/>
      <c r="AU306" s="17"/>
      <c r="AV306" s="17"/>
      <c r="AW306" s="17"/>
      <c r="AX306" s="17"/>
      <c r="AY306" s="17"/>
      <c r="AZ306" s="17"/>
      <c r="BA306" s="17"/>
      <c r="BB306" s="17">
        <f t="shared" si="357"/>
        <v>0</v>
      </c>
      <c r="BC306" s="17" t="str">
        <f t="shared" si="358"/>
        <v>Débil</v>
      </c>
      <c r="BD306" s="17"/>
      <c r="BE306" s="17"/>
      <c r="BF306" s="17" t="str">
        <f t="shared" si="359"/>
        <v/>
      </c>
      <c r="BG306" s="17"/>
      <c r="BH306" s="18" t="str">
        <f t="shared" si="360"/>
        <v/>
      </c>
      <c r="BI306" s="17" t="str">
        <f t="shared" si="361"/>
        <v/>
      </c>
      <c r="BJ306" s="17" t="str">
        <f t="shared" si="362"/>
        <v>SI</v>
      </c>
      <c r="BK306" s="71"/>
      <c r="BL306" s="71"/>
      <c r="BM306" s="74"/>
      <c r="BN306" s="52"/>
      <c r="BO306" s="52"/>
      <c r="BP306" s="55"/>
      <c r="BQ306" s="58"/>
      <c r="BR306" s="61"/>
    </row>
    <row r="307" spans="1:70" ht="23.25" customHeight="1" x14ac:dyDescent="0.25">
      <c r="A307" s="27"/>
      <c r="B307" s="77"/>
      <c r="C307" s="80"/>
      <c r="D307" s="82"/>
      <c r="E307" s="82"/>
      <c r="F307" s="64"/>
      <c r="G307" s="64"/>
      <c r="H307" s="80"/>
      <c r="I307" s="64"/>
      <c r="J307" s="85"/>
      <c r="K307" s="34">
        <v>7</v>
      </c>
      <c r="L307" s="35" t="s">
        <v>47</v>
      </c>
      <c r="M307" s="87"/>
      <c r="N307" s="89"/>
      <c r="O307" s="52"/>
      <c r="P307" s="92"/>
      <c r="Q307" s="64"/>
      <c r="R307" s="64"/>
      <c r="S307" s="64"/>
      <c r="T307" s="64"/>
      <c r="U307" s="64"/>
      <c r="V307" s="64"/>
      <c r="W307" s="64"/>
      <c r="X307" s="64"/>
      <c r="Y307" s="64"/>
      <c r="Z307" s="64"/>
      <c r="AA307" s="64"/>
      <c r="AB307" s="64"/>
      <c r="AC307" s="64"/>
      <c r="AD307" s="64"/>
      <c r="AE307" s="64"/>
      <c r="AF307" s="64"/>
      <c r="AG307" s="64"/>
      <c r="AH307" s="64"/>
      <c r="AI307" s="64"/>
      <c r="AJ307" s="66"/>
      <c r="AK307" s="52"/>
      <c r="AL307" s="55"/>
      <c r="AM307" s="69"/>
      <c r="AN307" s="36">
        <v>7</v>
      </c>
      <c r="AO307" s="35" t="s">
        <v>56</v>
      </c>
      <c r="AP307" s="13"/>
      <c r="AQ307" s="13"/>
      <c r="AR307" s="13"/>
      <c r="AS307" s="13"/>
      <c r="AT307" s="13"/>
      <c r="AU307" s="13"/>
      <c r="AV307" s="13"/>
      <c r="AW307" s="13"/>
      <c r="AX307" s="13"/>
      <c r="AY307" s="13"/>
      <c r="AZ307" s="13"/>
      <c r="BA307" s="13"/>
      <c r="BB307" s="13">
        <f t="shared" si="357"/>
        <v>0</v>
      </c>
      <c r="BC307" s="13" t="str">
        <f t="shared" si="358"/>
        <v>Débil</v>
      </c>
      <c r="BD307" s="13"/>
      <c r="BE307" s="13"/>
      <c r="BF307" s="13" t="str">
        <f t="shared" si="359"/>
        <v/>
      </c>
      <c r="BG307" s="13"/>
      <c r="BH307" s="14" t="str">
        <f t="shared" si="360"/>
        <v/>
      </c>
      <c r="BI307" s="13" t="str">
        <f t="shared" si="361"/>
        <v/>
      </c>
      <c r="BJ307" s="13" t="str">
        <f t="shared" si="362"/>
        <v>SI</v>
      </c>
      <c r="BK307" s="71"/>
      <c r="BL307" s="71"/>
      <c r="BM307" s="74"/>
      <c r="BN307" s="52"/>
      <c r="BO307" s="52"/>
      <c r="BP307" s="55"/>
      <c r="BQ307" s="58"/>
      <c r="BR307" s="61"/>
    </row>
    <row r="308" spans="1:70" ht="23.25" customHeight="1" x14ac:dyDescent="0.25">
      <c r="A308" s="27"/>
      <c r="B308" s="77"/>
      <c r="C308" s="80"/>
      <c r="D308" s="82"/>
      <c r="E308" s="82"/>
      <c r="F308" s="64"/>
      <c r="G308" s="64"/>
      <c r="H308" s="80"/>
      <c r="I308" s="64"/>
      <c r="J308" s="85"/>
      <c r="K308" s="31">
        <v>8</v>
      </c>
      <c r="L308" s="32" t="s">
        <v>47</v>
      </c>
      <c r="M308" s="87"/>
      <c r="N308" s="89"/>
      <c r="O308" s="52"/>
      <c r="P308" s="92"/>
      <c r="Q308" s="64"/>
      <c r="R308" s="64"/>
      <c r="S308" s="64"/>
      <c r="T308" s="64"/>
      <c r="U308" s="64"/>
      <c r="V308" s="64"/>
      <c r="W308" s="64"/>
      <c r="X308" s="64"/>
      <c r="Y308" s="64"/>
      <c r="Z308" s="64"/>
      <c r="AA308" s="64"/>
      <c r="AB308" s="64"/>
      <c r="AC308" s="64"/>
      <c r="AD308" s="64"/>
      <c r="AE308" s="64"/>
      <c r="AF308" s="64"/>
      <c r="AG308" s="64"/>
      <c r="AH308" s="64"/>
      <c r="AI308" s="64"/>
      <c r="AJ308" s="66"/>
      <c r="AK308" s="52"/>
      <c r="AL308" s="55"/>
      <c r="AM308" s="69"/>
      <c r="AN308" s="33">
        <v>8</v>
      </c>
      <c r="AO308" s="32" t="s">
        <v>56</v>
      </c>
      <c r="AP308" s="17"/>
      <c r="AQ308" s="17"/>
      <c r="AR308" s="17"/>
      <c r="AS308" s="17"/>
      <c r="AT308" s="17"/>
      <c r="AU308" s="17"/>
      <c r="AV308" s="17"/>
      <c r="AW308" s="17"/>
      <c r="AX308" s="17"/>
      <c r="AY308" s="17"/>
      <c r="AZ308" s="17"/>
      <c r="BA308" s="17"/>
      <c r="BB308" s="17">
        <f t="shared" si="357"/>
        <v>0</v>
      </c>
      <c r="BC308" s="17" t="str">
        <f t="shared" si="358"/>
        <v>Débil</v>
      </c>
      <c r="BD308" s="17"/>
      <c r="BE308" s="17"/>
      <c r="BF308" s="17" t="str">
        <f t="shared" si="359"/>
        <v/>
      </c>
      <c r="BG308" s="17"/>
      <c r="BH308" s="18" t="str">
        <f t="shared" si="360"/>
        <v/>
      </c>
      <c r="BI308" s="17" t="str">
        <f t="shared" si="361"/>
        <v/>
      </c>
      <c r="BJ308" s="17" t="str">
        <f t="shared" si="362"/>
        <v>SI</v>
      </c>
      <c r="BK308" s="71"/>
      <c r="BL308" s="71"/>
      <c r="BM308" s="74"/>
      <c r="BN308" s="52"/>
      <c r="BO308" s="52"/>
      <c r="BP308" s="55"/>
      <c r="BQ308" s="58"/>
      <c r="BR308" s="61"/>
    </row>
    <row r="309" spans="1:70" ht="23.25" customHeight="1" x14ac:dyDescent="0.25">
      <c r="A309" s="27"/>
      <c r="B309" s="77"/>
      <c r="C309" s="80"/>
      <c r="D309" s="82"/>
      <c r="E309" s="82"/>
      <c r="F309" s="64"/>
      <c r="G309" s="64"/>
      <c r="H309" s="80"/>
      <c r="I309" s="64"/>
      <c r="J309" s="85"/>
      <c r="K309" s="34">
        <v>9</v>
      </c>
      <c r="L309" s="35" t="s">
        <v>47</v>
      </c>
      <c r="M309" s="87"/>
      <c r="N309" s="89"/>
      <c r="O309" s="52"/>
      <c r="P309" s="92"/>
      <c r="Q309" s="64"/>
      <c r="R309" s="64"/>
      <c r="S309" s="64"/>
      <c r="T309" s="64"/>
      <c r="U309" s="64"/>
      <c r="V309" s="64"/>
      <c r="W309" s="64"/>
      <c r="X309" s="64"/>
      <c r="Y309" s="64"/>
      <c r="Z309" s="64"/>
      <c r="AA309" s="64"/>
      <c r="AB309" s="64"/>
      <c r="AC309" s="64"/>
      <c r="AD309" s="64"/>
      <c r="AE309" s="64"/>
      <c r="AF309" s="64"/>
      <c r="AG309" s="64"/>
      <c r="AH309" s="64"/>
      <c r="AI309" s="64"/>
      <c r="AJ309" s="66"/>
      <c r="AK309" s="52"/>
      <c r="AL309" s="55"/>
      <c r="AM309" s="69"/>
      <c r="AN309" s="36">
        <v>9</v>
      </c>
      <c r="AO309" s="35" t="s">
        <v>56</v>
      </c>
      <c r="AP309" s="13"/>
      <c r="AQ309" s="13"/>
      <c r="AR309" s="13"/>
      <c r="AS309" s="13"/>
      <c r="AT309" s="13"/>
      <c r="AU309" s="13"/>
      <c r="AV309" s="13"/>
      <c r="AW309" s="13"/>
      <c r="AX309" s="13"/>
      <c r="AY309" s="13"/>
      <c r="AZ309" s="13"/>
      <c r="BA309" s="13"/>
      <c r="BB309" s="13">
        <f t="shared" si="357"/>
        <v>0</v>
      </c>
      <c r="BC309" s="13" t="str">
        <f t="shared" si="358"/>
        <v>Débil</v>
      </c>
      <c r="BD309" s="13"/>
      <c r="BE309" s="13"/>
      <c r="BF309" s="13" t="str">
        <f t="shared" si="359"/>
        <v/>
      </c>
      <c r="BG309" s="13"/>
      <c r="BH309" s="14" t="str">
        <f t="shared" si="360"/>
        <v/>
      </c>
      <c r="BI309" s="13" t="str">
        <f t="shared" si="361"/>
        <v/>
      </c>
      <c r="BJ309" s="13" t="str">
        <f t="shared" si="362"/>
        <v>SI</v>
      </c>
      <c r="BK309" s="71"/>
      <c r="BL309" s="71"/>
      <c r="BM309" s="74"/>
      <c r="BN309" s="52"/>
      <c r="BO309" s="52"/>
      <c r="BP309" s="55"/>
      <c r="BQ309" s="58"/>
      <c r="BR309" s="61"/>
    </row>
    <row r="310" spans="1:70" ht="23.25" customHeight="1" thickBot="1" x14ac:dyDescent="0.3">
      <c r="A310" s="27"/>
      <c r="B310" s="77"/>
      <c r="C310" s="80"/>
      <c r="D310" s="83"/>
      <c r="E310" s="83"/>
      <c r="F310" s="65"/>
      <c r="G310" s="65"/>
      <c r="H310" s="81"/>
      <c r="I310" s="65"/>
      <c r="J310" s="86"/>
      <c r="K310" s="37">
        <v>10</v>
      </c>
      <c r="L310" s="38" t="s">
        <v>47</v>
      </c>
      <c r="M310" s="88"/>
      <c r="N310" s="90"/>
      <c r="O310" s="53"/>
      <c r="P310" s="93"/>
      <c r="Q310" s="65"/>
      <c r="R310" s="65"/>
      <c r="S310" s="65"/>
      <c r="T310" s="65"/>
      <c r="U310" s="65"/>
      <c r="V310" s="65"/>
      <c r="W310" s="65"/>
      <c r="X310" s="65"/>
      <c r="Y310" s="65"/>
      <c r="Z310" s="65"/>
      <c r="AA310" s="65"/>
      <c r="AB310" s="65"/>
      <c r="AC310" s="65"/>
      <c r="AD310" s="65"/>
      <c r="AE310" s="65"/>
      <c r="AF310" s="65"/>
      <c r="AG310" s="65"/>
      <c r="AH310" s="65"/>
      <c r="AI310" s="65"/>
      <c r="AJ310" s="67"/>
      <c r="AK310" s="53"/>
      <c r="AL310" s="56"/>
      <c r="AM310" s="70"/>
      <c r="AN310" s="39">
        <v>10</v>
      </c>
      <c r="AO310" s="38" t="s">
        <v>56</v>
      </c>
      <c r="AP310" s="19"/>
      <c r="AQ310" s="19"/>
      <c r="AR310" s="19"/>
      <c r="AS310" s="19"/>
      <c r="AT310" s="19"/>
      <c r="AU310" s="19"/>
      <c r="AV310" s="19"/>
      <c r="AW310" s="19"/>
      <c r="AX310" s="19"/>
      <c r="AY310" s="19"/>
      <c r="AZ310" s="19"/>
      <c r="BA310" s="19"/>
      <c r="BB310" s="19">
        <f t="shared" si="357"/>
        <v>0</v>
      </c>
      <c r="BC310" s="19" t="str">
        <f t="shared" si="358"/>
        <v>Débil</v>
      </c>
      <c r="BD310" s="19"/>
      <c r="BE310" s="19"/>
      <c r="BF310" s="19" t="str">
        <f t="shared" si="359"/>
        <v/>
      </c>
      <c r="BG310" s="19"/>
      <c r="BH310" s="20" t="str">
        <f t="shared" si="360"/>
        <v/>
      </c>
      <c r="BI310" s="19" t="str">
        <f t="shared" si="361"/>
        <v/>
      </c>
      <c r="BJ310" s="19" t="str">
        <f t="shared" si="362"/>
        <v>SI</v>
      </c>
      <c r="BK310" s="72"/>
      <c r="BL310" s="72"/>
      <c r="BM310" s="75"/>
      <c r="BN310" s="53"/>
      <c r="BO310" s="53"/>
      <c r="BP310" s="56"/>
      <c r="BQ310" s="59"/>
      <c r="BR310" s="62"/>
    </row>
    <row r="311" spans="1:70" ht="140.25" x14ac:dyDescent="0.25">
      <c r="A311" s="27"/>
      <c r="B311" s="77"/>
      <c r="C311" s="80"/>
      <c r="D311" s="82" t="s">
        <v>96</v>
      </c>
      <c r="E311" s="82" t="s">
        <v>92</v>
      </c>
      <c r="F311" s="63" t="s">
        <v>91</v>
      </c>
      <c r="G311" s="63" t="s">
        <v>91</v>
      </c>
      <c r="H311" s="79" t="s">
        <v>91</v>
      </c>
      <c r="I311" s="63" t="s">
        <v>91</v>
      </c>
      <c r="J311" s="84" t="str">
        <f t="shared" ref="J311" si="405">IF(AND((F311="SI"),(G311="SI"),(H311="SI"),(I311="SI")),"Si es Riesgo de Corrupción","No es Riesgo de Corrupción")</f>
        <v>Si es Riesgo de Corrupción</v>
      </c>
      <c r="K311" s="28">
        <v>1</v>
      </c>
      <c r="L311" s="29" t="s">
        <v>93</v>
      </c>
      <c r="M311" s="87" t="s">
        <v>98</v>
      </c>
      <c r="N311" s="89">
        <v>4</v>
      </c>
      <c r="O311" s="52" t="str">
        <f t="shared" ref="O311" si="406">IF(N311=1,"Rara vez",IF(N311=2,"Improbable",IF(N311=3,"Posible",IF(N311=4,"Probable",IF(N311=5,"Casi seguro","← 
Definir el nivel de probabilidad")))))</f>
        <v>Probable</v>
      </c>
      <c r="P311" s="91" t="str">
        <f t="shared" ref="P311" si="407">IF(N311=5,"Descripción:
Se espera que el evento ocurra en la mayoría de las circunstancias
Frecuencia:
Más de 1 vez al año",IF(N311=4,"Descripción:
Es viable que el evento ocurra en la mayoría de las circunstancias
Frecuencia:
Al menos 1 vez en el último año",IF(N311=3,"Descripción:
El evento podrá ocurrir en algún momento
Frecuencia:
Al menos 1 vez en los últimos 2 años",IF(N311=2,"Descripción:
El evento puede ocurrir en algún momento
Frecuencia:
Al menos 1 vez en los últimos 5 años",IF(N311=1,"Descripción:
El evento puede ocurrir solo en circunstancias excepcionales (poco comunes o anormales)
Frecuencia:
No se ha presentado en los últimos 5 años","← ← 
Definir el nivel de probabilidad")))))</f>
        <v>Descripción:
Es viable que el evento ocurra en la mayoría de las circunstancias
Frecuencia:
Al menos 1 vez en el último año</v>
      </c>
      <c r="Q311" s="63" t="s">
        <v>91</v>
      </c>
      <c r="R311" s="63" t="s">
        <v>91</v>
      </c>
      <c r="S311" s="63" t="s">
        <v>91</v>
      </c>
      <c r="T311" s="63" t="s">
        <v>91</v>
      </c>
      <c r="U311" s="63" t="s">
        <v>91</v>
      </c>
      <c r="V311" s="63" t="s">
        <v>99</v>
      </c>
      <c r="W311" s="63" t="s">
        <v>91</v>
      </c>
      <c r="X311" s="63" t="s">
        <v>99</v>
      </c>
      <c r="Y311" s="63" t="s">
        <v>91</v>
      </c>
      <c r="Z311" s="63" t="s">
        <v>91</v>
      </c>
      <c r="AA311" s="63" t="s">
        <v>91</v>
      </c>
      <c r="AB311" s="63" t="s">
        <v>91</v>
      </c>
      <c r="AC311" s="63" t="s">
        <v>91</v>
      </c>
      <c r="AD311" s="63" t="s">
        <v>91</v>
      </c>
      <c r="AE311" s="63" t="s">
        <v>91</v>
      </c>
      <c r="AF311" s="63" t="s">
        <v>91</v>
      </c>
      <c r="AG311" s="63" t="s">
        <v>91</v>
      </c>
      <c r="AH311" s="63" t="s">
        <v>91</v>
      </c>
      <c r="AI311" s="63" t="s">
        <v>99</v>
      </c>
      <c r="AJ311" s="66" t="str">
        <f t="shared" ref="AJ311" si="408">IF(AF311="SI","Impacto Catastrófico por lesoines o perdida de vidas humanas",(COUNTIF(Q311:AE320,"SI")+COUNTIF(AG311:AI320,"SI")))</f>
        <v>Impacto Catastrófico por lesoines o perdida de vidas humanas</v>
      </c>
      <c r="AK311" s="52" t="str">
        <f t="shared" ref="AK311" si="409">IF(AJ311=0,"",IF(AND(AJ311&gt;0,AJ311&lt;=5),"Moderado",IF(AND(AJ311&gt;5,AJ311&lt;=11),"Mayor","Catastrófico")))</f>
        <v>Catastrófico</v>
      </c>
      <c r="AL311" s="54" t="str">
        <f t="shared" ref="AL311" si="410">IF(AND(O311="Rara Vez",AK311="Moderado"),"Moderado",IF(AND(O311="Rara Vez",AK311="Mayor"),"Alto",IF(AND(O311="Improbable",AK311="Moderado"),"Moderado",IF(AND(O311="Improbable",AK311="Mayor"),"Alto",IF(AND(O311="Posible",AK311="Moderado"),"Alto",IF(AND(O311="Probable",AK311="Moderado"),"Alto","Extremo"))))))</f>
        <v>Extremo</v>
      </c>
      <c r="AM311" s="68" t="s">
        <v>81</v>
      </c>
      <c r="AN311" s="30">
        <v>1</v>
      </c>
      <c r="AO311" s="29" t="s">
        <v>669</v>
      </c>
      <c r="AP311" s="11" t="s">
        <v>113</v>
      </c>
      <c r="AQ311" s="11" t="s">
        <v>102</v>
      </c>
      <c r="AR311" s="11" t="s">
        <v>114</v>
      </c>
      <c r="AS311" s="11" t="s">
        <v>115</v>
      </c>
      <c r="AT311" s="11" t="s">
        <v>105</v>
      </c>
      <c r="AU311" s="11" t="s">
        <v>106</v>
      </c>
      <c r="AV311" s="11" t="s">
        <v>116</v>
      </c>
      <c r="AW311" s="11" t="s">
        <v>108</v>
      </c>
      <c r="AX311" s="11" t="s">
        <v>117</v>
      </c>
      <c r="AY311" s="11" t="s">
        <v>110</v>
      </c>
      <c r="AZ311" s="11" t="s">
        <v>111</v>
      </c>
      <c r="BA311" s="11" t="s">
        <v>118</v>
      </c>
      <c r="BB311" s="11">
        <f t="shared" ref="BB311:BB320" si="411">IF(AU311="Asignado",15,0)+IF(AV311="Adecuado",15,0)+IF(AW311="Oportuna",15,0)+IF(AX311="Prevenir",15,IF(AX311="Detectar",10,0))+IF(AY311="Confiable",15,0)+IF(AZ311="Se investigan y resuelven oportunamente",15,0)+IF(BA311="Completa",10,IF(BA311="Incompleta",5,0))</f>
        <v>75</v>
      </c>
      <c r="BC311" s="11" t="str">
        <f t="shared" ref="BC311:BC320" si="412">IF(BB311&lt;=85,"Débil",IF(AND(BB311&gt;=86,BB311&lt;=95),"Moderado","Fuerte"))</f>
        <v>Débil</v>
      </c>
      <c r="BD311" s="11"/>
      <c r="BE311" s="11" t="s">
        <v>120</v>
      </c>
      <c r="BF311" s="11" t="str">
        <f t="shared" ref="BF311:BF320" si="413">IF(BE311="Débil","No se ejecuta",IF(BE311="Moderado","Algunas veces se ejecuta",IF(BE311="FUERTE","Siempre se ejecuta","")))</f>
        <v>Siempre se ejecuta</v>
      </c>
      <c r="BG311" s="11"/>
      <c r="BH311" s="12" t="str">
        <f t="shared" ref="BH311:BH320" si="414">IF(AND(BE311="Fuerte",BC311="Fuerte"),"FUERTE",IF(AND(BE311="Fuerte",BC311="Moderado"),"MODERADO",IF(AND(BE311="Fuerte",BC311="Débil"),"DÉBIL",IF(AND(BE311="Moderado",BC311="Fuerte"),"MODERADO",IF(AND(BE311="Moderado",BC311="Moderado"),"MODERADO",IF(AND(BE311="Moderado",BC311="Débil"),"DÉBIL",IF(AND(BE311="Débil",BC311="Fuerte"),"DÉBIL",IF(AND(BE311="Débil",BC311="Moderado"),"DÉBIL",IF(AND(BE311="Débil",BC311="Débil"),"DÉBIL","")))))))))</f>
        <v>DÉBIL</v>
      </c>
      <c r="BI311" s="11">
        <f t="shared" ref="BI311:BI320" si="415">IF(BH311="DÉBIL",0,IF(BH311="MODERADO",50,IF(BH311="FUERTE",100,"")))</f>
        <v>0</v>
      </c>
      <c r="BJ311" s="11" t="str">
        <f t="shared" ref="BJ311:BJ320" si="416">IF(AND(BE311="Fuerte",BC311="Fuerte"),"NO","SI")</f>
        <v>SI</v>
      </c>
      <c r="BK311" s="71" t="str">
        <f t="shared" ref="BK311" si="417">IF(AVERAGE(BI311:BI320)=100,"FUERTE",IF(AND(AVERAGE(BI311:BI320)&lt;=99,AVERAGE(BI311:BI320)&gt;=50),"MODERADA",IF(AVERAGE(BI311:BI320)&lt;50,"DÉBIL",0)))</f>
        <v>DÉBIL</v>
      </c>
      <c r="BL311" s="71" t="str">
        <f t="shared" ref="BL311" si="418">IFERROR(IF(BK311="DÉBIL","NO DISMINUYE",IF(AVERAGEIF(AT311:AT320,"Preventivo",BI311:BI320)&gt;=50,"DIRECTAMENTE","NO DISMINUYE")),"NO DISMINUYE")</f>
        <v>NO DISMINUYE</v>
      </c>
      <c r="BM311" s="73">
        <f t="shared" ref="BM311" si="419">IF(N311=1,1,IF(AND(N311=2,BK311="FUERTE",BL311="DIRECTAMENTE"),N311-1,IF(AND(N311&gt;2,BK311="FUERTE",BL311="DIRECTAMENTE"),N311-2,IF(AND(N311&gt;=2,BK311="MODERADA",BL311="DIRECTAMENTE"),N311-1,N311))))</f>
        <v>4</v>
      </c>
      <c r="BN311" s="52" t="str">
        <f t="shared" ref="BN311" si="420">IF(BM311=1,"Rara vez",IF(BM311=2,"Improbable",IF(BM311=3,"Posible",IF(BM311=4,"Probable",IF(BM311=5,"Casi Seguro",0)))))</f>
        <v>Probable</v>
      </c>
      <c r="BO311" s="52" t="str">
        <f t="shared" ref="BO311" si="421">AK311</f>
        <v>Catastrófico</v>
      </c>
      <c r="BP311" s="54" t="str">
        <f t="shared" ref="BP311" si="422">IF(AND(BN311="Rara Vez",BO311="Moderado"),"Moderado",IF(AND(BN311="Rara Vez",BO311="Mayor"),"Alto",IF(AND(BN311="Improbable",BO311="Moderado"),"Moderado",IF(AND(BN311="Improbable",BO311="Mayor"),"Alto",IF(AND(BN311="Posible",BO311="Moderado"),"Alto",IF(AND(BN311="Probable",BO311="Moderado"),"Alto","Extremo"))))))</f>
        <v>Extremo</v>
      </c>
      <c r="BQ311" s="57" t="s">
        <v>121</v>
      </c>
      <c r="BR311" s="60"/>
    </row>
    <row r="312" spans="1:70" ht="23.25" customHeight="1" x14ac:dyDescent="0.25">
      <c r="A312" s="27"/>
      <c r="B312" s="77"/>
      <c r="C312" s="80"/>
      <c r="D312" s="82"/>
      <c r="E312" s="82"/>
      <c r="F312" s="64"/>
      <c r="G312" s="64"/>
      <c r="H312" s="80"/>
      <c r="I312" s="64"/>
      <c r="J312" s="85"/>
      <c r="K312" s="31">
        <v>2</v>
      </c>
      <c r="L312" s="32" t="s">
        <v>47</v>
      </c>
      <c r="M312" s="87"/>
      <c r="N312" s="89"/>
      <c r="O312" s="52"/>
      <c r="P312" s="92"/>
      <c r="Q312" s="64"/>
      <c r="R312" s="64"/>
      <c r="S312" s="64"/>
      <c r="T312" s="64"/>
      <c r="U312" s="64"/>
      <c r="V312" s="64"/>
      <c r="W312" s="64"/>
      <c r="X312" s="64"/>
      <c r="Y312" s="64"/>
      <c r="Z312" s="64"/>
      <c r="AA312" s="64"/>
      <c r="AB312" s="64"/>
      <c r="AC312" s="64"/>
      <c r="AD312" s="64"/>
      <c r="AE312" s="64"/>
      <c r="AF312" s="64"/>
      <c r="AG312" s="64"/>
      <c r="AH312" s="64"/>
      <c r="AI312" s="64"/>
      <c r="AJ312" s="66"/>
      <c r="AK312" s="52"/>
      <c r="AL312" s="55"/>
      <c r="AM312" s="69"/>
      <c r="AN312" s="33">
        <v>2</v>
      </c>
      <c r="AO312" s="32" t="s">
        <v>47</v>
      </c>
      <c r="AP312" s="17"/>
      <c r="AQ312" s="17"/>
      <c r="AR312" s="17"/>
      <c r="AS312" s="17"/>
      <c r="AT312" s="17"/>
      <c r="AU312" s="17"/>
      <c r="AV312" s="17"/>
      <c r="AW312" s="17"/>
      <c r="AX312" s="17"/>
      <c r="AY312" s="17"/>
      <c r="AZ312" s="17"/>
      <c r="BA312" s="17"/>
      <c r="BB312" s="17">
        <f t="shared" si="411"/>
        <v>0</v>
      </c>
      <c r="BC312" s="17" t="str">
        <f t="shared" si="412"/>
        <v>Débil</v>
      </c>
      <c r="BD312" s="17"/>
      <c r="BE312" s="17"/>
      <c r="BF312" s="17" t="str">
        <f t="shared" si="413"/>
        <v/>
      </c>
      <c r="BG312" s="17"/>
      <c r="BH312" s="18" t="str">
        <f t="shared" si="414"/>
        <v/>
      </c>
      <c r="BI312" s="17" t="str">
        <f t="shared" si="415"/>
        <v/>
      </c>
      <c r="BJ312" s="17" t="str">
        <f t="shared" si="416"/>
        <v>SI</v>
      </c>
      <c r="BK312" s="71"/>
      <c r="BL312" s="71"/>
      <c r="BM312" s="74"/>
      <c r="BN312" s="52"/>
      <c r="BO312" s="52"/>
      <c r="BP312" s="55"/>
      <c r="BQ312" s="58"/>
      <c r="BR312" s="61"/>
    </row>
    <row r="313" spans="1:70" ht="23.25" customHeight="1" x14ac:dyDescent="0.25">
      <c r="A313" s="27"/>
      <c r="B313" s="77"/>
      <c r="C313" s="80"/>
      <c r="D313" s="82"/>
      <c r="E313" s="82"/>
      <c r="F313" s="64"/>
      <c r="G313" s="64"/>
      <c r="H313" s="80"/>
      <c r="I313" s="64"/>
      <c r="J313" s="85"/>
      <c r="K313" s="34">
        <v>3</v>
      </c>
      <c r="L313" s="35" t="s">
        <v>47</v>
      </c>
      <c r="M313" s="87"/>
      <c r="N313" s="89"/>
      <c r="O313" s="52"/>
      <c r="P313" s="92"/>
      <c r="Q313" s="64"/>
      <c r="R313" s="64"/>
      <c r="S313" s="64"/>
      <c r="T313" s="64"/>
      <c r="U313" s="64"/>
      <c r="V313" s="64"/>
      <c r="W313" s="64"/>
      <c r="X313" s="64"/>
      <c r="Y313" s="64"/>
      <c r="Z313" s="64"/>
      <c r="AA313" s="64"/>
      <c r="AB313" s="64"/>
      <c r="AC313" s="64"/>
      <c r="AD313" s="64"/>
      <c r="AE313" s="64"/>
      <c r="AF313" s="64"/>
      <c r="AG313" s="64"/>
      <c r="AH313" s="64"/>
      <c r="AI313" s="64"/>
      <c r="AJ313" s="66"/>
      <c r="AK313" s="52"/>
      <c r="AL313" s="55"/>
      <c r="AM313" s="69"/>
      <c r="AN313" s="36">
        <v>3</v>
      </c>
      <c r="AO313" s="35" t="s">
        <v>47</v>
      </c>
      <c r="AP313" s="13"/>
      <c r="AQ313" s="13"/>
      <c r="AR313" s="13"/>
      <c r="AS313" s="13"/>
      <c r="AT313" s="13"/>
      <c r="AU313" s="13"/>
      <c r="AV313" s="13"/>
      <c r="AW313" s="13"/>
      <c r="AX313" s="13"/>
      <c r="AY313" s="13"/>
      <c r="AZ313" s="13"/>
      <c r="BA313" s="13"/>
      <c r="BB313" s="13">
        <f t="shared" si="411"/>
        <v>0</v>
      </c>
      <c r="BC313" s="13" t="str">
        <f t="shared" si="412"/>
        <v>Débil</v>
      </c>
      <c r="BD313" s="13"/>
      <c r="BE313" s="13"/>
      <c r="BF313" s="13" t="str">
        <f t="shared" si="413"/>
        <v/>
      </c>
      <c r="BG313" s="13"/>
      <c r="BH313" s="14" t="str">
        <f t="shared" si="414"/>
        <v/>
      </c>
      <c r="BI313" s="13" t="str">
        <f t="shared" si="415"/>
        <v/>
      </c>
      <c r="BJ313" s="13" t="str">
        <f t="shared" si="416"/>
        <v>SI</v>
      </c>
      <c r="BK313" s="71"/>
      <c r="BL313" s="71"/>
      <c r="BM313" s="74"/>
      <c r="BN313" s="52"/>
      <c r="BO313" s="52"/>
      <c r="BP313" s="55"/>
      <c r="BQ313" s="58"/>
      <c r="BR313" s="61"/>
    </row>
    <row r="314" spans="1:70" ht="23.25" customHeight="1" x14ac:dyDescent="0.25">
      <c r="A314" s="27"/>
      <c r="B314" s="77"/>
      <c r="C314" s="80"/>
      <c r="D314" s="82"/>
      <c r="E314" s="82"/>
      <c r="F314" s="64"/>
      <c r="G314" s="64"/>
      <c r="H314" s="80"/>
      <c r="I314" s="64"/>
      <c r="J314" s="85"/>
      <c r="K314" s="31">
        <v>4</v>
      </c>
      <c r="L314" s="32" t="s">
        <v>47</v>
      </c>
      <c r="M314" s="87"/>
      <c r="N314" s="89"/>
      <c r="O314" s="52"/>
      <c r="P314" s="92"/>
      <c r="Q314" s="64"/>
      <c r="R314" s="64"/>
      <c r="S314" s="64"/>
      <c r="T314" s="64"/>
      <c r="U314" s="64"/>
      <c r="V314" s="64"/>
      <c r="W314" s="64"/>
      <c r="X314" s="64"/>
      <c r="Y314" s="64"/>
      <c r="Z314" s="64"/>
      <c r="AA314" s="64"/>
      <c r="AB314" s="64"/>
      <c r="AC314" s="64"/>
      <c r="AD314" s="64"/>
      <c r="AE314" s="64"/>
      <c r="AF314" s="64"/>
      <c r="AG314" s="64"/>
      <c r="AH314" s="64"/>
      <c r="AI314" s="64"/>
      <c r="AJ314" s="66"/>
      <c r="AK314" s="52"/>
      <c r="AL314" s="55"/>
      <c r="AM314" s="69"/>
      <c r="AN314" s="33">
        <v>4</v>
      </c>
      <c r="AO314" s="32" t="s">
        <v>47</v>
      </c>
      <c r="AP314" s="17"/>
      <c r="AQ314" s="17"/>
      <c r="AR314" s="17"/>
      <c r="AS314" s="17"/>
      <c r="AT314" s="17"/>
      <c r="AU314" s="17"/>
      <c r="AV314" s="17"/>
      <c r="AW314" s="17"/>
      <c r="AX314" s="17"/>
      <c r="AY314" s="17"/>
      <c r="AZ314" s="17"/>
      <c r="BA314" s="17"/>
      <c r="BB314" s="17">
        <f t="shared" si="411"/>
        <v>0</v>
      </c>
      <c r="BC314" s="17" t="str">
        <f t="shared" si="412"/>
        <v>Débil</v>
      </c>
      <c r="BD314" s="17"/>
      <c r="BE314" s="17"/>
      <c r="BF314" s="17" t="str">
        <f t="shared" si="413"/>
        <v/>
      </c>
      <c r="BG314" s="17"/>
      <c r="BH314" s="18" t="str">
        <f t="shared" si="414"/>
        <v/>
      </c>
      <c r="BI314" s="17" t="str">
        <f t="shared" si="415"/>
        <v/>
      </c>
      <c r="BJ314" s="17" t="str">
        <f t="shared" si="416"/>
        <v>SI</v>
      </c>
      <c r="BK314" s="71"/>
      <c r="BL314" s="71"/>
      <c r="BM314" s="74"/>
      <c r="BN314" s="52"/>
      <c r="BO314" s="52"/>
      <c r="BP314" s="55"/>
      <c r="BQ314" s="58"/>
      <c r="BR314" s="61"/>
    </row>
    <row r="315" spans="1:70" ht="23.25" customHeight="1" x14ac:dyDescent="0.25">
      <c r="A315" s="27"/>
      <c r="B315" s="77"/>
      <c r="C315" s="80"/>
      <c r="D315" s="82"/>
      <c r="E315" s="82"/>
      <c r="F315" s="64"/>
      <c r="G315" s="64"/>
      <c r="H315" s="80"/>
      <c r="I315" s="64"/>
      <c r="J315" s="85"/>
      <c r="K315" s="34">
        <v>5</v>
      </c>
      <c r="L315" s="35" t="s">
        <v>47</v>
      </c>
      <c r="M315" s="87"/>
      <c r="N315" s="89"/>
      <c r="O315" s="52"/>
      <c r="P315" s="92"/>
      <c r="Q315" s="64"/>
      <c r="R315" s="64"/>
      <c r="S315" s="64"/>
      <c r="T315" s="64"/>
      <c r="U315" s="64"/>
      <c r="V315" s="64"/>
      <c r="W315" s="64"/>
      <c r="X315" s="64"/>
      <c r="Y315" s="64"/>
      <c r="Z315" s="64"/>
      <c r="AA315" s="64"/>
      <c r="AB315" s="64"/>
      <c r="AC315" s="64"/>
      <c r="AD315" s="64"/>
      <c r="AE315" s="64"/>
      <c r="AF315" s="64"/>
      <c r="AG315" s="64"/>
      <c r="AH315" s="64"/>
      <c r="AI315" s="64"/>
      <c r="AJ315" s="66"/>
      <c r="AK315" s="52"/>
      <c r="AL315" s="55"/>
      <c r="AM315" s="69"/>
      <c r="AN315" s="36">
        <v>5</v>
      </c>
      <c r="AO315" s="35" t="s">
        <v>47</v>
      </c>
      <c r="AP315" s="13"/>
      <c r="AQ315" s="13"/>
      <c r="AR315" s="13"/>
      <c r="AS315" s="13"/>
      <c r="AT315" s="13"/>
      <c r="AU315" s="13"/>
      <c r="AV315" s="13"/>
      <c r="AW315" s="13"/>
      <c r="AX315" s="13"/>
      <c r="AY315" s="13"/>
      <c r="AZ315" s="13"/>
      <c r="BA315" s="13"/>
      <c r="BB315" s="13">
        <f t="shared" si="411"/>
        <v>0</v>
      </c>
      <c r="BC315" s="13" t="str">
        <f t="shared" si="412"/>
        <v>Débil</v>
      </c>
      <c r="BD315" s="13"/>
      <c r="BE315" s="13"/>
      <c r="BF315" s="13" t="str">
        <f t="shared" si="413"/>
        <v/>
      </c>
      <c r="BG315" s="13"/>
      <c r="BH315" s="14" t="str">
        <f t="shared" si="414"/>
        <v/>
      </c>
      <c r="BI315" s="13" t="str">
        <f t="shared" si="415"/>
        <v/>
      </c>
      <c r="BJ315" s="13" t="str">
        <f t="shared" si="416"/>
        <v>SI</v>
      </c>
      <c r="BK315" s="71"/>
      <c r="BL315" s="71"/>
      <c r="BM315" s="74"/>
      <c r="BN315" s="52"/>
      <c r="BO315" s="52"/>
      <c r="BP315" s="55"/>
      <c r="BQ315" s="58"/>
      <c r="BR315" s="61"/>
    </row>
    <row r="316" spans="1:70" ht="23.25" customHeight="1" x14ac:dyDescent="0.25">
      <c r="A316" s="27"/>
      <c r="B316" s="77"/>
      <c r="C316" s="80"/>
      <c r="D316" s="82"/>
      <c r="E316" s="82"/>
      <c r="F316" s="64"/>
      <c r="G316" s="64"/>
      <c r="H316" s="80"/>
      <c r="I316" s="64"/>
      <c r="J316" s="85"/>
      <c r="K316" s="31">
        <v>6</v>
      </c>
      <c r="L316" s="32" t="s">
        <v>47</v>
      </c>
      <c r="M316" s="87"/>
      <c r="N316" s="89"/>
      <c r="O316" s="52"/>
      <c r="P316" s="92"/>
      <c r="Q316" s="64"/>
      <c r="R316" s="64"/>
      <c r="S316" s="64"/>
      <c r="T316" s="64"/>
      <c r="U316" s="64"/>
      <c r="V316" s="64"/>
      <c r="W316" s="64"/>
      <c r="X316" s="64"/>
      <c r="Y316" s="64"/>
      <c r="Z316" s="64"/>
      <c r="AA316" s="64"/>
      <c r="AB316" s="64"/>
      <c r="AC316" s="64"/>
      <c r="AD316" s="64"/>
      <c r="AE316" s="64"/>
      <c r="AF316" s="64"/>
      <c r="AG316" s="64"/>
      <c r="AH316" s="64"/>
      <c r="AI316" s="64"/>
      <c r="AJ316" s="66"/>
      <c r="AK316" s="52"/>
      <c r="AL316" s="55"/>
      <c r="AM316" s="69"/>
      <c r="AN316" s="33">
        <v>6</v>
      </c>
      <c r="AO316" s="32" t="s">
        <v>47</v>
      </c>
      <c r="AP316" s="17"/>
      <c r="AQ316" s="17"/>
      <c r="AR316" s="17"/>
      <c r="AS316" s="17"/>
      <c r="AT316" s="17"/>
      <c r="AU316" s="17"/>
      <c r="AV316" s="17"/>
      <c r="AW316" s="17"/>
      <c r="AX316" s="17"/>
      <c r="AY316" s="17"/>
      <c r="AZ316" s="17"/>
      <c r="BA316" s="17"/>
      <c r="BB316" s="17">
        <f t="shared" si="411"/>
        <v>0</v>
      </c>
      <c r="BC316" s="17" t="str">
        <f t="shared" si="412"/>
        <v>Débil</v>
      </c>
      <c r="BD316" s="17"/>
      <c r="BE316" s="17"/>
      <c r="BF316" s="17" t="str">
        <f t="shared" si="413"/>
        <v/>
      </c>
      <c r="BG316" s="17"/>
      <c r="BH316" s="18" t="str">
        <f t="shared" si="414"/>
        <v/>
      </c>
      <c r="BI316" s="17" t="str">
        <f t="shared" si="415"/>
        <v/>
      </c>
      <c r="BJ316" s="17" t="str">
        <f t="shared" si="416"/>
        <v>SI</v>
      </c>
      <c r="BK316" s="71"/>
      <c r="BL316" s="71"/>
      <c r="BM316" s="74"/>
      <c r="BN316" s="52"/>
      <c r="BO316" s="52"/>
      <c r="BP316" s="55"/>
      <c r="BQ316" s="58"/>
      <c r="BR316" s="61"/>
    </row>
    <row r="317" spans="1:70" ht="23.25" customHeight="1" x14ac:dyDescent="0.25">
      <c r="A317" s="27"/>
      <c r="B317" s="77"/>
      <c r="C317" s="80"/>
      <c r="D317" s="82"/>
      <c r="E317" s="82"/>
      <c r="F317" s="64"/>
      <c r="G317" s="64"/>
      <c r="H317" s="80"/>
      <c r="I317" s="64"/>
      <c r="J317" s="85"/>
      <c r="K317" s="34">
        <v>7</v>
      </c>
      <c r="L317" s="35" t="s">
        <v>47</v>
      </c>
      <c r="M317" s="87"/>
      <c r="N317" s="89"/>
      <c r="O317" s="52"/>
      <c r="P317" s="92"/>
      <c r="Q317" s="64"/>
      <c r="R317" s="64"/>
      <c r="S317" s="64"/>
      <c r="T317" s="64"/>
      <c r="U317" s="64"/>
      <c r="V317" s="64"/>
      <c r="W317" s="64"/>
      <c r="X317" s="64"/>
      <c r="Y317" s="64"/>
      <c r="Z317" s="64"/>
      <c r="AA317" s="64"/>
      <c r="AB317" s="64"/>
      <c r="AC317" s="64"/>
      <c r="AD317" s="64"/>
      <c r="AE317" s="64"/>
      <c r="AF317" s="64"/>
      <c r="AG317" s="64"/>
      <c r="AH317" s="64"/>
      <c r="AI317" s="64"/>
      <c r="AJ317" s="66"/>
      <c r="AK317" s="52"/>
      <c r="AL317" s="55"/>
      <c r="AM317" s="69"/>
      <c r="AN317" s="36">
        <v>7</v>
      </c>
      <c r="AO317" s="35" t="s">
        <v>47</v>
      </c>
      <c r="AP317" s="13"/>
      <c r="AQ317" s="13"/>
      <c r="AR317" s="13"/>
      <c r="AS317" s="13"/>
      <c r="AT317" s="13"/>
      <c r="AU317" s="13"/>
      <c r="AV317" s="13"/>
      <c r="AW317" s="13"/>
      <c r="AX317" s="13"/>
      <c r="AY317" s="13"/>
      <c r="AZ317" s="13"/>
      <c r="BA317" s="13"/>
      <c r="BB317" s="13">
        <f t="shared" si="411"/>
        <v>0</v>
      </c>
      <c r="BC317" s="13" t="str">
        <f t="shared" si="412"/>
        <v>Débil</v>
      </c>
      <c r="BD317" s="13"/>
      <c r="BE317" s="13"/>
      <c r="BF317" s="13" t="str">
        <f t="shared" si="413"/>
        <v/>
      </c>
      <c r="BG317" s="13"/>
      <c r="BH317" s="14" t="str">
        <f t="shared" si="414"/>
        <v/>
      </c>
      <c r="BI317" s="13" t="str">
        <f t="shared" si="415"/>
        <v/>
      </c>
      <c r="BJ317" s="13" t="str">
        <f t="shared" si="416"/>
        <v>SI</v>
      </c>
      <c r="BK317" s="71"/>
      <c r="BL317" s="71"/>
      <c r="BM317" s="74"/>
      <c r="BN317" s="52"/>
      <c r="BO317" s="52"/>
      <c r="BP317" s="55"/>
      <c r="BQ317" s="58"/>
      <c r="BR317" s="61"/>
    </row>
    <row r="318" spans="1:70" ht="23.25" customHeight="1" x14ac:dyDescent="0.25">
      <c r="A318" s="27"/>
      <c r="B318" s="77"/>
      <c r="C318" s="80"/>
      <c r="D318" s="82"/>
      <c r="E318" s="82"/>
      <c r="F318" s="64"/>
      <c r="G318" s="64"/>
      <c r="H318" s="80"/>
      <c r="I318" s="64"/>
      <c r="J318" s="85"/>
      <c r="K318" s="31">
        <v>8</v>
      </c>
      <c r="L318" s="32" t="s">
        <v>47</v>
      </c>
      <c r="M318" s="87"/>
      <c r="N318" s="89"/>
      <c r="O318" s="52"/>
      <c r="P318" s="92"/>
      <c r="Q318" s="64"/>
      <c r="R318" s="64"/>
      <c r="S318" s="64"/>
      <c r="T318" s="64"/>
      <c r="U318" s="64"/>
      <c r="V318" s="64"/>
      <c r="W318" s="64"/>
      <c r="X318" s="64"/>
      <c r="Y318" s="64"/>
      <c r="Z318" s="64"/>
      <c r="AA318" s="64"/>
      <c r="AB318" s="64"/>
      <c r="AC318" s="64"/>
      <c r="AD318" s="64"/>
      <c r="AE318" s="64"/>
      <c r="AF318" s="64"/>
      <c r="AG318" s="64"/>
      <c r="AH318" s="64"/>
      <c r="AI318" s="64"/>
      <c r="AJ318" s="66"/>
      <c r="AK318" s="52"/>
      <c r="AL318" s="55"/>
      <c r="AM318" s="69"/>
      <c r="AN318" s="33">
        <v>8</v>
      </c>
      <c r="AO318" s="32" t="s">
        <v>47</v>
      </c>
      <c r="AP318" s="17"/>
      <c r="AQ318" s="17"/>
      <c r="AR318" s="17"/>
      <c r="AS318" s="17"/>
      <c r="AT318" s="17"/>
      <c r="AU318" s="17"/>
      <c r="AV318" s="17"/>
      <c r="AW318" s="17"/>
      <c r="AX318" s="17"/>
      <c r="AY318" s="17"/>
      <c r="AZ318" s="17"/>
      <c r="BA318" s="17"/>
      <c r="BB318" s="17">
        <f t="shared" si="411"/>
        <v>0</v>
      </c>
      <c r="BC318" s="17" t="str">
        <f t="shared" si="412"/>
        <v>Débil</v>
      </c>
      <c r="BD318" s="17"/>
      <c r="BE318" s="17"/>
      <c r="BF318" s="17" t="str">
        <f t="shared" si="413"/>
        <v/>
      </c>
      <c r="BG318" s="17"/>
      <c r="BH318" s="18" t="str">
        <f t="shared" si="414"/>
        <v/>
      </c>
      <c r="BI318" s="17" t="str">
        <f t="shared" si="415"/>
        <v/>
      </c>
      <c r="BJ318" s="17" t="str">
        <f t="shared" si="416"/>
        <v>SI</v>
      </c>
      <c r="BK318" s="71"/>
      <c r="BL318" s="71"/>
      <c r="BM318" s="74"/>
      <c r="BN318" s="52"/>
      <c r="BO318" s="52"/>
      <c r="BP318" s="55"/>
      <c r="BQ318" s="58"/>
      <c r="BR318" s="61"/>
    </row>
    <row r="319" spans="1:70" ht="23.25" customHeight="1" x14ac:dyDescent="0.25">
      <c r="A319" s="27"/>
      <c r="B319" s="77"/>
      <c r="C319" s="80"/>
      <c r="D319" s="82"/>
      <c r="E319" s="82"/>
      <c r="F319" s="64"/>
      <c r="G319" s="64"/>
      <c r="H319" s="80"/>
      <c r="I319" s="64"/>
      <c r="J319" s="85"/>
      <c r="K319" s="34">
        <v>9</v>
      </c>
      <c r="L319" s="35" t="s">
        <v>47</v>
      </c>
      <c r="M319" s="87"/>
      <c r="N319" s="89"/>
      <c r="O319" s="52"/>
      <c r="P319" s="92"/>
      <c r="Q319" s="64"/>
      <c r="R319" s="64"/>
      <c r="S319" s="64"/>
      <c r="T319" s="64"/>
      <c r="U319" s="64"/>
      <c r="V319" s="64"/>
      <c r="W319" s="64"/>
      <c r="X319" s="64"/>
      <c r="Y319" s="64"/>
      <c r="Z319" s="64"/>
      <c r="AA319" s="64"/>
      <c r="AB319" s="64"/>
      <c r="AC319" s="64"/>
      <c r="AD319" s="64"/>
      <c r="AE319" s="64"/>
      <c r="AF319" s="64"/>
      <c r="AG319" s="64"/>
      <c r="AH319" s="64"/>
      <c r="AI319" s="64"/>
      <c r="AJ319" s="66"/>
      <c r="AK319" s="52"/>
      <c r="AL319" s="55"/>
      <c r="AM319" s="69"/>
      <c r="AN319" s="36">
        <v>9</v>
      </c>
      <c r="AO319" s="35" t="s">
        <v>56</v>
      </c>
      <c r="AP319" s="13"/>
      <c r="AQ319" s="13"/>
      <c r="AR319" s="13"/>
      <c r="AS319" s="13"/>
      <c r="AT319" s="13"/>
      <c r="AU319" s="13"/>
      <c r="AV319" s="13"/>
      <c r="AW319" s="13"/>
      <c r="AX319" s="13"/>
      <c r="AY319" s="13"/>
      <c r="AZ319" s="13"/>
      <c r="BA319" s="13"/>
      <c r="BB319" s="13">
        <f t="shared" si="411"/>
        <v>0</v>
      </c>
      <c r="BC319" s="13" t="str">
        <f t="shared" si="412"/>
        <v>Débil</v>
      </c>
      <c r="BD319" s="13"/>
      <c r="BE319" s="13"/>
      <c r="BF319" s="13" t="str">
        <f t="shared" si="413"/>
        <v/>
      </c>
      <c r="BG319" s="13"/>
      <c r="BH319" s="14" t="str">
        <f t="shared" si="414"/>
        <v/>
      </c>
      <c r="BI319" s="13" t="str">
        <f t="shared" si="415"/>
        <v/>
      </c>
      <c r="BJ319" s="13" t="str">
        <f t="shared" si="416"/>
        <v>SI</v>
      </c>
      <c r="BK319" s="71"/>
      <c r="BL319" s="71"/>
      <c r="BM319" s="74"/>
      <c r="BN319" s="52"/>
      <c r="BO319" s="52"/>
      <c r="BP319" s="55"/>
      <c r="BQ319" s="58"/>
      <c r="BR319" s="61"/>
    </row>
    <row r="320" spans="1:70" ht="23.25" customHeight="1" thickBot="1" x14ac:dyDescent="0.3">
      <c r="A320" s="27"/>
      <c r="B320" s="78"/>
      <c r="C320" s="81"/>
      <c r="D320" s="83"/>
      <c r="E320" s="83"/>
      <c r="F320" s="65"/>
      <c r="G320" s="65"/>
      <c r="H320" s="81"/>
      <c r="I320" s="65"/>
      <c r="J320" s="86"/>
      <c r="K320" s="37">
        <v>10</v>
      </c>
      <c r="L320" s="38" t="s">
        <v>47</v>
      </c>
      <c r="M320" s="88"/>
      <c r="N320" s="90"/>
      <c r="O320" s="53"/>
      <c r="P320" s="93"/>
      <c r="Q320" s="65"/>
      <c r="R320" s="65"/>
      <c r="S320" s="65"/>
      <c r="T320" s="65"/>
      <c r="U320" s="65"/>
      <c r="V320" s="65"/>
      <c r="W320" s="65"/>
      <c r="X320" s="65"/>
      <c r="Y320" s="65"/>
      <c r="Z320" s="65"/>
      <c r="AA320" s="65"/>
      <c r="AB320" s="65"/>
      <c r="AC320" s="65"/>
      <c r="AD320" s="65"/>
      <c r="AE320" s="65"/>
      <c r="AF320" s="65"/>
      <c r="AG320" s="65"/>
      <c r="AH320" s="65"/>
      <c r="AI320" s="65"/>
      <c r="AJ320" s="67"/>
      <c r="AK320" s="53"/>
      <c r="AL320" s="56"/>
      <c r="AM320" s="70"/>
      <c r="AN320" s="39">
        <v>10</v>
      </c>
      <c r="AO320" s="38" t="s">
        <v>56</v>
      </c>
      <c r="AP320" s="19"/>
      <c r="AQ320" s="19"/>
      <c r="AR320" s="19"/>
      <c r="AS320" s="19"/>
      <c r="AT320" s="19"/>
      <c r="AU320" s="19"/>
      <c r="AV320" s="19"/>
      <c r="AW320" s="19"/>
      <c r="AX320" s="19"/>
      <c r="AY320" s="19"/>
      <c r="AZ320" s="19"/>
      <c r="BA320" s="19"/>
      <c r="BB320" s="19">
        <f t="shared" si="411"/>
        <v>0</v>
      </c>
      <c r="BC320" s="19" t="str">
        <f t="shared" si="412"/>
        <v>Débil</v>
      </c>
      <c r="BD320" s="19"/>
      <c r="BE320" s="19"/>
      <c r="BF320" s="19" t="str">
        <f t="shared" si="413"/>
        <v/>
      </c>
      <c r="BG320" s="19"/>
      <c r="BH320" s="20" t="str">
        <f t="shared" si="414"/>
        <v/>
      </c>
      <c r="BI320" s="19" t="str">
        <f t="shared" si="415"/>
        <v/>
      </c>
      <c r="BJ320" s="19" t="str">
        <f t="shared" si="416"/>
        <v>SI</v>
      </c>
      <c r="BK320" s="72"/>
      <c r="BL320" s="72"/>
      <c r="BM320" s="75"/>
      <c r="BN320" s="53"/>
      <c r="BO320" s="53"/>
      <c r="BP320" s="56"/>
      <c r="BQ320" s="59"/>
      <c r="BR320" s="62"/>
    </row>
    <row r="321" spans="1:70" ht="267.75" x14ac:dyDescent="0.25">
      <c r="A321" s="27"/>
      <c r="B321" s="99" t="s">
        <v>36</v>
      </c>
      <c r="C321" s="63" t="s">
        <v>393</v>
      </c>
      <c r="D321" s="82" t="s">
        <v>394</v>
      </c>
      <c r="E321" s="82" t="s">
        <v>395</v>
      </c>
      <c r="F321" s="63" t="s">
        <v>91</v>
      </c>
      <c r="G321" s="63" t="s">
        <v>91</v>
      </c>
      <c r="H321" s="79" t="s">
        <v>91</v>
      </c>
      <c r="I321" s="63" t="s">
        <v>91</v>
      </c>
      <c r="J321" s="84" t="str">
        <f t="shared" ref="J321" si="423">IF(AND((F321="SI"),(G321="SI"),(H321="SI"),(I321="SI")),"Si es Riesgo de Corrupción","No es Riesgo de Corrupción")</f>
        <v>Si es Riesgo de Corrupción</v>
      </c>
      <c r="K321" s="28">
        <v>1</v>
      </c>
      <c r="L321" s="29" t="s">
        <v>396</v>
      </c>
      <c r="M321" s="87" t="s">
        <v>398</v>
      </c>
      <c r="N321" s="89">
        <v>1</v>
      </c>
      <c r="O321" s="52" t="str">
        <f t="shared" ref="O321" si="424">IF(N321=1,"Rara vez",IF(N321=2,"Improbable",IF(N321=3,"Posible",IF(N321=4,"Probable",IF(N321=5,"Casi seguro","← 
Definir el nivel de probabilidad")))))</f>
        <v>Rara vez</v>
      </c>
      <c r="P321" s="91" t="str">
        <f t="shared" ref="P321" si="425">IF(N321=5,"Descripción:
Se espera que el evento ocurra en la mayoría de las circunstancias
Frecuencia:
Más de 1 vez al año",IF(N321=4,"Descripción:
Es viable que el evento ocurra en la mayoría de las circunstancias
Frecuencia:
Al menos 1 vez en el último año",IF(N321=3,"Descripción:
El evento podrá ocurrir en algún momento
Frecuencia:
Al menos 1 vez en los últimos 2 años",IF(N321=2,"Descripción:
El evento puede ocurrir en algún momento
Frecuencia:
Al menos 1 vez en los últimos 5 años",IF(N321=1,"Descripción: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321" s="63" t="s">
        <v>91</v>
      </c>
      <c r="R321" s="63" t="s">
        <v>91</v>
      </c>
      <c r="S321" s="63" t="s">
        <v>91</v>
      </c>
      <c r="T321" s="63" t="s">
        <v>91</v>
      </c>
      <c r="U321" s="63" t="s">
        <v>91</v>
      </c>
      <c r="V321" s="63" t="s">
        <v>91</v>
      </c>
      <c r="W321" s="63" t="s">
        <v>91</v>
      </c>
      <c r="X321" s="63" t="s">
        <v>99</v>
      </c>
      <c r="Y321" s="63" t="s">
        <v>91</v>
      </c>
      <c r="Z321" s="63" t="s">
        <v>91</v>
      </c>
      <c r="AA321" s="63" t="s">
        <v>91</v>
      </c>
      <c r="AB321" s="63" t="s">
        <v>91</v>
      </c>
      <c r="AC321" s="63" t="s">
        <v>91</v>
      </c>
      <c r="AD321" s="63" t="s">
        <v>91</v>
      </c>
      <c r="AE321" s="63" t="s">
        <v>91</v>
      </c>
      <c r="AF321" s="63" t="s">
        <v>99</v>
      </c>
      <c r="AG321" s="63" t="s">
        <v>91</v>
      </c>
      <c r="AH321" s="63" t="s">
        <v>91</v>
      </c>
      <c r="AI321" s="63" t="s">
        <v>99</v>
      </c>
      <c r="AJ321" s="66">
        <f t="shared" ref="AJ321" si="426">IF(AF321="SI","Impacto Catastrófico por lesoines o perdida de vidas humanas",(COUNTIF(Q321:AE330,"SI")+COUNTIF(AG321:AI330,"SI")))</f>
        <v>16</v>
      </c>
      <c r="AK321" s="52" t="str">
        <f t="shared" ref="AK321" si="427">IF(AJ321=0,"",IF(AND(AJ321&gt;0,AJ321&lt;=5),"Moderado",IF(AND(AJ321&gt;5,AJ321&lt;=11),"Mayor","Catastrófico")))</f>
        <v>Catastrófico</v>
      </c>
      <c r="AL321" s="54" t="str">
        <f t="shared" ref="AL321" si="428">IF(AND(O321="Rara Vez",AK321="Moderado"),"Moderado",IF(AND(O321="Rara Vez",AK321="Mayor"),"Alto",IF(AND(O321="Improbable",AK321="Moderado"),"Moderado",IF(AND(O321="Improbable",AK321="Mayor"),"Alto",IF(AND(O321="Posible",AK321="Moderado"),"Alto",IF(AND(O321="Probable",AK321="Moderado"),"Alto","Extremo"))))))</f>
        <v>Extremo</v>
      </c>
      <c r="AM321" s="68" t="s">
        <v>81</v>
      </c>
      <c r="AN321" s="30">
        <v>1</v>
      </c>
      <c r="AO321" s="29" t="s">
        <v>399</v>
      </c>
      <c r="AP321" s="11" t="s">
        <v>401</v>
      </c>
      <c r="AQ321" s="11" t="s">
        <v>220</v>
      </c>
      <c r="AR321" s="11" t="s">
        <v>324</v>
      </c>
      <c r="AS321" s="11" t="s">
        <v>402</v>
      </c>
      <c r="AT321" s="11" t="s">
        <v>132</v>
      </c>
      <c r="AU321" s="11" t="s">
        <v>106</v>
      </c>
      <c r="AV321" s="11" t="s">
        <v>107</v>
      </c>
      <c r="AW321" s="11" t="s">
        <v>182</v>
      </c>
      <c r="AX321" s="11" t="s">
        <v>109</v>
      </c>
      <c r="AY321" s="11" t="s">
        <v>184</v>
      </c>
      <c r="AZ321" s="11" t="s">
        <v>185</v>
      </c>
      <c r="BA321" s="11" t="s">
        <v>118</v>
      </c>
      <c r="BB321" s="11">
        <f t="shared" si="357"/>
        <v>50</v>
      </c>
      <c r="BC321" s="11" t="str">
        <f t="shared" si="358"/>
        <v>Débil</v>
      </c>
      <c r="BD321" s="11"/>
      <c r="BE321" s="11" t="s">
        <v>119</v>
      </c>
      <c r="BF321" s="11" t="str">
        <f t="shared" si="359"/>
        <v>No se ejecuta</v>
      </c>
      <c r="BG321" s="11"/>
      <c r="BH321" s="12" t="str">
        <f t="shared" si="360"/>
        <v>DÉBIL</v>
      </c>
      <c r="BI321" s="11">
        <f t="shared" si="361"/>
        <v>0</v>
      </c>
      <c r="BJ321" s="11" t="str">
        <f t="shared" si="362"/>
        <v>SI</v>
      </c>
      <c r="BK321" s="71" t="str">
        <f t="shared" ref="BK321" si="429">IF(AVERAGE(BI321:BI330)=100,"FUERTE",IF(AND(AVERAGE(BI321:BI330)&lt;=99,AVERAGE(BI321:BI330)&gt;=50),"MODERADA",IF(AVERAGE(BI321:BI330)&lt;50,"DÉBIL",0)))</f>
        <v>MODERADA</v>
      </c>
      <c r="BL321" s="71" t="str">
        <f t="shared" ref="BL321" si="430">IFERROR(IF(BK321="DÉBIL","NO DISMINUYE",IF(AVERAGEIF(AT321:AT330,"Preventivo",BI321:BI330)&gt;=50,"DIRECTAMENTE","NO DISMINUYE")),"NO DISMINUYE")</f>
        <v>DIRECTAMENTE</v>
      </c>
      <c r="BM321" s="73">
        <f t="shared" ref="BM321" si="431">IF(N321=1,1,IF(AND(N321=2,BK321="FUERTE",BL321="DIRECTAMENTE"),N321-1,IF(AND(N321&gt;2,BK321="FUERTE",BL321="DIRECTAMENTE"),N321-2,IF(AND(N321&gt;=2,BK321="MODERADA",BL321="DIRECTAMENTE"),N321-1,N321))))</f>
        <v>1</v>
      </c>
      <c r="BN321" s="52" t="str">
        <f t="shared" ref="BN321" si="432">IF(BM321=1,"Rara vez",IF(BM321=2,"Improbable",IF(BM321=3,"Posible",IF(BM321=4,"Probable",IF(BM321=5,"Casi Seguro",0)))))</f>
        <v>Rara vez</v>
      </c>
      <c r="BO321" s="52" t="str">
        <f t="shared" ref="BO321" si="433">AK321</f>
        <v>Catastrófico</v>
      </c>
      <c r="BP321" s="54" t="str">
        <f t="shared" ref="BP321" si="434">IF(AND(BN321="Rara Vez",BO321="Moderado"),"Moderado",IF(AND(BN321="Rara Vez",BO321="Mayor"),"Alto",IF(AND(BN321="Improbable",BO321="Moderado"),"Moderado",IF(AND(BN321="Improbable",BO321="Mayor"),"Alto",IF(AND(BN321="Posible",BO321="Moderado"),"Alto",IF(AND(BN321="Probable",BO321="Moderado"),"Alto","Extremo"))))))</f>
        <v>Extremo</v>
      </c>
      <c r="BQ321" s="57" t="s">
        <v>668</v>
      </c>
      <c r="BR321" s="60"/>
    </row>
    <row r="322" spans="1:70" ht="165.75" x14ac:dyDescent="0.25">
      <c r="A322" s="27"/>
      <c r="B322" s="100"/>
      <c r="C322" s="64"/>
      <c r="D322" s="82"/>
      <c r="E322" s="82"/>
      <c r="F322" s="64"/>
      <c r="G322" s="64"/>
      <c r="H322" s="80"/>
      <c r="I322" s="64"/>
      <c r="J322" s="85"/>
      <c r="K322" s="31">
        <v>2</v>
      </c>
      <c r="L322" s="32" t="s">
        <v>397</v>
      </c>
      <c r="M322" s="87"/>
      <c r="N322" s="89"/>
      <c r="O322" s="52"/>
      <c r="P322" s="92"/>
      <c r="Q322" s="64"/>
      <c r="R322" s="64"/>
      <c r="S322" s="64"/>
      <c r="T322" s="64"/>
      <c r="U322" s="64"/>
      <c r="V322" s="64"/>
      <c r="W322" s="64"/>
      <c r="X322" s="64"/>
      <c r="Y322" s="64"/>
      <c r="Z322" s="64"/>
      <c r="AA322" s="64"/>
      <c r="AB322" s="64"/>
      <c r="AC322" s="64"/>
      <c r="AD322" s="64"/>
      <c r="AE322" s="64"/>
      <c r="AF322" s="64"/>
      <c r="AG322" s="64"/>
      <c r="AH322" s="64"/>
      <c r="AI322" s="64"/>
      <c r="AJ322" s="66"/>
      <c r="AK322" s="52"/>
      <c r="AL322" s="55"/>
      <c r="AM322" s="69"/>
      <c r="AN322" s="33">
        <v>2</v>
      </c>
      <c r="AO322" s="32" t="s">
        <v>400</v>
      </c>
      <c r="AP322" s="17" t="s">
        <v>403</v>
      </c>
      <c r="AQ322" s="17" t="s">
        <v>220</v>
      </c>
      <c r="AR322" s="17" t="s">
        <v>404</v>
      </c>
      <c r="AS322" s="17" t="s">
        <v>405</v>
      </c>
      <c r="AT322" s="17" t="s">
        <v>132</v>
      </c>
      <c r="AU322" s="17" t="s">
        <v>106</v>
      </c>
      <c r="AV322" s="17" t="s">
        <v>107</v>
      </c>
      <c r="AW322" s="17" t="s">
        <v>108</v>
      </c>
      <c r="AX322" s="17" t="s">
        <v>109</v>
      </c>
      <c r="AY322" s="17" t="s">
        <v>110</v>
      </c>
      <c r="AZ322" s="17" t="s">
        <v>111</v>
      </c>
      <c r="BA322" s="17" t="s">
        <v>133</v>
      </c>
      <c r="BB322" s="17">
        <f t="shared" si="357"/>
        <v>100</v>
      </c>
      <c r="BC322" s="17" t="str">
        <f t="shared" si="358"/>
        <v>Fuerte</v>
      </c>
      <c r="BD322" s="17"/>
      <c r="BE322" s="17" t="s">
        <v>120</v>
      </c>
      <c r="BF322" s="17" t="str">
        <f t="shared" si="359"/>
        <v>Siempre se ejecuta</v>
      </c>
      <c r="BG322" s="17"/>
      <c r="BH322" s="18" t="str">
        <f t="shared" si="360"/>
        <v>FUERTE</v>
      </c>
      <c r="BI322" s="17">
        <f t="shared" si="361"/>
        <v>100</v>
      </c>
      <c r="BJ322" s="17" t="str">
        <f t="shared" si="362"/>
        <v>NO</v>
      </c>
      <c r="BK322" s="71"/>
      <c r="BL322" s="71"/>
      <c r="BM322" s="74"/>
      <c r="BN322" s="52"/>
      <c r="BO322" s="52"/>
      <c r="BP322" s="55"/>
      <c r="BQ322" s="58"/>
      <c r="BR322" s="61"/>
    </row>
    <row r="323" spans="1:70" ht="23.25" customHeight="1" x14ac:dyDescent="0.25">
      <c r="A323" s="27"/>
      <c r="B323" s="100"/>
      <c r="C323" s="64"/>
      <c r="D323" s="82"/>
      <c r="E323" s="82"/>
      <c r="F323" s="64"/>
      <c r="G323" s="64"/>
      <c r="H323" s="80"/>
      <c r="I323" s="64"/>
      <c r="J323" s="85"/>
      <c r="K323" s="34">
        <v>3</v>
      </c>
      <c r="L323" s="35" t="s">
        <v>47</v>
      </c>
      <c r="M323" s="87"/>
      <c r="N323" s="89"/>
      <c r="O323" s="52"/>
      <c r="P323" s="92"/>
      <c r="Q323" s="64"/>
      <c r="R323" s="64"/>
      <c r="S323" s="64"/>
      <c r="T323" s="64"/>
      <c r="U323" s="64"/>
      <c r="V323" s="64"/>
      <c r="W323" s="64"/>
      <c r="X323" s="64"/>
      <c r="Y323" s="64"/>
      <c r="Z323" s="64"/>
      <c r="AA323" s="64"/>
      <c r="AB323" s="64"/>
      <c r="AC323" s="64"/>
      <c r="AD323" s="64"/>
      <c r="AE323" s="64"/>
      <c r="AF323" s="64"/>
      <c r="AG323" s="64"/>
      <c r="AH323" s="64"/>
      <c r="AI323" s="64"/>
      <c r="AJ323" s="66"/>
      <c r="AK323" s="52"/>
      <c r="AL323" s="55"/>
      <c r="AM323" s="69"/>
      <c r="AN323" s="36">
        <v>3</v>
      </c>
      <c r="AO323" s="35" t="s">
        <v>47</v>
      </c>
      <c r="AP323" s="13"/>
      <c r="AQ323" s="13"/>
      <c r="AR323" s="13"/>
      <c r="AS323" s="13"/>
      <c r="AT323" s="13"/>
      <c r="AU323" s="13"/>
      <c r="AV323" s="13"/>
      <c r="AW323" s="13"/>
      <c r="AX323" s="13"/>
      <c r="AY323" s="13"/>
      <c r="AZ323" s="13"/>
      <c r="BA323" s="13"/>
      <c r="BB323" s="13">
        <f t="shared" si="357"/>
        <v>0</v>
      </c>
      <c r="BC323" s="13" t="str">
        <f t="shared" si="358"/>
        <v>Débil</v>
      </c>
      <c r="BD323" s="13"/>
      <c r="BE323" s="13"/>
      <c r="BF323" s="13" t="str">
        <f t="shared" si="359"/>
        <v/>
      </c>
      <c r="BG323" s="13"/>
      <c r="BH323" s="14" t="str">
        <f t="shared" si="360"/>
        <v/>
      </c>
      <c r="BI323" s="13" t="str">
        <f t="shared" si="361"/>
        <v/>
      </c>
      <c r="BJ323" s="13" t="str">
        <f t="shared" si="362"/>
        <v>SI</v>
      </c>
      <c r="BK323" s="71"/>
      <c r="BL323" s="71"/>
      <c r="BM323" s="74"/>
      <c r="BN323" s="52"/>
      <c r="BO323" s="52"/>
      <c r="BP323" s="55"/>
      <c r="BQ323" s="58"/>
      <c r="BR323" s="61"/>
    </row>
    <row r="324" spans="1:70" ht="23.25" customHeight="1" x14ac:dyDescent="0.25">
      <c r="A324" s="27"/>
      <c r="B324" s="100"/>
      <c r="C324" s="64"/>
      <c r="D324" s="82"/>
      <c r="E324" s="82"/>
      <c r="F324" s="64"/>
      <c r="G324" s="64"/>
      <c r="H324" s="80"/>
      <c r="I324" s="64"/>
      <c r="J324" s="85"/>
      <c r="K324" s="31">
        <v>4</v>
      </c>
      <c r="L324" s="32" t="s">
        <v>47</v>
      </c>
      <c r="M324" s="87"/>
      <c r="N324" s="89"/>
      <c r="O324" s="52"/>
      <c r="P324" s="92"/>
      <c r="Q324" s="64"/>
      <c r="R324" s="64"/>
      <c r="S324" s="64"/>
      <c r="T324" s="64"/>
      <c r="U324" s="64"/>
      <c r="V324" s="64"/>
      <c r="W324" s="64"/>
      <c r="X324" s="64"/>
      <c r="Y324" s="64"/>
      <c r="Z324" s="64"/>
      <c r="AA324" s="64"/>
      <c r="AB324" s="64"/>
      <c r="AC324" s="64"/>
      <c r="AD324" s="64"/>
      <c r="AE324" s="64"/>
      <c r="AF324" s="64"/>
      <c r="AG324" s="64"/>
      <c r="AH324" s="64"/>
      <c r="AI324" s="64"/>
      <c r="AJ324" s="66"/>
      <c r="AK324" s="52"/>
      <c r="AL324" s="55"/>
      <c r="AM324" s="69"/>
      <c r="AN324" s="33">
        <v>4</v>
      </c>
      <c r="AO324" s="32" t="s">
        <v>47</v>
      </c>
      <c r="AP324" s="17"/>
      <c r="AQ324" s="17"/>
      <c r="AR324" s="17"/>
      <c r="AS324" s="17"/>
      <c r="AT324" s="17"/>
      <c r="AU324" s="17"/>
      <c r="AV324" s="17"/>
      <c r="AW324" s="17"/>
      <c r="AX324" s="17"/>
      <c r="AY324" s="17"/>
      <c r="AZ324" s="17"/>
      <c r="BA324" s="17"/>
      <c r="BB324" s="17">
        <f t="shared" si="357"/>
        <v>0</v>
      </c>
      <c r="BC324" s="17" t="str">
        <f t="shared" si="358"/>
        <v>Débil</v>
      </c>
      <c r="BD324" s="17"/>
      <c r="BE324" s="17"/>
      <c r="BF324" s="17" t="str">
        <f t="shared" si="359"/>
        <v/>
      </c>
      <c r="BG324" s="17"/>
      <c r="BH324" s="18" t="str">
        <f t="shared" si="360"/>
        <v/>
      </c>
      <c r="BI324" s="17" t="str">
        <f t="shared" si="361"/>
        <v/>
      </c>
      <c r="BJ324" s="17" t="str">
        <f t="shared" si="362"/>
        <v>SI</v>
      </c>
      <c r="BK324" s="71"/>
      <c r="BL324" s="71"/>
      <c r="BM324" s="74"/>
      <c r="BN324" s="52"/>
      <c r="BO324" s="52"/>
      <c r="BP324" s="55"/>
      <c r="BQ324" s="58"/>
      <c r="BR324" s="61"/>
    </row>
    <row r="325" spans="1:70" ht="23.25" customHeight="1" x14ac:dyDescent="0.25">
      <c r="A325" s="27"/>
      <c r="B325" s="100"/>
      <c r="C325" s="64"/>
      <c r="D325" s="82"/>
      <c r="E325" s="82"/>
      <c r="F325" s="64"/>
      <c r="G325" s="64"/>
      <c r="H325" s="80"/>
      <c r="I325" s="64"/>
      <c r="J325" s="85"/>
      <c r="K325" s="34">
        <v>5</v>
      </c>
      <c r="L325" s="35" t="s">
        <v>47</v>
      </c>
      <c r="M325" s="87"/>
      <c r="N325" s="89"/>
      <c r="O325" s="52"/>
      <c r="P325" s="92"/>
      <c r="Q325" s="64"/>
      <c r="R325" s="64"/>
      <c r="S325" s="64"/>
      <c r="T325" s="64"/>
      <c r="U325" s="64"/>
      <c r="V325" s="64"/>
      <c r="W325" s="64"/>
      <c r="X325" s="64"/>
      <c r="Y325" s="64"/>
      <c r="Z325" s="64"/>
      <c r="AA325" s="64"/>
      <c r="AB325" s="64"/>
      <c r="AC325" s="64"/>
      <c r="AD325" s="64"/>
      <c r="AE325" s="64"/>
      <c r="AF325" s="64"/>
      <c r="AG325" s="64"/>
      <c r="AH325" s="64"/>
      <c r="AI325" s="64"/>
      <c r="AJ325" s="66"/>
      <c r="AK325" s="52"/>
      <c r="AL325" s="55"/>
      <c r="AM325" s="69"/>
      <c r="AN325" s="36">
        <v>5</v>
      </c>
      <c r="AO325" s="35" t="s">
        <v>47</v>
      </c>
      <c r="AP325" s="13"/>
      <c r="AQ325" s="13"/>
      <c r="AR325" s="13"/>
      <c r="AS325" s="13"/>
      <c r="AT325" s="13"/>
      <c r="AU325" s="13"/>
      <c r="AV325" s="13"/>
      <c r="AW325" s="13"/>
      <c r="AX325" s="13"/>
      <c r="AY325" s="13"/>
      <c r="AZ325" s="13"/>
      <c r="BA325" s="13"/>
      <c r="BB325" s="13">
        <f t="shared" si="357"/>
        <v>0</v>
      </c>
      <c r="BC325" s="13" t="str">
        <f t="shared" si="358"/>
        <v>Débil</v>
      </c>
      <c r="BD325" s="13"/>
      <c r="BE325" s="13"/>
      <c r="BF325" s="13" t="str">
        <f t="shared" si="359"/>
        <v/>
      </c>
      <c r="BG325" s="13"/>
      <c r="BH325" s="14" t="str">
        <f t="shared" si="360"/>
        <v/>
      </c>
      <c r="BI325" s="13" t="str">
        <f t="shared" si="361"/>
        <v/>
      </c>
      <c r="BJ325" s="13" t="str">
        <f t="shared" si="362"/>
        <v>SI</v>
      </c>
      <c r="BK325" s="71"/>
      <c r="BL325" s="71"/>
      <c r="BM325" s="74"/>
      <c r="BN325" s="52"/>
      <c r="BO325" s="52"/>
      <c r="BP325" s="55"/>
      <c r="BQ325" s="58"/>
      <c r="BR325" s="61"/>
    </row>
    <row r="326" spans="1:70" ht="23.25" customHeight="1" x14ac:dyDescent="0.25">
      <c r="A326" s="27"/>
      <c r="B326" s="100"/>
      <c r="C326" s="64"/>
      <c r="D326" s="82"/>
      <c r="E326" s="82"/>
      <c r="F326" s="64"/>
      <c r="G326" s="64"/>
      <c r="H326" s="80"/>
      <c r="I326" s="64"/>
      <c r="J326" s="85"/>
      <c r="K326" s="31">
        <v>6</v>
      </c>
      <c r="L326" s="32" t="s">
        <v>47</v>
      </c>
      <c r="M326" s="87"/>
      <c r="N326" s="89"/>
      <c r="O326" s="52"/>
      <c r="P326" s="92"/>
      <c r="Q326" s="64"/>
      <c r="R326" s="64"/>
      <c r="S326" s="64"/>
      <c r="T326" s="64"/>
      <c r="U326" s="64"/>
      <c r="V326" s="64"/>
      <c r="W326" s="64"/>
      <c r="X326" s="64"/>
      <c r="Y326" s="64"/>
      <c r="Z326" s="64"/>
      <c r="AA326" s="64"/>
      <c r="AB326" s="64"/>
      <c r="AC326" s="64"/>
      <c r="AD326" s="64"/>
      <c r="AE326" s="64"/>
      <c r="AF326" s="64"/>
      <c r="AG326" s="64"/>
      <c r="AH326" s="64"/>
      <c r="AI326" s="64"/>
      <c r="AJ326" s="66"/>
      <c r="AK326" s="52"/>
      <c r="AL326" s="55"/>
      <c r="AM326" s="69"/>
      <c r="AN326" s="33">
        <v>6</v>
      </c>
      <c r="AO326" s="32" t="s">
        <v>47</v>
      </c>
      <c r="AP326" s="17"/>
      <c r="AQ326" s="17"/>
      <c r="AR326" s="17"/>
      <c r="AS326" s="17"/>
      <c r="AT326" s="17"/>
      <c r="AU326" s="17"/>
      <c r="AV326" s="17"/>
      <c r="AW326" s="17"/>
      <c r="AX326" s="17"/>
      <c r="AY326" s="17"/>
      <c r="AZ326" s="17"/>
      <c r="BA326" s="17"/>
      <c r="BB326" s="17">
        <f t="shared" si="357"/>
        <v>0</v>
      </c>
      <c r="BC326" s="17" t="str">
        <f t="shared" si="358"/>
        <v>Débil</v>
      </c>
      <c r="BD326" s="17"/>
      <c r="BE326" s="17"/>
      <c r="BF326" s="17" t="str">
        <f t="shared" si="359"/>
        <v/>
      </c>
      <c r="BG326" s="17"/>
      <c r="BH326" s="18" t="str">
        <f t="shared" si="360"/>
        <v/>
      </c>
      <c r="BI326" s="17" t="str">
        <f t="shared" si="361"/>
        <v/>
      </c>
      <c r="BJ326" s="17" t="str">
        <f t="shared" si="362"/>
        <v>SI</v>
      </c>
      <c r="BK326" s="71"/>
      <c r="BL326" s="71"/>
      <c r="BM326" s="74"/>
      <c r="BN326" s="52"/>
      <c r="BO326" s="52"/>
      <c r="BP326" s="55"/>
      <c r="BQ326" s="58"/>
      <c r="BR326" s="61"/>
    </row>
    <row r="327" spans="1:70" ht="23.25" customHeight="1" x14ac:dyDescent="0.25">
      <c r="A327" s="27"/>
      <c r="B327" s="100"/>
      <c r="C327" s="64"/>
      <c r="D327" s="82"/>
      <c r="E327" s="82"/>
      <c r="F327" s="64"/>
      <c r="G327" s="64"/>
      <c r="H327" s="80"/>
      <c r="I327" s="64"/>
      <c r="J327" s="85"/>
      <c r="K327" s="34">
        <v>7</v>
      </c>
      <c r="L327" s="35" t="s">
        <v>47</v>
      </c>
      <c r="M327" s="87"/>
      <c r="N327" s="89"/>
      <c r="O327" s="52"/>
      <c r="P327" s="92"/>
      <c r="Q327" s="64"/>
      <c r="R327" s="64"/>
      <c r="S327" s="64"/>
      <c r="T327" s="64"/>
      <c r="U327" s="64"/>
      <c r="V327" s="64"/>
      <c r="W327" s="64"/>
      <c r="X327" s="64"/>
      <c r="Y327" s="64"/>
      <c r="Z327" s="64"/>
      <c r="AA327" s="64"/>
      <c r="AB327" s="64"/>
      <c r="AC327" s="64"/>
      <c r="AD327" s="64"/>
      <c r="AE327" s="64"/>
      <c r="AF327" s="64"/>
      <c r="AG327" s="64"/>
      <c r="AH327" s="64"/>
      <c r="AI327" s="64"/>
      <c r="AJ327" s="66"/>
      <c r="AK327" s="52"/>
      <c r="AL327" s="55"/>
      <c r="AM327" s="69"/>
      <c r="AN327" s="36">
        <v>7</v>
      </c>
      <c r="AO327" s="35" t="s">
        <v>47</v>
      </c>
      <c r="AP327" s="13"/>
      <c r="AQ327" s="13"/>
      <c r="AR327" s="13"/>
      <c r="AS327" s="13"/>
      <c r="AT327" s="13"/>
      <c r="AU327" s="13"/>
      <c r="AV327" s="13"/>
      <c r="AW327" s="13"/>
      <c r="AX327" s="13"/>
      <c r="AY327" s="13"/>
      <c r="AZ327" s="13"/>
      <c r="BA327" s="13"/>
      <c r="BB327" s="13">
        <f t="shared" si="357"/>
        <v>0</v>
      </c>
      <c r="BC327" s="13" t="str">
        <f t="shared" si="358"/>
        <v>Débil</v>
      </c>
      <c r="BD327" s="13"/>
      <c r="BE327" s="13"/>
      <c r="BF327" s="13" t="str">
        <f t="shared" si="359"/>
        <v/>
      </c>
      <c r="BG327" s="13"/>
      <c r="BH327" s="14" t="str">
        <f t="shared" si="360"/>
        <v/>
      </c>
      <c r="BI327" s="13" t="str">
        <f t="shared" si="361"/>
        <v/>
      </c>
      <c r="BJ327" s="13" t="str">
        <f t="shared" si="362"/>
        <v>SI</v>
      </c>
      <c r="BK327" s="71"/>
      <c r="BL327" s="71"/>
      <c r="BM327" s="74"/>
      <c r="BN327" s="52"/>
      <c r="BO327" s="52"/>
      <c r="BP327" s="55"/>
      <c r="BQ327" s="58"/>
      <c r="BR327" s="61"/>
    </row>
    <row r="328" spans="1:70" ht="23.25" customHeight="1" x14ac:dyDescent="0.25">
      <c r="A328" s="27"/>
      <c r="B328" s="100"/>
      <c r="C328" s="64"/>
      <c r="D328" s="82"/>
      <c r="E328" s="82"/>
      <c r="F328" s="64"/>
      <c r="G328" s="64"/>
      <c r="H328" s="80"/>
      <c r="I328" s="64"/>
      <c r="J328" s="85"/>
      <c r="K328" s="31">
        <v>8</v>
      </c>
      <c r="L328" s="32" t="s">
        <v>47</v>
      </c>
      <c r="M328" s="87"/>
      <c r="N328" s="89"/>
      <c r="O328" s="52"/>
      <c r="P328" s="92"/>
      <c r="Q328" s="64"/>
      <c r="R328" s="64"/>
      <c r="S328" s="64"/>
      <c r="T328" s="64"/>
      <c r="U328" s="64"/>
      <c r="V328" s="64"/>
      <c r="W328" s="64"/>
      <c r="X328" s="64"/>
      <c r="Y328" s="64"/>
      <c r="Z328" s="64"/>
      <c r="AA328" s="64"/>
      <c r="AB328" s="64"/>
      <c r="AC328" s="64"/>
      <c r="AD328" s="64"/>
      <c r="AE328" s="64"/>
      <c r="AF328" s="64"/>
      <c r="AG328" s="64"/>
      <c r="AH328" s="64"/>
      <c r="AI328" s="64"/>
      <c r="AJ328" s="66"/>
      <c r="AK328" s="52"/>
      <c r="AL328" s="55"/>
      <c r="AM328" s="69"/>
      <c r="AN328" s="33">
        <v>8</v>
      </c>
      <c r="AO328" s="32" t="s">
        <v>47</v>
      </c>
      <c r="AP328" s="17"/>
      <c r="AQ328" s="17"/>
      <c r="AR328" s="17"/>
      <c r="AS328" s="17"/>
      <c r="AT328" s="17"/>
      <c r="AU328" s="17"/>
      <c r="AV328" s="17"/>
      <c r="AW328" s="17"/>
      <c r="AX328" s="17"/>
      <c r="AY328" s="17"/>
      <c r="AZ328" s="17"/>
      <c r="BA328" s="17"/>
      <c r="BB328" s="17">
        <f t="shared" si="357"/>
        <v>0</v>
      </c>
      <c r="BC328" s="17" t="str">
        <f t="shared" si="358"/>
        <v>Débil</v>
      </c>
      <c r="BD328" s="17"/>
      <c r="BE328" s="17"/>
      <c r="BF328" s="17" t="str">
        <f t="shared" si="359"/>
        <v/>
      </c>
      <c r="BG328" s="17"/>
      <c r="BH328" s="18" t="str">
        <f t="shared" si="360"/>
        <v/>
      </c>
      <c r="BI328" s="17" t="str">
        <f t="shared" si="361"/>
        <v/>
      </c>
      <c r="BJ328" s="17" t="str">
        <f t="shared" si="362"/>
        <v>SI</v>
      </c>
      <c r="BK328" s="71"/>
      <c r="BL328" s="71"/>
      <c r="BM328" s="74"/>
      <c r="BN328" s="52"/>
      <c r="BO328" s="52"/>
      <c r="BP328" s="55"/>
      <c r="BQ328" s="58"/>
      <c r="BR328" s="61"/>
    </row>
    <row r="329" spans="1:70" ht="23.25" customHeight="1" x14ac:dyDescent="0.25">
      <c r="A329" s="27"/>
      <c r="B329" s="100"/>
      <c r="C329" s="64"/>
      <c r="D329" s="82"/>
      <c r="E329" s="82"/>
      <c r="F329" s="64"/>
      <c r="G329" s="64"/>
      <c r="H329" s="80"/>
      <c r="I329" s="64"/>
      <c r="J329" s="85"/>
      <c r="K329" s="34">
        <v>9</v>
      </c>
      <c r="L329" s="35" t="s">
        <v>47</v>
      </c>
      <c r="M329" s="87"/>
      <c r="N329" s="89"/>
      <c r="O329" s="52"/>
      <c r="P329" s="92"/>
      <c r="Q329" s="64"/>
      <c r="R329" s="64"/>
      <c r="S329" s="64"/>
      <c r="T329" s="64"/>
      <c r="U329" s="64"/>
      <c r="V329" s="64"/>
      <c r="W329" s="64"/>
      <c r="X329" s="64"/>
      <c r="Y329" s="64"/>
      <c r="Z329" s="64"/>
      <c r="AA329" s="64"/>
      <c r="AB329" s="64"/>
      <c r="AC329" s="64"/>
      <c r="AD329" s="64"/>
      <c r="AE329" s="64"/>
      <c r="AF329" s="64"/>
      <c r="AG329" s="64"/>
      <c r="AH329" s="64"/>
      <c r="AI329" s="64"/>
      <c r="AJ329" s="66"/>
      <c r="AK329" s="52"/>
      <c r="AL329" s="55"/>
      <c r="AM329" s="69"/>
      <c r="AN329" s="36">
        <v>9</v>
      </c>
      <c r="AO329" s="35" t="s">
        <v>56</v>
      </c>
      <c r="AP329" s="13"/>
      <c r="AQ329" s="13"/>
      <c r="AR329" s="13"/>
      <c r="AS329" s="13"/>
      <c r="AT329" s="13"/>
      <c r="AU329" s="13"/>
      <c r="AV329" s="13"/>
      <c r="AW329" s="13"/>
      <c r="AX329" s="13"/>
      <c r="AY329" s="13"/>
      <c r="AZ329" s="13"/>
      <c r="BA329" s="13"/>
      <c r="BB329" s="13">
        <f t="shared" si="357"/>
        <v>0</v>
      </c>
      <c r="BC329" s="13" t="str">
        <f t="shared" si="358"/>
        <v>Débil</v>
      </c>
      <c r="BD329" s="13"/>
      <c r="BE329" s="13"/>
      <c r="BF329" s="13" t="str">
        <f t="shared" si="359"/>
        <v/>
      </c>
      <c r="BG329" s="13"/>
      <c r="BH329" s="14" t="str">
        <f t="shared" si="360"/>
        <v/>
      </c>
      <c r="BI329" s="13" t="str">
        <f t="shared" si="361"/>
        <v/>
      </c>
      <c r="BJ329" s="13" t="str">
        <f t="shared" si="362"/>
        <v>SI</v>
      </c>
      <c r="BK329" s="71"/>
      <c r="BL329" s="71"/>
      <c r="BM329" s="74"/>
      <c r="BN329" s="52"/>
      <c r="BO329" s="52"/>
      <c r="BP329" s="55"/>
      <c r="BQ329" s="58"/>
      <c r="BR329" s="61"/>
    </row>
    <row r="330" spans="1:70" ht="23.25" customHeight="1" thickBot="1" x14ac:dyDescent="0.3">
      <c r="A330" s="27"/>
      <c r="B330" s="101"/>
      <c r="C330" s="65"/>
      <c r="D330" s="83"/>
      <c r="E330" s="83"/>
      <c r="F330" s="65"/>
      <c r="G330" s="65"/>
      <c r="H330" s="81"/>
      <c r="I330" s="65"/>
      <c r="J330" s="86"/>
      <c r="K330" s="37">
        <v>10</v>
      </c>
      <c r="L330" s="38" t="s">
        <v>47</v>
      </c>
      <c r="M330" s="88"/>
      <c r="N330" s="90"/>
      <c r="O330" s="53"/>
      <c r="P330" s="93"/>
      <c r="Q330" s="65"/>
      <c r="R330" s="65"/>
      <c r="S330" s="65"/>
      <c r="T330" s="65"/>
      <c r="U330" s="65"/>
      <c r="V330" s="65"/>
      <c r="W330" s="65"/>
      <c r="X330" s="65"/>
      <c r="Y330" s="65"/>
      <c r="Z330" s="65"/>
      <c r="AA330" s="65"/>
      <c r="AB330" s="65"/>
      <c r="AC330" s="65"/>
      <c r="AD330" s="65"/>
      <c r="AE330" s="65"/>
      <c r="AF330" s="65"/>
      <c r="AG330" s="65"/>
      <c r="AH330" s="65"/>
      <c r="AI330" s="65"/>
      <c r="AJ330" s="67"/>
      <c r="AK330" s="53"/>
      <c r="AL330" s="56"/>
      <c r="AM330" s="70"/>
      <c r="AN330" s="39">
        <v>10</v>
      </c>
      <c r="AO330" s="38" t="s">
        <v>56</v>
      </c>
      <c r="AP330" s="19"/>
      <c r="AQ330" s="19"/>
      <c r="AR330" s="19"/>
      <c r="AS330" s="19"/>
      <c r="AT330" s="19"/>
      <c r="AU330" s="19"/>
      <c r="AV330" s="19"/>
      <c r="AW330" s="19"/>
      <c r="AX330" s="19"/>
      <c r="AY330" s="19"/>
      <c r="AZ330" s="19"/>
      <c r="BA330" s="19"/>
      <c r="BB330" s="19">
        <f t="shared" si="357"/>
        <v>0</v>
      </c>
      <c r="BC330" s="19" t="str">
        <f t="shared" si="358"/>
        <v>Débil</v>
      </c>
      <c r="BD330" s="19"/>
      <c r="BE330" s="19"/>
      <c r="BF330" s="19" t="str">
        <f t="shared" si="359"/>
        <v/>
      </c>
      <c r="BG330" s="19"/>
      <c r="BH330" s="20" t="str">
        <f t="shared" si="360"/>
        <v/>
      </c>
      <c r="BI330" s="19" t="str">
        <f t="shared" si="361"/>
        <v/>
      </c>
      <c r="BJ330" s="19" t="str">
        <f t="shared" si="362"/>
        <v>SI</v>
      </c>
      <c r="BK330" s="72"/>
      <c r="BL330" s="72"/>
      <c r="BM330" s="75"/>
      <c r="BN330" s="53"/>
      <c r="BO330" s="53"/>
      <c r="BP330" s="56"/>
      <c r="BQ330" s="59"/>
      <c r="BR330" s="62"/>
    </row>
    <row r="331" spans="1:70" ht="102" x14ac:dyDescent="0.25">
      <c r="A331" s="27"/>
      <c r="B331" s="99" t="s">
        <v>17</v>
      </c>
      <c r="C331" s="63" t="s">
        <v>326</v>
      </c>
      <c r="D331" s="82" t="s">
        <v>327</v>
      </c>
      <c r="E331" s="82" t="s">
        <v>328</v>
      </c>
      <c r="F331" s="63" t="s">
        <v>91</v>
      </c>
      <c r="G331" s="63" t="s">
        <v>91</v>
      </c>
      <c r="H331" s="79" t="s">
        <v>91</v>
      </c>
      <c r="I331" s="63" t="s">
        <v>91</v>
      </c>
      <c r="J331" s="84" t="str">
        <f t="shared" ref="J331" si="435">IF(AND((F331="SI"),(G331="SI"),(H331="SI"),(I331="SI")),"Si es Riesgo de Corrupción","No es Riesgo de Corrupción")</f>
        <v>Si es Riesgo de Corrupción</v>
      </c>
      <c r="K331" s="28">
        <v>1</v>
      </c>
      <c r="L331" s="29" t="s">
        <v>329</v>
      </c>
      <c r="M331" s="87" t="s">
        <v>331</v>
      </c>
      <c r="N331" s="89">
        <v>3</v>
      </c>
      <c r="O331" s="52" t="str">
        <f t="shared" ref="O331" si="436">IF(N331=1,"Rara vez",IF(N331=2,"Improbable",IF(N331=3,"Posible",IF(N331=4,"Probable",IF(N331=5,"Casi seguro","← 
Definir el nivel de probabilidad")))))</f>
        <v>Posible</v>
      </c>
      <c r="P331" s="91" t="str">
        <f t="shared" ref="P331" si="437">IF(N331=5,"Descripción:
Se espera que el evento ocurra en la mayoría de las circunstancias
Frecuencia:
Más de 1 vez al año",IF(N331=4,"Descripción:
Es viable que el evento ocurra en la mayoría de las circunstancias
Frecuencia:
Al menos 1 vez en el último año",IF(N331=3,"Descripción:
El evento podrá ocurrir en algún momento
Frecuencia:
Al menos 1 vez en los últimos 2 años",IF(N331=2,"Descripción:
El evento puede ocurrir en algún momento
Frecuencia:
Al menos 1 vez en los últimos 5 años",IF(N331=1,"Descripción: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331" s="63" t="s">
        <v>91</v>
      </c>
      <c r="R331" s="63" t="s">
        <v>91</v>
      </c>
      <c r="S331" s="63" t="s">
        <v>91</v>
      </c>
      <c r="T331" s="63" t="s">
        <v>91</v>
      </c>
      <c r="U331" s="63" t="s">
        <v>91</v>
      </c>
      <c r="V331" s="63" t="s">
        <v>91</v>
      </c>
      <c r="W331" s="63" t="s">
        <v>91</v>
      </c>
      <c r="X331" s="63" t="s">
        <v>91</v>
      </c>
      <c r="Y331" s="63" t="s">
        <v>91</v>
      </c>
      <c r="Z331" s="63" t="s">
        <v>91</v>
      </c>
      <c r="AA331" s="63" t="s">
        <v>91</v>
      </c>
      <c r="AB331" s="63" t="s">
        <v>91</v>
      </c>
      <c r="AC331" s="63" t="s">
        <v>91</v>
      </c>
      <c r="AD331" s="63" t="s">
        <v>91</v>
      </c>
      <c r="AE331" s="63" t="s">
        <v>91</v>
      </c>
      <c r="AF331" s="63" t="s">
        <v>91</v>
      </c>
      <c r="AG331" s="63" t="s">
        <v>91</v>
      </c>
      <c r="AH331" s="63" t="s">
        <v>91</v>
      </c>
      <c r="AI331" s="63" t="s">
        <v>99</v>
      </c>
      <c r="AJ331" s="66" t="str">
        <f t="shared" ref="AJ331" si="438">IF(AF331="SI","Impacto Catastrófico por lesoines o perdida de vidas humanas",(COUNTIF(Q331:AE340,"SI")+COUNTIF(AG331:AI340,"SI")))</f>
        <v>Impacto Catastrófico por lesoines o perdida de vidas humanas</v>
      </c>
      <c r="AK331" s="52" t="str">
        <f t="shared" ref="AK331" si="439">IF(AJ331=0,"",IF(AND(AJ331&gt;0,AJ331&lt;=5),"Moderado",IF(AND(AJ331&gt;5,AJ331&lt;=11),"Mayor","Catastrófico")))</f>
        <v>Catastrófico</v>
      </c>
      <c r="AL331" s="54" t="str">
        <f t="shared" ref="AL331" si="440">IF(AND(O331="Rara Vez",AK331="Moderado"),"Moderado",IF(AND(O331="Rara Vez",AK331="Mayor"),"Alto",IF(AND(O331="Improbable",AK331="Moderado"),"Moderado",IF(AND(O331="Improbable",AK331="Mayor"),"Alto",IF(AND(O331="Posible",AK331="Moderado"),"Alto",IF(AND(O331="Probable",AK331="Moderado"),"Alto","Extremo"))))))</f>
        <v>Extremo</v>
      </c>
      <c r="AM331" s="68" t="s">
        <v>81</v>
      </c>
      <c r="AN331" s="30">
        <v>1</v>
      </c>
      <c r="AO331" s="29" t="s">
        <v>343</v>
      </c>
      <c r="AP331" s="11" t="s">
        <v>332</v>
      </c>
      <c r="AQ331" s="11" t="s">
        <v>333</v>
      </c>
      <c r="AR331" s="11" t="s">
        <v>334</v>
      </c>
      <c r="AS331" s="11" t="s">
        <v>335</v>
      </c>
      <c r="AT331" s="11" t="s">
        <v>132</v>
      </c>
      <c r="AU331" s="11" t="s">
        <v>106</v>
      </c>
      <c r="AV331" s="11" t="s">
        <v>107</v>
      </c>
      <c r="AW331" s="11" t="s">
        <v>108</v>
      </c>
      <c r="AX331" s="11" t="s">
        <v>109</v>
      </c>
      <c r="AY331" s="11" t="s">
        <v>110</v>
      </c>
      <c r="AZ331" s="11" t="s">
        <v>111</v>
      </c>
      <c r="BA331" s="11" t="s">
        <v>133</v>
      </c>
      <c r="BB331" s="11">
        <f t="shared" si="357"/>
        <v>100</v>
      </c>
      <c r="BC331" s="11" t="str">
        <f t="shared" si="358"/>
        <v>Fuerte</v>
      </c>
      <c r="BD331" s="11"/>
      <c r="BE331" s="11" t="s">
        <v>120</v>
      </c>
      <c r="BF331" s="11" t="str">
        <f t="shared" si="359"/>
        <v>Siempre se ejecuta</v>
      </c>
      <c r="BG331" s="11"/>
      <c r="BH331" s="12" t="str">
        <f t="shared" si="360"/>
        <v>FUERTE</v>
      </c>
      <c r="BI331" s="11">
        <f t="shared" si="361"/>
        <v>100</v>
      </c>
      <c r="BJ331" s="11" t="str">
        <f t="shared" si="362"/>
        <v>NO</v>
      </c>
      <c r="BK331" s="71" t="str">
        <f t="shared" ref="BK331" si="441">IF(AVERAGE(BI331:BI340)=100,"FUERTE",IF(AND(AVERAGE(BI331:BI340)&lt;=99,AVERAGE(BI331:BI340)&gt;=50),"MODERADA",IF(AVERAGE(BI331:BI340)&lt;50,"DÉBIL",0)))</f>
        <v>MODERADA</v>
      </c>
      <c r="BL331" s="71" t="str">
        <f t="shared" ref="BL331" si="442">IFERROR(IF(BK331="DÉBIL","NO DISMINUYE",IF(AVERAGEIF(AT331:AT340,"Preventivo",BI331:BI340)&gt;=50,"DIRECTAMENTE","NO DISMINUYE")),"NO DISMINUYE")</f>
        <v>DIRECTAMENTE</v>
      </c>
      <c r="BM331" s="73">
        <f t="shared" ref="BM331" si="443">IF(N331=1,1,IF(AND(N331=2,BK331="FUERTE",BL331="DIRECTAMENTE"),N331-1,IF(AND(N331&gt;2,BK331="FUERTE",BL331="DIRECTAMENTE"),N331-2,IF(AND(N331&gt;=2,BK331="MODERADA",BL331="DIRECTAMENTE"),N331-1,N331))))</f>
        <v>2</v>
      </c>
      <c r="BN331" s="52" t="str">
        <f t="shared" ref="BN331" si="444">IF(BM331=1,"Rara vez",IF(BM331=2,"Improbable",IF(BM331=3,"Posible",IF(BM331=4,"Probable",IF(BM331=5,"Casi Seguro",0)))))</f>
        <v>Improbable</v>
      </c>
      <c r="BO331" s="52" t="str">
        <f t="shared" ref="BO331" si="445">AK331</f>
        <v>Catastrófico</v>
      </c>
      <c r="BP331" s="54" t="str">
        <f t="shared" ref="BP331" si="446">IF(AND(BN331="Rara Vez",BO331="Moderado"),"Moderado",IF(AND(BN331="Rara Vez",BO331="Mayor"),"Alto",IF(AND(BN331="Improbable",BO331="Moderado"),"Moderado",IF(AND(BN331="Improbable",BO331="Mayor"),"Alto",IF(AND(BN331="Posible",BO331="Moderado"),"Alto",IF(AND(BN331="Probable",BO331="Moderado"),"Alto","Extremo"))))))</f>
        <v>Extremo</v>
      </c>
      <c r="BQ331" s="57" t="s">
        <v>342</v>
      </c>
      <c r="BR331" s="60"/>
    </row>
    <row r="332" spans="1:70" ht="140.25" x14ac:dyDescent="0.25">
      <c r="A332" s="27"/>
      <c r="B332" s="100"/>
      <c r="C332" s="64"/>
      <c r="D332" s="82"/>
      <c r="E332" s="82"/>
      <c r="F332" s="64"/>
      <c r="G332" s="64"/>
      <c r="H332" s="80"/>
      <c r="I332" s="64"/>
      <c r="J332" s="85"/>
      <c r="K332" s="31">
        <v>2</v>
      </c>
      <c r="L332" s="32" t="s">
        <v>329</v>
      </c>
      <c r="M332" s="87"/>
      <c r="N332" s="89"/>
      <c r="O332" s="52"/>
      <c r="P332" s="92"/>
      <c r="Q332" s="64"/>
      <c r="R332" s="64"/>
      <c r="S332" s="64"/>
      <c r="T332" s="64"/>
      <c r="U332" s="64"/>
      <c r="V332" s="64"/>
      <c r="W332" s="64"/>
      <c r="X332" s="64"/>
      <c r="Y332" s="64"/>
      <c r="Z332" s="64"/>
      <c r="AA332" s="64"/>
      <c r="AB332" s="64"/>
      <c r="AC332" s="64"/>
      <c r="AD332" s="64"/>
      <c r="AE332" s="64"/>
      <c r="AF332" s="64"/>
      <c r="AG332" s="64"/>
      <c r="AH332" s="64"/>
      <c r="AI332" s="64"/>
      <c r="AJ332" s="66"/>
      <c r="AK332" s="52"/>
      <c r="AL332" s="55"/>
      <c r="AM332" s="69"/>
      <c r="AN332" s="33">
        <v>2</v>
      </c>
      <c r="AO332" s="32" t="s">
        <v>336</v>
      </c>
      <c r="AP332" s="17" t="s">
        <v>337</v>
      </c>
      <c r="AQ332" s="17" t="s">
        <v>102</v>
      </c>
      <c r="AR332" s="17" t="s">
        <v>338</v>
      </c>
      <c r="AS332" s="17" t="s">
        <v>339</v>
      </c>
      <c r="AT332" s="17" t="s">
        <v>132</v>
      </c>
      <c r="AU332" s="17" t="s">
        <v>106</v>
      </c>
      <c r="AV332" s="17" t="s">
        <v>107</v>
      </c>
      <c r="AW332" s="17" t="s">
        <v>108</v>
      </c>
      <c r="AX332" s="17" t="s">
        <v>109</v>
      </c>
      <c r="AY332" s="17" t="s">
        <v>110</v>
      </c>
      <c r="AZ332" s="17" t="s">
        <v>111</v>
      </c>
      <c r="BA332" s="17" t="s">
        <v>133</v>
      </c>
      <c r="BB332" s="17">
        <f t="shared" si="357"/>
        <v>100</v>
      </c>
      <c r="BC332" s="17" t="str">
        <f t="shared" si="358"/>
        <v>Fuerte</v>
      </c>
      <c r="BD332" s="17"/>
      <c r="BE332" s="17" t="s">
        <v>120</v>
      </c>
      <c r="BF332" s="17" t="str">
        <f t="shared" si="359"/>
        <v>Siempre se ejecuta</v>
      </c>
      <c r="BG332" s="17"/>
      <c r="BH332" s="18" t="str">
        <f t="shared" si="360"/>
        <v>FUERTE</v>
      </c>
      <c r="BI332" s="17">
        <f t="shared" si="361"/>
        <v>100</v>
      </c>
      <c r="BJ332" s="17" t="str">
        <f t="shared" si="362"/>
        <v>NO</v>
      </c>
      <c r="BK332" s="71"/>
      <c r="BL332" s="71"/>
      <c r="BM332" s="74"/>
      <c r="BN332" s="52"/>
      <c r="BO332" s="52"/>
      <c r="BP332" s="55"/>
      <c r="BQ332" s="58"/>
      <c r="BR332" s="61"/>
    </row>
    <row r="333" spans="1:70" ht="114.75" customHeight="1" x14ac:dyDescent="0.25">
      <c r="A333" s="27"/>
      <c r="B333" s="100"/>
      <c r="C333" s="64"/>
      <c r="D333" s="82"/>
      <c r="E333" s="82"/>
      <c r="F333" s="64"/>
      <c r="G333" s="64"/>
      <c r="H333" s="80"/>
      <c r="I333" s="64"/>
      <c r="J333" s="85"/>
      <c r="K333" s="34">
        <v>3</v>
      </c>
      <c r="L333" s="35" t="s">
        <v>330</v>
      </c>
      <c r="M333" s="87"/>
      <c r="N333" s="89"/>
      <c r="O333" s="52"/>
      <c r="P333" s="92"/>
      <c r="Q333" s="64"/>
      <c r="R333" s="64"/>
      <c r="S333" s="64"/>
      <c r="T333" s="64"/>
      <c r="U333" s="64"/>
      <c r="V333" s="64"/>
      <c r="W333" s="64"/>
      <c r="X333" s="64"/>
      <c r="Y333" s="64"/>
      <c r="Z333" s="64"/>
      <c r="AA333" s="64"/>
      <c r="AB333" s="64"/>
      <c r="AC333" s="64"/>
      <c r="AD333" s="64"/>
      <c r="AE333" s="64"/>
      <c r="AF333" s="64"/>
      <c r="AG333" s="64"/>
      <c r="AH333" s="64"/>
      <c r="AI333" s="64"/>
      <c r="AJ333" s="66"/>
      <c r="AK333" s="52"/>
      <c r="AL333" s="55"/>
      <c r="AM333" s="69"/>
      <c r="AN333" s="36">
        <v>3</v>
      </c>
      <c r="AO333" s="35" t="s">
        <v>344</v>
      </c>
      <c r="AP333" s="13" t="s">
        <v>340</v>
      </c>
      <c r="AQ333" s="13" t="s">
        <v>129</v>
      </c>
      <c r="AR333" s="13" t="s">
        <v>341</v>
      </c>
      <c r="AS333" s="13" t="s">
        <v>345</v>
      </c>
      <c r="AT333" s="13" t="s">
        <v>105</v>
      </c>
      <c r="AU333" s="13" t="s">
        <v>106</v>
      </c>
      <c r="AV333" s="13" t="s">
        <v>107</v>
      </c>
      <c r="AW333" s="13" t="s">
        <v>108</v>
      </c>
      <c r="AX333" s="13" t="s">
        <v>117</v>
      </c>
      <c r="AY333" s="13" t="s">
        <v>110</v>
      </c>
      <c r="AZ333" s="13" t="s">
        <v>111</v>
      </c>
      <c r="BA333" s="13" t="s">
        <v>118</v>
      </c>
      <c r="BB333" s="13">
        <f t="shared" si="357"/>
        <v>90</v>
      </c>
      <c r="BC333" s="13" t="str">
        <f t="shared" si="358"/>
        <v>Moderado</v>
      </c>
      <c r="BD333" s="13"/>
      <c r="BE333" s="13" t="s">
        <v>149</v>
      </c>
      <c r="BF333" s="13" t="str">
        <f t="shared" si="359"/>
        <v>Algunas veces se ejecuta</v>
      </c>
      <c r="BG333" s="13"/>
      <c r="BH333" s="14" t="str">
        <f t="shared" si="360"/>
        <v>MODERADO</v>
      </c>
      <c r="BI333" s="13">
        <f t="shared" si="361"/>
        <v>50</v>
      </c>
      <c r="BJ333" s="13" t="str">
        <f t="shared" si="362"/>
        <v>SI</v>
      </c>
      <c r="BK333" s="71"/>
      <c r="BL333" s="71"/>
      <c r="BM333" s="74"/>
      <c r="BN333" s="52"/>
      <c r="BO333" s="52"/>
      <c r="BP333" s="55"/>
      <c r="BQ333" s="58"/>
      <c r="BR333" s="61"/>
    </row>
    <row r="334" spans="1:70" ht="23.25" customHeight="1" x14ac:dyDescent="0.25">
      <c r="A334" s="27"/>
      <c r="B334" s="100"/>
      <c r="C334" s="64"/>
      <c r="D334" s="82"/>
      <c r="E334" s="82"/>
      <c r="F334" s="64"/>
      <c r="G334" s="64"/>
      <c r="H334" s="80"/>
      <c r="I334" s="64"/>
      <c r="J334" s="85"/>
      <c r="K334" s="31">
        <v>4</v>
      </c>
      <c r="L334" s="32" t="s">
        <v>47</v>
      </c>
      <c r="M334" s="87"/>
      <c r="N334" s="89"/>
      <c r="O334" s="52"/>
      <c r="P334" s="92"/>
      <c r="Q334" s="64"/>
      <c r="R334" s="64"/>
      <c r="S334" s="64"/>
      <c r="T334" s="64"/>
      <c r="U334" s="64"/>
      <c r="V334" s="64"/>
      <c r="W334" s="64"/>
      <c r="X334" s="64"/>
      <c r="Y334" s="64"/>
      <c r="Z334" s="64"/>
      <c r="AA334" s="64"/>
      <c r="AB334" s="64"/>
      <c r="AC334" s="64"/>
      <c r="AD334" s="64"/>
      <c r="AE334" s="64"/>
      <c r="AF334" s="64"/>
      <c r="AG334" s="64"/>
      <c r="AH334" s="64"/>
      <c r="AI334" s="64"/>
      <c r="AJ334" s="66"/>
      <c r="AK334" s="52"/>
      <c r="AL334" s="55"/>
      <c r="AM334" s="69"/>
      <c r="AN334" s="33">
        <v>4</v>
      </c>
      <c r="AO334" s="32" t="s">
        <v>47</v>
      </c>
      <c r="AP334" s="17"/>
      <c r="AQ334" s="17"/>
      <c r="AR334" s="17"/>
      <c r="AS334" s="17"/>
      <c r="AT334" s="17"/>
      <c r="AU334" s="17"/>
      <c r="AV334" s="17"/>
      <c r="AW334" s="17"/>
      <c r="AX334" s="17"/>
      <c r="AY334" s="17"/>
      <c r="AZ334" s="17"/>
      <c r="BA334" s="17"/>
      <c r="BB334" s="17">
        <f t="shared" si="357"/>
        <v>0</v>
      </c>
      <c r="BC334" s="17" t="str">
        <f t="shared" si="358"/>
        <v>Débil</v>
      </c>
      <c r="BD334" s="17"/>
      <c r="BE334" s="17"/>
      <c r="BF334" s="17" t="str">
        <f t="shared" si="359"/>
        <v/>
      </c>
      <c r="BG334" s="17"/>
      <c r="BH334" s="18" t="str">
        <f t="shared" si="360"/>
        <v/>
      </c>
      <c r="BI334" s="17" t="str">
        <f t="shared" si="361"/>
        <v/>
      </c>
      <c r="BJ334" s="17" t="str">
        <f t="shared" si="362"/>
        <v>SI</v>
      </c>
      <c r="BK334" s="71"/>
      <c r="BL334" s="71"/>
      <c r="BM334" s="74"/>
      <c r="BN334" s="52"/>
      <c r="BO334" s="52"/>
      <c r="BP334" s="55"/>
      <c r="BQ334" s="58"/>
      <c r="BR334" s="61"/>
    </row>
    <row r="335" spans="1:70" ht="23.25" customHeight="1" x14ac:dyDescent="0.25">
      <c r="A335" s="27"/>
      <c r="B335" s="100"/>
      <c r="C335" s="64"/>
      <c r="D335" s="82"/>
      <c r="E335" s="82"/>
      <c r="F335" s="64"/>
      <c r="G335" s="64"/>
      <c r="H335" s="80"/>
      <c r="I335" s="64"/>
      <c r="J335" s="85"/>
      <c r="K335" s="34">
        <v>5</v>
      </c>
      <c r="L335" s="35" t="s">
        <v>47</v>
      </c>
      <c r="M335" s="87"/>
      <c r="N335" s="89"/>
      <c r="O335" s="52"/>
      <c r="P335" s="92"/>
      <c r="Q335" s="64"/>
      <c r="R335" s="64"/>
      <c r="S335" s="64"/>
      <c r="T335" s="64"/>
      <c r="U335" s="64"/>
      <c r="V335" s="64"/>
      <c r="W335" s="64"/>
      <c r="X335" s="64"/>
      <c r="Y335" s="64"/>
      <c r="Z335" s="64"/>
      <c r="AA335" s="64"/>
      <c r="AB335" s="64"/>
      <c r="AC335" s="64"/>
      <c r="AD335" s="64"/>
      <c r="AE335" s="64"/>
      <c r="AF335" s="64"/>
      <c r="AG335" s="64"/>
      <c r="AH335" s="64"/>
      <c r="AI335" s="64"/>
      <c r="AJ335" s="66"/>
      <c r="AK335" s="52"/>
      <c r="AL335" s="55"/>
      <c r="AM335" s="69"/>
      <c r="AN335" s="36">
        <v>5</v>
      </c>
      <c r="AO335" s="35" t="s">
        <v>47</v>
      </c>
      <c r="AP335" s="13"/>
      <c r="AQ335" s="13"/>
      <c r="AR335" s="13"/>
      <c r="AS335" s="13"/>
      <c r="AT335" s="13"/>
      <c r="AU335" s="13"/>
      <c r="AV335" s="13"/>
      <c r="AW335" s="13"/>
      <c r="AX335" s="13"/>
      <c r="AY335" s="13"/>
      <c r="AZ335" s="13"/>
      <c r="BA335" s="13"/>
      <c r="BB335" s="13">
        <f t="shared" si="357"/>
        <v>0</v>
      </c>
      <c r="BC335" s="13" t="str">
        <f t="shared" si="358"/>
        <v>Débil</v>
      </c>
      <c r="BD335" s="13"/>
      <c r="BE335" s="13"/>
      <c r="BF335" s="13" t="str">
        <f t="shared" si="359"/>
        <v/>
      </c>
      <c r="BG335" s="13"/>
      <c r="BH335" s="14" t="str">
        <f t="shared" si="360"/>
        <v/>
      </c>
      <c r="BI335" s="13" t="str">
        <f t="shared" si="361"/>
        <v/>
      </c>
      <c r="BJ335" s="13" t="str">
        <f t="shared" si="362"/>
        <v>SI</v>
      </c>
      <c r="BK335" s="71"/>
      <c r="BL335" s="71"/>
      <c r="BM335" s="74"/>
      <c r="BN335" s="52"/>
      <c r="BO335" s="52"/>
      <c r="BP335" s="55"/>
      <c r="BQ335" s="58"/>
      <c r="BR335" s="61"/>
    </row>
    <row r="336" spans="1:70" ht="23.25" customHeight="1" x14ac:dyDescent="0.25">
      <c r="A336" s="27"/>
      <c r="B336" s="100"/>
      <c r="C336" s="64"/>
      <c r="D336" s="82"/>
      <c r="E336" s="82"/>
      <c r="F336" s="64"/>
      <c r="G336" s="64"/>
      <c r="H336" s="80"/>
      <c r="I336" s="64"/>
      <c r="J336" s="85"/>
      <c r="K336" s="31">
        <v>6</v>
      </c>
      <c r="L336" s="32" t="s">
        <v>47</v>
      </c>
      <c r="M336" s="87"/>
      <c r="N336" s="89"/>
      <c r="O336" s="52"/>
      <c r="P336" s="92"/>
      <c r="Q336" s="64"/>
      <c r="R336" s="64"/>
      <c r="S336" s="64"/>
      <c r="T336" s="64"/>
      <c r="U336" s="64"/>
      <c r="V336" s="64"/>
      <c r="W336" s="64"/>
      <c r="X336" s="64"/>
      <c r="Y336" s="64"/>
      <c r="Z336" s="64"/>
      <c r="AA336" s="64"/>
      <c r="AB336" s="64"/>
      <c r="AC336" s="64"/>
      <c r="AD336" s="64"/>
      <c r="AE336" s="64"/>
      <c r="AF336" s="64"/>
      <c r="AG336" s="64"/>
      <c r="AH336" s="64"/>
      <c r="AI336" s="64"/>
      <c r="AJ336" s="66"/>
      <c r="AK336" s="52"/>
      <c r="AL336" s="55"/>
      <c r="AM336" s="69"/>
      <c r="AN336" s="33">
        <v>6</v>
      </c>
      <c r="AO336" s="32" t="s">
        <v>47</v>
      </c>
      <c r="AP336" s="17"/>
      <c r="AQ336" s="17"/>
      <c r="AR336" s="17"/>
      <c r="AS336" s="17"/>
      <c r="AT336" s="17"/>
      <c r="AU336" s="17"/>
      <c r="AV336" s="17"/>
      <c r="AW336" s="17"/>
      <c r="AX336" s="17"/>
      <c r="AY336" s="17"/>
      <c r="AZ336" s="17"/>
      <c r="BA336" s="17"/>
      <c r="BB336" s="17">
        <f t="shared" si="357"/>
        <v>0</v>
      </c>
      <c r="BC336" s="17" t="str">
        <f t="shared" si="358"/>
        <v>Débil</v>
      </c>
      <c r="BD336" s="17"/>
      <c r="BE336" s="17"/>
      <c r="BF336" s="17" t="str">
        <f t="shared" si="359"/>
        <v/>
      </c>
      <c r="BG336" s="17"/>
      <c r="BH336" s="18" t="str">
        <f t="shared" si="360"/>
        <v/>
      </c>
      <c r="BI336" s="17" t="str">
        <f t="shared" si="361"/>
        <v/>
      </c>
      <c r="BJ336" s="17" t="str">
        <f t="shared" si="362"/>
        <v>SI</v>
      </c>
      <c r="BK336" s="71"/>
      <c r="BL336" s="71"/>
      <c r="BM336" s="74"/>
      <c r="BN336" s="52"/>
      <c r="BO336" s="52"/>
      <c r="BP336" s="55"/>
      <c r="BQ336" s="58"/>
      <c r="BR336" s="61"/>
    </row>
    <row r="337" spans="1:70" ht="23.25" customHeight="1" x14ac:dyDescent="0.25">
      <c r="A337" s="27"/>
      <c r="B337" s="100"/>
      <c r="C337" s="64"/>
      <c r="D337" s="82"/>
      <c r="E337" s="82"/>
      <c r="F337" s="64"/>
      <c r="G337" s="64"/>
      <c r="H337" s="80"/>
      <c r="I337" s="64"/>
      <c r="J337" s="85"/>
      <c r="K337" s="34">
        <v>7</v>
      </c>
      <c r="L337" s="35" t="s">
        <v>47</v>
      </c>
      <c r="M337" s="87"/>
      <c r="N337" s="89"/>
      <c r="O337" s="52"/>
      <c r="P337" s="92"/>
      <c r="Q337" s="64"/>
      <c r="R337" s="64"/>
      <c r="S337" s="64"/>
      <c r="T337" s="64"/>
      <c r="U337" s="64"/>
      <c r="V337" s="64"/>
      <c r="W337" s="64"/>
      <c r="X337" s="64"/>
      <c r="Y337" s="64"/>
      <c r="Z337" s="64"/>
      <c r="AA337" s="64"/>
      <c r="AB337" s="64"/>
      <c r="AC337" s="64"/>
      <c r="AD337" s="64"/>
      <c r="AE337" s="64"/>
      <c r="AF337" s="64"/>
      <c r="AG337" s="64"/>
      <c r="AH337" s="64"/>
      <c r="AI337" s="64"/>
      <c r="AJ337" s="66"/>
      <c r="AK337" s="52"/>
      <c r="AL337" s="55"/>
      <c r="AM337" s="69"/>
      <c r="AN337" s="36">
        <v>7</v>
      </c>
      <c r="AO337" s="35" t="s">
        <v>47</v>
      </c>
      <c r="AP337" s="13"/>
      <c r="AQ337" s="13"/>
      <c r="AR337" s="13"/>
      <c r="AS337" s="13"/>
      <c r="AT337" s="13"/>
      <c r="AU337" s="13"/>
      <c r="AV337" s="13"/>
      <c r="AW337" s="13"/>
      <c r="AX337" s="13"/>
      <c r="AY337" s="13"/>
      <c r="AZ337" s="13"/>
      <c r="BA337" s="13"/>
      <c r="BB337" s="13">
        <f t="shared" si="357"/>
        <v>0</v>
      </c>
      <c r="BC337" s="13" t="str">
        <f t="shared" si="358"/>
        <v>Débil</v>
      </c>
      <c r="BD337" s="13"/>
      <c r="BE337" s="13"/>
      <c r="BF337" s="13" t="str">
        <f t="shared" si="359"/>
        <v/>
      </c>
      <c r="BG337" s="13"/>
      <c r="BH337" s="14" t="str">
        <f t="shared" si="360"/>
        <v/>
      </c>
      <c r="BI337" s="13" t="str">
        <f t="shared" si="361"/>
        <v/>
      </c>
      <c r="BJ337" s="13" t="str">
        <f t="shared" si="362"/>
        <v>SI</v>
      </c>
      <c r="BK337" s="71"/>
      <c r="BL337" s="71"/>
      <c r="BM337" s="74"/>
      <c r="BN337" s="52"/>
      <c r="BO337" s="52"/>
      <c r="BP337" s="55"/>
      <c r="BQ337" s="58"/>
      <c r="BR337" s="61"/>
    </row>
    <row r="338" spans="1:70" ht="23.25" customHeight="1" x14ac:dyDescent="0.25">
      <c r="A338" s="27"/>
      <c r="B338" s="100"/>
      <c r="C338" s="64"/>
      <c r="D338" s="82"/>
      <c r="E338" s="82"/>
      <c r="F338" s="64"/>
      <c r="G338" s="64"/>
      <c r="H338" s="80"/>
      <c r="I338" s="64"/>
      <c r="J338" s="85"/>
      <c r="K338" s="31">
        <v>8</v>
      </c>
      <c r="L338" s="32" t="s">
        <v>47</v>
      </c>
      <c r="M338" s="87"/>
      <c r="N338" s="89"/>
      <c r="O338" s="52"/>
      <c r="P338" s="92"/>
      <c r="Q338" s="64"/>
      <c r="R338" s="64"/>
      <c r="S338" s="64"/>
      <c r="T338" s="64"/>
      <c r="U338" s="64"/>
      <c r="V338" s="64"/>
      <c r="W338" s="64"/>
      <c r="X338" s="64"/>
      <c r="Y338" s="64"/>
      <c r="Z338" s="64"/>
      <c r="AA338" s="64"/>
      <c r="AB338" s="64"/>
      <c r="AC338" s="64"/>
      <c r="AD338" s="64"/>
      <c r="AE338" s="64"/>
      <c r="AF338" s="64"/>
      <c r="AG338" s="64"/>
      <c r="AH338" s="64"/>
      <c r="AI338" s="64"/>
      <c r="AJ338" s="66"/>
      <c r="AK338" s="52"/>
      <c r="AL338" s="55"/>
      <c r="AM338" s="69"/>
      <c r="AN338" s="33">
        <v>8</v>
      </c>
      <c r="AO338" s="32" t="s">
        <v>47</v>
      </c>
      <c r="AP338" s="17"/>
      <c r="AQ338" s="17"/>
      <c r="AR338" s="17"/>
      <c r="AS338" s="17"/>
      <c r="AT338" s="17"/>
      <c r="AU338" s="17"/>
      <c r="AV338" s="17"/>
      <c r="AW338" s="17"/>
      <c r="AX338" s="17"/>
      <c r="AY338" s="17"/>
      <c r="AZ338" s="17"/>
      <c r="BA338" s="17"/>
      <c r="BB338" s="17">
        <f t="shared" si="357"/>
        <v>0</v>
      </c>
      <c r="BC338" s="17" t="str">
        <f t="shared" si="358"/>
        <v>Débil</v>
      </c>
      <c r="BD338" s="17"/>
      <c r="BE338" s="17"/>
      <c r="BF338" s="17" t="str">
        <f t="shared" si="359"/>
        <v/>
      </c>
      <c r="BG338" s="17"/>
      <c r="BH338" s="18" t="str">
        <f t="shared" si="360"/>
        <v/>
      </c>
      <c r="BI338" s="17" t="str">
        <f t="shared" si="361"/>
        <v/>
      </c>
      <c r="BJ338" s="17" t="str">
        <f t="shared" si="362"/>
        <v>SI</v>
      </c>
      <c r="BK338" s="71"/>
      <c r="BL338" s="71"/>
      <c r="BM338" s="74"/>
      <c r="BN338" s="52"/>
      <c r="BO338" s="52"/>
      <c r="BP338" s="55"/>
      <c r="BQ338" s="58"/>
      <c r="BR338" s="61"/>
    </row>
    <row r="339" spans="1:70" ht="23.25" customHeight="1" x14ac:dyDescent="0.25">
      <c r="A339" s="27"/>
      <c r="B339" s="100"/>
      <c r="C339" s="64"/>
      <c r="D339" s="82"/>
      <c r="E339" s="82"/>
      <c r="F339" s="64"/>
      <c r="G339" s="64"/>
      <c r="H339" s="80"/>
      <c r="I339" s="64"/>
      <c r="J339" s="85"/>
      <c r="K339" s="34">
        <v>9</v>
      </c>
      <c r="L339" s="35" t="s">
        <v>47</v>
      </c>
      <c r="M339" s="87"/>
      <c r="N339" s="89"/>
      <c r="O339" s="52"/>
      <c r="P339" s="92"/>
      <c r="Q339" s="64"/>
      <c r="R339" s="64"/>
      <c r="S339" s="64"/>
      <c r="T339" s="64"/>
      <c r="U339" s="64"/>
      <c r="V339" s="64"/>
      <c r="W339" s="64"/>
      <c r="X339" s="64"/>
      <c r="Y339" s="64"/>
      <c r="Z339" s="64"/>
      <c r="AA339" s="64"/>
      <c r="AB339" s="64"/>
      <c r="AC339" s="64"/>
      <c r="AD339" s="64"/>
      <c r="AE339" s="64"/>
      <c r="AF339" s="64"/>
      <c r="AG339" s="64"/>
      <c r="AH339" s="64"/>
      <c r="AI339" s="64"/>
      <c r="AJ339" s="66"/>
      <c r="AK339" s="52"/>
      <c r="AL339" s="55"/>
      <c r="AM339" s="69"/>
      <c r="AN339" s="36">
        <v>9</v>
      </c>
      <c r="AO339" s="35" t="s">
        <v>56</v>
      </c>
      <c r="AP339" s="13"/>
      <c r="AQ339" s="13"/>
      <c r="AR339" s="13"/>
      <c r="AS339" s="13"/>
      <c r="AT339" s="13"/>
      <c r="AU339" s="13"/>
      <c r="AV339" s="13"/>
      <c r="AW339" s="13"/>
      <c r="AX339" s="13"/>
      <c r="AY339" s="13"/>
      <c r="AZ339" s="13"/>
      <c r="BA339" s="13"/>
      <c r="BB339" s="13">
        <f t="shared" si="357"/>
        <v>0</v>
      </c>
      <c r="BC339" s="13" t="str">
        <f t="shared" si="358"/>
        <v>Débil</v>
      </c>
      <c r="BD339" s="13"/>
      <c r="BE339" s="13"/>
      <c r="BF339" s="13" t="str">
        <f t="shared" si="359"/>
        <v/>
      </c>
      <c r="BG339" s="13"/>
      <c r="BH339" s="14" t="str">
        <f t="shared" si="360"/>
        <v/>
      </c>
      <c r="BI339" s="13" t="str">
        <f t="shared" si="361"/>
        <v/>
      </c>
      <c r="BJ339" s="13" t="str">
        <f t="shared" si="362"/>
        <v>SI</v>
      </c>
      <c r="BK339" s="71"/>
      <c r="BL339" s="71"/>
      <c r="BM339" s="74"/>
      <c r="BN339" s="52"/>
      <c r="BO339" s="52"/>
      <c r="BP339" s="55"/>
      <c r="BQ339" s="58"/>
      <c r="BR339" s="61"/>
    </row>
    <row r="340" spans="1:70" ht="23.25" customHeight="1" thickBot="1" x14ac:dyDescent="0.3">
      <c r="A340" s="27"/>
      <c r="B340" s="101"/>
      <c r="C340" s="65"/>
      <c r="D340" s="83"/>
      <c r="E340" s="83"/>
      <c r="F340" s="65"/>
      <c r="G340" s="65"/>
      <c r="H340" s="81"/>
      <c r="I340" s="65"/>
      <c r="J340" s="86"/>
      <c r="K340" s="37">
        <v>10</v>
      </c>
      <c r="L340" s="38" t="s">
        <v>47</v>
      </c>
      <c r="M340" s="88"/>
      <c r="N340" s="90"/>
      <c r="O340" s="53"/>
      <c r="P340" s="93"/>
      <c r="Q340" s="65"/>
      <c r="R340" s="65"/>
      <c r="S340" s="65"/>
      <c r="T340" s="65"/>
      <c r="U340" s="65"/>
      <c r="V340" s="65"/>
      <c r="W340" s="65"/>
      <c r="X340" s="65"/>
      <c r="Y340" s="65"/>
      <c r="Z340" s="65"/>
      <c r="AA340" s="65"/>
      <c r="AB340" s="65"/>
      <c r="AC340" s="65"/>
      <c r="AD340" s="65"/>
      <c r="AE340" s="65"/>
      <c r="AF340" s="65"/>
      <c r="AG340" s="65"/>
      <c r="AH340" s="65"/>
      <c r="AI340" s="65"/>
      <c r="AJ340" s="67"/>
      <c r="AK340" s="53"/>
      <c r="AL340" s="56"/>
      <c r="AM340" s="70"/>
      <c r="AN340" s="39">
        <v>10</v>
      </c>
      <c r="AO340" s="38" t="s">
        <v>56</v>
      </c>
      <c r="AP340" s="19"/>
      <c r="AQ340" s="19"/>
      <c r="AR340" s="19"/>
      <c r="AS340" s="19"/>
      <c r="AT340" s="19"/>
      <c r="AU340" s="19"/>
      <c r="AV340" s="19"/>
      <c r="AW340" s="19"/>
      <c r="AX340" s="19"/>
      <c r="AY340" s="19"/>
      <c r="AZ340" s="19"/>
      <c r="BA340" s="19"/>
      <c r="BB340" s="19">
        <f t="shared" si="357"/>
        <v>0</v>
      </c>
      <c r="BC340" s="19" t="str">
        <f t="shared" si="358"/>
        <v>Débil</v>
      </c>
      <c r="BD340" s="19"/>
      <c r="BE340" s="19"/>
      <c r="BF340" s="19" t="str">
        <f t="shared" si="359"/>
        <v/>
      </c>
      <c r="BG340" s="19"/>
      <c r="BH340" s="20" t="str">
        <f t="shared" si="360"/>
        <v/>
      </c>
      <c r="BI340" s="19" t="str">
        <f t="shared" si="361"/>
        <v/>
      </c>
      <c r="BJ340" s="19" t="str">
        <f t="shared" si="362"/>
        <v>SI</v>
      </c>
      <c r="BK340" s="72"/>
      <c r="BL340" s="72"/>
      <c r="BM340" s="75"/>
      <c r="BN340" s="53"/>
      <c r="BO340" s="53"/>
      <c r="BP340" s="56"/>
      <c r="BQ340" s="59"/>
      <c r="BR340" s="62"/>
    </row>
    <row r="341" spans="1:70" ht="255" x14ac:dyDescent="0.25">
      <c r="A341" s="27"/>
      <c r="B341" s="99" t="s">
        <v>31</v>
      </c>
      <c r="C341" s="63" t="s">
        <v>122</v>
      </c>
      <c r="D341" s="82" t="s">
        <v>123</v>
      </c>
      <c r="E341" s="82" t="s">
        <v>124</v>
      </c>
      <c r="F341" s="63" t="s">
        <v>91</v>
      </c>
      <c r="G341" s="63" t="s">
        <v>91</v>
      </c>
      <c r="H341" s="79" t="s">
        <v>91</v>
      </c>
      <c r="I341" s="63" t="s">
        <v>91</v>
      </c>
      <c r="J341" s="84" t="str">
        <f t="shared" ref="J341" si="447">IF(AND((F341="SI"),(G341="SI"),(H341="SI"),(I341="SI")),"Si es Riesgo de Corrupción","No es Riesgo de Corrupción")</f>
        <v>Si es Riesgo de Corrupción</v>
      </c>
      <c r="K341" s="28">
        <v>1</v>
      </c>
      <c r="L341" s="29" t="s">
        <v>125</v>
      </c>
      <c r="M341" s="87" t="s">
        <v>126</v>
      </c>
      <c r="N341" s="89">
        <v>1</v>
      </c>
      <c r="O341" s="52" t="str">
        <f t="shared" ref="O341" si="448">IF(N341=1,"Rara vez",IF(N341=2,"Improbable",IF(N341=3,"Posible",IF(N341=4,"Probable",IF(N341=5,"Casi seguro","← 
Definir el nivel de probabilidad")))))</f>
        <v>Rara vez</v>
      </c>
      <c r="P341" s="91" t="str">
        <f t="shared" ref="P341" si="449">IF(N341=5,"Descripción:
Se espera que el evento ocurra en la mayoría de las circunstancias
Frecuencia:
Más de 1 vez al año",IF(N341=4,"Descripción:
Es viable que el evento ocurra en la mayoría de las circunstancias
Frecuencia:
Al menos 1 vez en el último año",IF(N341=3,"Descripción:
El evento podrá ocurrir en algún momento
Frecuencia:
Al menos 1 vez en los últimos 2 años",IF(N341=2,"Descripción:
El evento puede ocurrir en algún momento
Frecuencia:
Al menos 1 vez en los últimos 5 años",IF(N341=1,"Descripción: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341" s="63" t="s">
        <v>91</v>
      </c>
      <c r="R341" s="63" t="s">
        <v>99</v>
      </c>
      <c r="S341" s="63" t="s">
        <v>99</v>
      </c>
      <c r="T341" s="63" t="s">
        <v>99</v>
      </c>
      <c r="U341" s="63" t="s">
        <v>99</v>
      </c>
      <c r="V341" s="63" t="s">
        <v>91</v>
      </c>
      <c r="W341" s="63" t="s">
        <v>99</v>
      </c>
      <c r="X341" s="63" t="s">
        <v>99</v>
      </c>
      <c r="Y341" s="63" t="s">
        <v>99</v>
      </c>
      <c r="Z341" s="63" t="s">
        <v>91</v>
      </c>
      <c r="AA341" s="63" t="s">
        <v>91</v>
      </c>
      <c r="AB341" s="63" t="s">
        <v>91</v>
      </c>
      <c r="AC341" s="63" t="s">
        <v>99</v>
      </c>
      <c r="AD341" s="63" t="s">
        <v>99</v>
      </c>
      <c r="AE341" s="63" t="s">
        <v>99</v>
      </c>
      <c r="AF341" s="63" t="s">
        <v>99</v>
      </c>
      <c r="AG341" s="63" t="s">
        <v>99</v>
      </c>
      <c r="AH341" s="63" t="s">
        <v>99</v>
      </c>
      <c r="AI341" s="63" t="s">
        <v>99</v>
      </c>
      <c r="AJ341" s="66">
        <f t="shared" ref="AJ341" si="450">IF(AF341="SI","Impacto Catastrófico por lesoines o perdida de vidas humanas",(COUNTIF(Q341:AE350,"SI")+COUNTIF(AG341:AI350,"SI")))</f>
        <v>5</v>
      </c>
      <c r="AK341" s="52" t="str">
        <f t="shared" ref="AK341" si="451">IF(AJ341=0,"",IF(AND(AJ341&gt;0,AJ341&lt;=5),"Moderado",IF(AND(AJ341&gt;5,AJ341&lt;=11),"Mayor","Catastrófico")))</f>
        <v>Moderado</v>
      </c>
      <c r="AL341" s="54" t="str">
        <f t="shared" ref="AL341" si="452">IF(AND(O341="Rara Vez",AK341="Moderado"),"Moderado",IF(AND(O341="Rara Vez",AK341="Mayor"),"Alto",IF(AND(O341="Improbable",AK341="Moderado"),"Moderado",IF(AND(O341="Improbable",AK341="Mayor"),"Alto",IF(AND(O341="Posible",AK341="Moderado"),"Alto",IF(AND(O341="Probable",AK341="Moderado"),"Alto","Extremo"))))))</f>
        <v>Moderado</v>
      </c>
      <c r="AM341" s="68" t="s">
        <v>81</v>
      </c>
      <c r="AN341" s="30">
        <v>1</v>
      </c>
      <c r="AO341" s="29" t="s">
        <v>127</v>
      </c>
      <c r="AP341" s="11" t="s">
        <v>128</v>
      </c>
      <c r="AQ341" s="11" t="s">
        <v>129</v>
      </c>
      <c r="AR341" s="11" t="s">
        <v>130</v>
      </c>
      <c r="AS341" s="11" t="s">
        <v>131</v>
      </c>
      <c r="AT341" s="11" t="s">
        <v>132</v>
      </c>
      <c r="AU341" s="11" t="s">
        <v>106</v>
      </c>
      <c r="AV341" s="11" t="s">
        <v>107</v>
      </c>
      <c r="AW341" s="11" t="s">
        <v>108</v>
      </c>
      <c r="AX341" s="11" t="s">
        <v>109</v>
      </c>
      <c r="AY341" s="11" t="s">
        <v>110</v>
      </c>
      <c r="AZ341" s="11" t="s">
        <v>111</v>
      </c>
      <c r="BA341" s="11" t="s">
        <v>133</v>
      </c>
      <c r="BB341" s="11">
        <f t="shared" si="357"/>
        <v>100</v>
      </c>
      <c r="BC341" s="11" t="str">
        <f t="shared" si="358"/>
        <v>Fuerte</v>
      </c>
      <c r="BD341" s="11"/>
      <c r="BE341" s="11" t="s">
        <v>120</v>
      </c>
      <c r="BF341" s="11" t="str">
        <f t="shared" si="359"/>
        <v>Siempre se ejecuta</v>
      </c>
      <c r="BG341" s="11"/>
      <c r="BH341" s="12" t="str">
        <f t="shared" si="360"/>
        <v>FUERTE</v>
      </c>
      <c r="BI341" s="11">
        <f t="shared" si="361"/>
        <v>100</v>
      </c>
      <c r="BJ341" s="11" t="str">
        <f t="shared" si="362"/>
        <v>NO</v>
      </c>
      <c r="BK341" s="71" t="str">
        <f t="shared" ref="BK341" si="453">IF(AVERAGE(BI341:BI350)=100,"FUERTE",IF(AND(AVERAGE(BI341:BI350)&lt;=99,AVERAGE(BI341:BI350)&gt;=50),"MODERADA",IF(AVERAGE(BI341:BI350)&lt;50,"DÉBIL",0)))</f>
        <v>FUERTE</v>
      </c>
      <c r="BL341" s="71" t="str">
        <f t="shared" ref="BL341" si="454">IFERROR(IF(BK341="DÉBIL","NO DISMINUYE",IF(AVERAGEIF(AT341:AT350,"Preventivo",BI341:BI350)&gt;=50,"DIRECTAMENTE","NO DISMINUYE")),"NO DISMINUYE")</f>
        <v>DIRECTAMENTE</v>
      </c>
      <c r="BM341" s="73">
        <f t="shared" ref="BM341" si="455">IF(N341=1,1,IF(AND(N341=2,BK341="FUERTE",BL341="DIRECTAMENTE"),N341-1,IF(AND(N341&gt;2,BK341="FUERTE",BL341="DIRECTAMENTE"),N341-2,IF(AND(N341&gt;=2,BK341="MODERADA",BL341="DIRECTAMENTE"),N341-1,N341))))</f>
        <v>1</v>
      </c>
      <c r="BN341" s="52" t="str">
        <f t="shared" ref="BN341" si="456">IF(BM341=1,"Rara vez",IF(BM341=2,"Improbable",IF(BM341=3,"Posible",IF(BM341=4,"Probable",IF(BM341=5,"Casi Seguro",0)))))</f>
        <v>Rara vez</v>
      </c>
      <c r="BO341" s="52" t="str">
        <f t="shared" ref="BO341" si="457">AK341</f>
        <v>Moderado</v>
      </c>
      <c r="BP341" s="54" t="str">
        <f t="shared" ref="BP341" si="458">IF(AND(BN341="Rara Vez",BO341="Moderado"),"Moderado",IF(AND(BN341="Rara Vez",BO341="Mayor"),"Alto",IF(AND(BN341="Improbable",BO341="Moderado"),"Moderado",IF(AND(BN341="Improbable",BO341="Mayor"),"Alto",IF(AND(BN341="Posible",BO341="Moderado"),"Alto",IF(AND(BN341="Probable",BO341="Moderado"),"Alto","Extremo"))))))</f>
        <v>Moderado</v>
      </c>
      <c r="BQ341" s="57" t="s">
        <v>134</v>
      </c>
      <c r="BR341" s="60" t="s">
        <v>135</v>
      </c>
    </row>
    <row r="342" spans="1:70" ht="23.25" customHeight="1" x14ac:dyDescent="0.25">
      <c r="A342" s="27"/>
      <c r="B342" s="100"/>
      <c r="C342" s="64"/>
      <c r="D342" s="82"/>
      <c r="E342" s="82"/>
      <c r="F342" s="64"/>
      <c r="G342" s="64"/>
      <c r="H342" s="80"/>
      <c r="I342" s="64"/>
      <c r="J342" s="85"/>
      <c r="K342" s="31">
        <v>2</v>
      </c>
      <c r="L342" s="32" t="s">
        <v>47</v>
      </c>
      <c r="M342" s="87"/>
      <c r="N342" s="89"/>
      <c r="O342" s="52"/>
      <c r="P342" s="92"/>
      <c r="Q342" s="64"/>
      <c r="R342" s="64"/>
      <c r="S342" s="64"/>
      <c r="T342" s="64"/>
      <c r="U342" s="64"/>
      <c r="V342" s="64"/>
      <c r="W342" s="64"/>
      <c r="X342" s="64"/>
      <c r="Y342" s="64"/>
      <c r="Z342" s="64"/>
      <c r="AA342" s="64"/>
      <c r="AB342" s="64"/>
      <c r="AC342" s="64"/>
      <c r="AD342" s="64"/>
      <c r="AE342" s="64"/>
      <c r="AF342" s="64"/>
      <c r="AG342" s="64"/>
      <c r="AH342" s="64"/>
      <c r="AI342" s="64"/>
      <c r="AJ342" s="66"/>
      <c r="AK342" s="52"/>
      <c r="AL342" s="55"/>
      <c r="AM342" s="69"/>
      <c r="AN342" s="33">
        <v>2</v>
      </c>
      <c r="AO342" s="32" t="s">
        <v>47</v>
      </c>
      <c r="AP342" s="17"/>
      <c r="AQ342" s="17"/>
      <c r="AR342" s="17"/>
      <c r="AS342" s="17"/>
      <c r="AT342" s="17"/>
      <c r="AU342" s="17"/>
      <c r="AV342" s="17"/>
      <c r="AW342" s="17"/>
      <c r="AX342" s="17"/>
      <c r="AY342" s="17"/>
      <c r="AZ342" s="17"/>
      <c r="BA342" s="17"/>
      <c r="BB342" s="17">
        <f t="shared" si="357"/>
        <v>0</v>
      </c>
      <c r="BC342" s="17" t="str">
        <f t="shared" si="358"/>
        <v>Débil</v>
      </c>
      <c r="BD342" s="17"/>
      <c r="BE342" s="17"/>
      <c r="BF342" s="17" t="str">
        <f t="shared" si="359"/>
        <v/>
      </c>
      <c r="BG342" s="17"/>
      <c r="BH342" s="18" t="str">
        <f t="shared" si="360"/>
        <v/>
      </c>
      <c r="BI342" s="17" t="str">
        <f t="shared" si="361"/>
        <v/>
      </c>
      <c r="BJ342" s="17" t="str">
        <f t="shared" si="362"/>
        <v>SI</v>
      </c>
      <c r="BK342" s="71"/>
      <c r="BL342" s="71"/>
      <c r="BM342" s="74"/>
      <c r="BN342" s="52"/>
      <c r="BO342" s="52"/>
      <c r="BP342" s="55"/>
      <c r="BQ342" s="58"/>
      <c r="BR342" s="61"/>
    </row>
    <row r="343" spans="1:70" ht="23.25" customHeight="1" x14ac:dyDescent="0.25">
      <c r="A343" s="27"/>
      <c r="B343" s="100"/>
      <c r="C343" s="64"/>
      <c r="D343" s="82"/>
      <c r="E343" s="82"/>
      <c r="F343" s="64"/>
      <c r="G343" s="64"/>
      <c r="H343" s="80"/>
      <c r="I343" s="64"/>
      <c r="J343" s="85"/>
      <c r="K343" s="34">
        <v>3</v>
      </c>
      <c r="L343" s="35" t="s">
        <v>47</v>
      </c>
      <c r="M343" s="87"/>
      <c r="N343" s="89"/>
      <c r="O343" s="52"/>
      <c r="P343" s="92"/>
      <c r="Q343" s="64"/>
      <c r="R343" s="64"/>
      <c r="S343" s="64"/>
      <c r="T343" s="64"/>
      <c r="U343" s="64"/>
      <c r="V343" s="64"/>
      <c r="W343" s="64"/>
      <c r="X343" s="64"/>
      <c r="Y343" s="64"/>
      <c r="Z343" s="64"/>
      <c r="AA343" s="64"/>
      <c r="AB343" s="64"/>
      <c r="AC343" s="64"/>
      <c r="AD343" s="64"/>
      <c r="AE343" s="64"/>
      <c r="AF343" s="64"/>
      <c r="AG343" s="64"/>
      <c r="AH343" s="64"/>
      <c r="AI343" s="64"/>
      <c r="AJ343" s="66"/>
      <c r="AK343" s="52"/>
      <c r="AL343" s="55"/>
      <c r="AM343" s="69"/>
      <c r="AN343" s="36">
        <v>3</v>
      </c>
      <c r="AO343" s="35" t="s">
        <v>47</v>
      </c>
      <c r="AP343" s="13"/>
      <c r="AQ343" s="13"/>
      <c r="AR343" s="13"/>
      <c r="AS343" s="13"/>
      <c r="AT343" s="13"/>
      <c r="AU343" s="13"/>
      <c r="AV343" s="13"/>
      <c r="AW343" s="13"/>
      <c r="AX343" s="13"/>
      <c r="AY343" s="13"/>
      <c r="AZ343" s="13"/>
      <c r="BA343" s="13"/>
      <c r="BB343" s="13">
        <f t="shared" si="357"/>
        <v>0</v>
      </c>
      <c r="BC343" s="13" t="str">
        <f t="shared" si="358"/>
        <v>Débil</v>
      </c>
      <c r="BD343" s="13"/>
      <c r="BE343" s="13"/>
      <c r="BF343" s="13" t="str">
        <f t="shared" si="359"/>
        <v/>
      </c>
      <c r="BG343" s="13"/>
      <c r="BH343" s="14" t="str">
        <f t="shared" si="360"/>
        <v/>
      </c>
      <c r="BI343" s="13" t="str">
        <f t="shared" si="361"/>
        <v/>
      </c>
      <c r="BJ343" s="13" t="str">
        <f t="shared" si="362"/>
        <v>SI</v>
      </c>
      <c r="BK343" s="71"/>
      <c r="BL343" s="71"/>
      <c r="BM343" s="74"/>
      <c r="BN343" s="52"/>
      <c r="BO343" s="52"/>
      <c r="BP343" s="55"/>
      <c r="BQ343" s="58"/>
      <c r="BR343" s="61"/>
    </row>
    <row r="344" spans="1:70" ht="23.25" customHeight="1" x14ac:dyDescent="0.25">
      <c r="A344" s="27"/>
      <c r="B344" s="100"/>
      <c r="C344" s="64"/>
      <c r="D344" s="82"/>
      <c r="E344" s="82"/>
      <c r="F344" s="64"/>
      <c r="G344" s="64"/>
      <c r="H344" s="80"/>
      <c r="I344" s="64"/>
      <c r="J344" s="85"/>
      <c r="K344" s="31">
        <v>4</v>
      </c>
      <c r="L344" s="32" t="s">
        <v>47</v>
      </c>
      <c r="M344" s="87"/>
      <c r="N344" s="89"/>
      <c r="O344" s="52"/>
      <c r="P344" s="92"/>
      <c r="Q344" s="64"/>
      <c r="R344" s="64"/>
      <c r="S344" s="64"/>
      <c r="T344" s="64"/>
      <c r="U344" s="64"/>
      <c r="V344" s="64"/>
      <c r="W344" s="64"/>
      <c r="X344" s="64"/>
      <c r="Y344" s="64"/>
      <c r="Z344" s="64"/>
      <c r="AA344" s="64"/>
      <c r="AB344" s="64"/>
      <c r="AC344" s="64"/>
      <c r="AD344" s="64"/>
      <c r="AE344" s="64"/>
      <c r="AF344" s="64"/>
      <c r="AG344" s="64"/>
      <c r="AH344" s="64"/>
      <c r="AI344" s="64"/>
      <c r="AJ344" s="66"/>
      <c r="AK344" s="52"/>
      <c r="AL344" s="55"/>
      <c r="AM344" s="69"/>
      <c r="AN344" s="33">
        <v>4</v>
      </c>
      <c r="AO344" s="32" t="s">
        <v>47</v>
      </c>
      <c r="AP344" s="17"/>
      <c r="AQ344" s="17"/>
      <c r="AR344" s="17"/>
      <c r="AS344" s="17"/>
      <c r="AT344" s="17"/>
      <c r="AU344" s="17"/>
      <c r="AV344" s="17"/>
      <c r="AW344" s="17"/>
      <c r="AX344" s="17"/>
      <c r="AY344" s="17"/>
      <c r="AZ344" s="17"/>
      <c r="BA344" s="17"/>
      <c r="BB344" s="17">
        <f t="shared" si="357"/>
        <v>0</v>
      </c>
      <c r="BC344" s="17" t="str">
        <f t="shared" si="358"/>
        <v>Débil</v>
      </c>
      <c r="BD344" s="17"/>
      <c r="BE344" s="17"/>
      <c r="BF344" s="17" t="str">
        <f t="shared" si="359"/>
        <v/>
      </c>
      <c r="BG344" s="17"/>
      <c r="BH344" s="18" t="str">
        <f t="shared" si="360"/>
        <v/>
      </c>
      <c r="BI344" s="17" t="str">
        <f t="shared" si="361"/>
        <v/>
      </c>
      <c r="BJ344" s="17" t="str">
        <f t="shared" si="362"/>
        <v>SI</v>
      </c>
      <c r="BK344" s="71"/>
      <c r="BL344" s="71"/>
      <c r="BM344" s="74"/>
      <c r="BN344" s="52"/>
      <c r="BO344" s="52"/>
      <c r="BP344" s="55"/>
      <c r="BQ344" s="58"/>
      <c r="BR344" s="61"/>
    </row>
    <row r="345" spans="1:70" ht="23.25" customHeight="1" x14ac:dyDescent="0.25">
      <c r="A345" s="27"/>
      <c r="B345" s="100"/>
      <c r="C345" s="64"/>
      <c r="D345" s="82"/>
      <c r="E345" s="82"/>
      <c r="F345" s="64"/>
      <c r="G345" s="64"/>
      <c r="H345" s="80"/>
      <c r="I345" s="64"/>
      <c r="J345" s="85"/>
      <c r="K345" s="34">
        <v>5</v>
      </c>
      <c r="L345" s="35" t="s">
        <v>47</v>
      </c>
      <c r="M345" s="87"/>
      <c r="N345" s="89"/>
      <c r="O345" s="52"/>
      <c r="P345" s="92"/>
      <c r="Q345" s="64"/>
      <c r="R345" s="64"/>
      <c r="S345" s="64"/>
      <c r="T345" s="64"/>
      <c r="U345" s="64"/>
      <c r="V345" s="64"/>
      <c r="W345" s="64"/>
      <c r="X345" s="64"/>
      <c r="Y345" s="64"/>
      <c r="Z345" s="64"/>
      <c r="AA345" s="64"/>
      <c r="AB345" s="64"/>
      <c r="AC345" s="64"/>
      <c r="AD345" s="64"/>
      <c r="AE345" s="64"/>
      <c r="AF345" s="64"/>
      <c r="AG345" s="64"/>
      <c r="AH345" s="64"/>
      <c r="AI345" s="64"/>
      <c r="AJ345" s="66"/>
      <c r="AK345" s="52"/>
      <c r="AL345" s="55"/>
      <c r="AM345" s="69"/>
      <c r="AN345" s="36">
        <v>5</v>
      </c>
      <c r="AO345" s="35" t="s">
        <v>47</v>
      </c>
      <c r="AP345" s="13"/>
      <c r="AQ345" s="13"/>
      <c r="AR345" s="13"/>
      <c r="AS345" s="13"/>
      <c r="AT345" s="13"/>
      <c r="AU345" s="13"/>
      <c r="AV345" s="13"/>
      <c r="AW345" s="13"/>
      <c r="AX345" s="13"/>
      <c r="AY345" s="13"/>
      <c r="AZ345" s="13"/>
      <c r="BA345" s="13"/>
      <c r="BB345" s="13">
        <f t="shared" ref="BB345:BB438" si="459">IF(AU345="Asignado",15,0)+IF(AV345="Adecuado",15,0)+IF(AW345="Oportuna",15,0)+IF(AX345="Prevenir",15,IF(AX345="Detectar",10,0))+IF(AY345="Confiable",15,0)+IF(AZ345="Se investigan y resuelven oportunamente",15,0)+IF(BA345="Completa",10,IF(BA345="Incompleta",5,0))</f>
        <v>0</v>
      </c>
      <c r="BC345" s="13" t="str">
        <f t="shared" ref="BC345:BC438" si="460">IF(BB345&lt;=85,"Débil",IF(AND(BB345&gt;=86,BB345&lt;=95),"Moderado","Fuerte"))</f>
        <v>Débil</v>
      </c>
      <c r="BD345" s="13"/>
      <c r="BE345" s="13"/>
      <c r="BF345" s="13" t="str">
        <f t="shared" ref="BF345:BF438" si="461">IF(BE345="Débil","No se ejecuta",IF(BE345="Moderado","Algunas veces se ejecuta",IF(BE345="FUERTE","Siempre se ejecuta","")))</f>
        <v/>
      </c>
      <c r="BG345" s="13"/>
      <c r="BH345" s="14" t="str">
        <f t="shared" ref="BH345:BH438" si="462">IF(AND(BE345="Fuerte",BC345="Fuerte"),"FUERTE",IF(AND(BE345="Fuerte",BC345="Moderado"),"MODERADO",IF(AND(BE345="Fuerte",BC345="Débil"),"DÉBIL",IF(AND(BE345="Moderado",BC345="Fuerte"),"MODERADO",IF(AND(BE345="Moderado",BC345="Moderado"),"MODERADO",IF(AND(BE345="Moderado",BC345="Débil"),"DÉBIL",IF(AND(BE345="Débil",BC345="Fuerte"),"DÉBIL",IF(AND(BE345="Débil",BC345="Moderado"),"DÉBIL",IF(AND(BE345="Débil",BC345="Débil"),"DÉBIL","")))))))))</f>
        <v/>
      </c>
      <c r="BI345" s="13" t="str">
        <f t="shared" ref="BI345:BI438" si="463">IF(BH345="DÉBIL",0,IF(BH345="MODERADO",50,IF(BH345="FUERTE",100,"")))</f>
        <v/>
      </c>
      <c r="BJ345" s="13" t="str">
        <f t="shared" ref="BJ345:BJ438" si="464">IF(AND(BE345="Fuerte",BC345="Fuerte"),"NO","SI")</f>
        <v>SI</v>
      </c>
      <c r="BK345" s="71"/>
      <c r="BL345" s="71"/>
      <c r="BM345" s="74"/>
      <c r="BN345" s="52"/>
      <c r="BO345" s="52"/>
      <c r="BP345" s="55"/>
      <c r="BQ345" s="58"/>
      <c r="BR345" s="61"/>
    </row>
    <row r="346" spans="1:70" ht="23.25" customHeight="1" x14ac:dyDescent="0.25">
      <c r="A346" s="27"/>
      <c r="B346" s="100"/>
      <c r="C346" s="64"/>
      <c r="D346" s="82"/>
      <c r="E346" s="82"/>
      <c r="F346" s="64"/>
      <c r="G346" s="64"/>
      <c r="H346" s="80"/>
      <c r="I346" s="64"/>
      <c r="J346" s="85"/>
      <c r="K346" s="31">
        <v>6</v>
      </c>
      <c r="L346" s="32" t="s">
        <v>47</v>
      </c>
      <c r="M346" s="87"/>
      <c r="N346" s="89"/>
      <c r="O346" s="52"/>
      <c r="P346" s="92"/>
      <c r="Q346" s="64"/>
      <c r="R346" s="64"/>
      <c r="S346" s="64"/>
      <c r="T346" s="64"/>
      <c r="U346" s="64"/>
      <c r="V346" s="64"/>
      <c r="W346" s="64"/>
      <c r="X346" s="64"/>
      <c r="Y346" s="64"/>
      <c r="Z346" s="64"/>
      <c r="AA346" s="64"/>
      <c r="AB346" s="64"/>
      <c r="AC346" s="64"/>
      <c r="AD346" s="64"/>
      <c r="AE346" s="64"/>
      <c r="AF346" s="64"/>
      <c r="AG346" s="64"/>
      <c r="AH346" s="64"/>
      <c r="AI346" s="64"/>
      <c r="AJ346" s="66"/>
      <c r="AK346" s="52"/>
      <c r="AL346" s="55"/>
      <c r="AM346" s="69"/>
      <c r="AN346" s="33">
        <v>6</v>
      </c>
      <c r="AO346" s="32" t="s">
        <v>47</v>
      </c>
      <c r="AP346" s="17"/>
      <c r="AQ346" s="17"/>
      <c r="AR346" s="17"/>
      <c r="AS346" s="17"/>
      <c r="AT346" s="17"/>
      <c r="AU346" s="17"/>
      <c r="AV346" s="17"/>
      <c r="AW346" s="17"/>
      <c r="AX346" s="17"/>
      <c r="AY346" s="17"/>
      <c r="AZ346" s="17"/>
      <c r="BA346" s="17"/>
      <c r="BB346" s="17">
        <f t="shared" si="459"/>
        <v>0</v>
      </c>
      <c r="BC346" s="17" t="str">
        <f t="shared" si="460"/>
        <v>Débil</v>
      </c>
      <c r="BD346" s="17"/>
      <c r="BE346" s="17"/>
      <c r="BF346" s="17" t="str">
        <f t="shared" si="461"/>
        <v/>
      </c>
      <c r="BG346" s="17"/>
      <c r="BH346" s="18" t="str">
        <f t="shared" si="462"/>
        <v/>
      </c>
      <c r="BI346" s="17" t="str">
        <f t="shared" si="463"/>
        <v/>
      </c>
      <c r="BJ346" s="17" t="str">
        <f t="shared" si="464"/>
        <v>SI</v>
      </c>
      <c r="BK346" s="71"/>
      <c r="BL346" s="71"/>
      <c r="BM346" s="74"/>
      <c r="BN346" s="52"/>
      <c r="BO346" s="52"/>
      <c r="BP346" s="55"/>
      <c r="BQ346" s="58"/>
      <c r="BR346" s="61"/>
    </row>
    <row r="347" spans="1:70" ht="23.25" customHeight="1" x14ac:dyDescent="0.25">
      <c r="A347" s="27"/>
      <c r="B347" s="100"/>
      <c r="C347" s="64"/>
      <c r="D347" s="82"/>
      <c r="E347" s="82"/>
      <c r="F347" s="64"/>
      <c r="G347" s="64"/>
      <c r="H347" s="80"/>
      <c r="I347" s="64"/>
      <c r="J347" s="85"/>
      <c r="K347" s="34">
        <v>7</v>
      </c>
      <c r="L347" s="35" t="s">
        <v>47</v>
      </c>
      <c r="M347" s="87"/>
      <c r="N347" s="89"/>
      <c r="O347" s="52"/>
      <c r="P347" s="92"/>
      <c r="Q347" s="64"/>
      <c r="R347" s="64"/>
      <c r="S347" s="64"/>
      <c r="T347" s="64"/>
      <c r="U347" s="64"/>
      <c r="V347" s="64"/>
      <c r="W347" s="64"/>
      <c r="X347" s="64"/>
      <c r="Y347" s="64"/>
      <c r="Z347" s="64"/>
      <c r="AA347" s="64"/>
      <c r="AB347" s="64"/>
      <c r="AC347" s="64"/>
      <c r="AD347" s="64"/>
      <c r="AE347" s="64"/>
      <c r="AF347" s="64"/>
      <c r="AG347" s="64"/>
      <c r="AH347" s="64"/>
      <c r="AI347" s="64"/>
      <c r="AJ347" s="66"/>
      <c r="AK347" s="52"/>
      <c r="AL347" s="55"/>
      <c r="AM347" s="69"/>
      <c r="AN347" s="36">
        <v>7</v>
      </c>
      <c r="AO347" s="35" t="s">
        <v>47</v>
      </c>
      <c r="AP347" s="13"/>
      <c r="AQ347" s="13"/>
      <c r="AR347" s="13"/>
      <c r="AS347" s="13"/>
      <c r="AT347" s="13"/>
      <c r="AU347" s="13"/>
      <c r="AV347" s="13"/>
      <c r="AW347" s="13"/>
      <c r="AX347" s="13"/>
      <c r="AY347" s="13"/>
      <c r="AZ347" s="13"/>
      <c r="BA347" s="13"/>
      <c r="BB347" s="13">
        <f t="shared" si="459"/>
        <v>0</v>
      </c>
      <c r="BC347" s="13" t="str">
        <f t="shared" si="460"/>
        <v>Débil</v>
      </c>
      <c r="BD347" s="13"/>
      <c r="BE347" s="13"/>
      <c r="BF347" s="13" t="str">
        <f t="shared" si="461"/>
        <v/>
      </c>
      <c r="BG347" s="13"/>
      <c r="BH347" s="14" t="str">
        <f t="shared" si="462"/>
        <v/>
      </c>
      <c r="BI347" s="13" t="str">
        <f t="shared" si="463"/>
        <v/>
      </c>
      <c r="BJ347" s="13" t="str">
        <f t="shared" si="464"/>
        <v>SI</v>
      </c>
      <c r="BK347" s="71"/>
      <c r="BL347" s="71"/>
      <c r="BM347" s="74"/>
      <c r="BN347" s="52"/>
      <c r="BO347" s="52"/>
      <c r="BP347" s="55"/>
      <c r="BQ347" s="58"/>
      <c r="BR347" s="61"/>
    </row>
    <row r="348" spans="1:70" ht="23.25" customHeight="1" x14ac:dyDescent="0.25">
      <c r="A348" s="27"/>
      <c r="B348" s="100"/>
      <c r="C348" s="64"/>
      <c r="D348" s="82"/>
      <c r="E348" s="82"/>
      <c r="F348" s="64"/>
      <c r="G348" s="64"/>
      <c r="H348" s="80"/>
      <c r="I348" s="64"/>
      <c r="J348" s="85"/>
      <c r="K348" s="31">
        <v>8</v>
      </c>
      <c r="L348" s="32" t="s">
        <v>47</v>
      </c>
      <c r="M348" s="87"/>
      <c r="N348" s="89"/>
      <c r="O348" s="52"/>
      <c r="P348" s="92"/>
      <c r="Q348" s="64"/>
      <c r="R348" s="64"/>
      <c r="S348" s="64"/>
      <c r="T348" s="64"/>
      <c r="U348" s="64"/>
      <c r="V348" s="64"/>
      <c r="W348" s="64"/>
      <c r="X348" s="64"/>
      <c r="Y348" s="64"/>
      <c r="Z348" s="64"/>
      <c r="AA348" s="64"/>
      <c r="AB348" s="64"/>
      <c r="AC348" s="64"/>
      <c r="AD348" s="64"/>
      <c r="AE348" s="64"/>
      <c r="AF348" s="64"/>
      <c r="AG348" s="64"/>
      <c r="AH348" s="64"/>
      <c r="AI348" s="64"/>
      <c r="AJ348" s="66"/>
      <c r="AK348" s="52"/>
      <c r="AL348" s="55"/>
      <c r="AM348" s="69"/>
      <c r="AN348" s="33">
        <v>8</v>
      </c>
      <c r="AO348" s="32" t="s">
        <v>47</v>
      </c>
      <c r="AP348" s="17"/>
      <c r="AQ348" s="17"/>
      <c r="AR348" s="17"/>
      <c r="AS348" s="17"/>
      <c r="AT348" s="17"/>
      <c r="AU348" s="17"/>
      <c r="AV348" s="17"/>
      <c r="AW348" s="17"/>
      <c r="AX348" s="17"/>
      <c r="AY348" s="17"/>
      <c r="AZ348" s="17"/>
      <c r="BA348" s="17"/>
      <c r="BB348" s="17">
        <f t="shared" si="459"/>
        <v>0</v>
      </c>
      <c r="BC348" s="17" t="str">
        <f t="shared" si="460"/>
        <v>Débil</v>
      </c>
      <c r="BD348" s="17"/>
      <c r="BE348" s="17"/>
      <c r="BF348" s="17" t="str">
        <f t="shared" si="461"/>
        <v/>
      </c>
      <c r="BG348" s="17"/>
      <c r="BH348" s="18" t="str">
        <f t="shared" si="462"/>
        <v/>
      </c>
      <c r="BI348" s="17" t="str">
        <f t="shared" si="463"/>
        <v/>
      </c>
      <c r="BJ348" s="17" t="str">
        <f t="shared" si="464"/>
        <v>SI</v>
      </c>
      <c r="BK348" s="71"/>
      <c r="BL348" s="71"/>
      <c r="BM348" s="74"/>
      <c r="BN348" s="52"/>
      <c r="BO348" s="52"/>
      <c r="BP348" s="55"/>
      <c r="BQ348" s="58"/>
      <c r="BR348" s="61"/>
    </row>
    <row r="349" spans="1:70" ht="23.25" customHeight="1" x14ac:dyDescent="0.25">
      <c r="A349" s="27"/>
      <c r="B349" s="100"/>
      <c r="C349" s="64"/>
      <c r="D349" s="82"/>
      <c r="E349" s="82"/>
      <c r="F349" s="64"/>
      <c r="G349" s="64"/>
      <c r="H349" s="80"/>
      <c r="I349" s="64"/>
      <c r="J349" s="85"/>
      <c r="K349" s="34">
        <v>9</v>
      </c>
      <c r="L349" s="35" t="s">
        <v>47</v>
      </c>
      <c r="M349" s="87"/>
      <c r="N349" s="89"/>
      <c r="O349" s="52"/>
      <c r="P349" s="92"/>
      <c r="Q349" s="64"/>
      <c r="R349" s="64"/>
      <c r="S349" s="64"/>
      <c r="T349" s="64"/>
      <c r="U349" s="64"/>
      <c r="V349" s="64"/>
      <c r="W349" s="64"/>
      <c r="X349" s="64"/>
      <c r="Y349" s="64"/>
      <c r="Z349" s="64"/>
      <c r="AA349" s="64"/>
      <c r="AB349" s="64"/>
      <c r="AC349" s="64"/>
      <c r="AD349" s="64"/>
      <c r="AE349" s="64"/>
      <c r="AF349" s="64"/>
      <c r="AG349" s="64"/>
      <c r="AH349" s="64"/>
      <c r="AI349" s="64"/>
      <c r="AJ349" s="66"/>
      <c r="AK349" s="52"/>
      <c r="AL349" s="55"/>
      <c r="AM349" s="69"/>
      <c r="AN349" s="36">
        <v>9</v>
      </c>
      <c r="AO349" s="35" t="s">
        <v>56</v>
      </c>
      <c r="AP349" s="13"/>
      <c r="AQ349" s="13"/>
      <c r="AR349" s="13"/>
      <c r="AS349" s="13"/>
      <c r="AT349" s="13"/>
      <c r="AU349" s="13"/>
      <c r="AV349" s="13"/>
      <c r="AW349" s="13"/>
      <c r="AX349" s="13"/>
      <c r="AY349" s="13"/>
      <c r="AZ349" s="13"/>
      <c r="BA349" s="13"/>
      <c r="BB349" s="13">
        <f t="shared" si="459"/>
        <v>0</v>
      </c>
      <c r="BC349" s="13" t="str">
        <f t="shared" si="460"/>
        <v>Débil</v>
      </c>
      <c r="BD349" s="13"/>
      <c r="BE349" s="13"/>
      <c r="BF349" s="13" t="str">
        <f t="shared" si="461"/>
        <v/>
      </c>
      <c r="BG349" s="13"/>
      <c r="BH349" s="14" t="str">
        <f t="shared" si="462"/>
        <v/>
      </c>
      <c r="BI349" s="13" t="str">
        <f t="shared" si="463"/>
        <v/>
      </c>
      <c r="BJ349" s="13" t="str">
        <f t="shared" si="464"/>
        <v>SI</v>
      </c>
      <c r="BK349" s="71"/>
      <c r="BL349" s="71"/>
      <c r="BM349" s="74"/>
      <c r="BN349" s="52"/>
      <c r="BO349" s="52"/>
      <c r="BP349" s="55"/>
      <c r="BQ349" s="58"/>
      <c r="BR349" s="61"/>
    </row>
    <row r="350" spans="1:70" ht="23.25" customHeight="1" thickBot="1" x14ac:dyDescent="0.3">
      <c r="A350" s="27"/>
      <c r="B350" s="101"/>
      <c r="C350" s="65"/>
      <c r="D350" s="83"/>
      <c r="E350" s="83"/>
      <c r="F350" s="65"/>
      <c r="G350" s="65"/>
      <c r="H350" s="81"/>
      <c r="I350" s="65"/>
      <c r="J350" s="86"/>
      <c r="K350" s="37">
        <v>10</v>
      </c>
      <c r="L350" s="38" t="s">
        <v>47</v>
      </c>
      <c r="M350" s="88"/>
      <c r="N350" s="90"/>
      <c r="O350" s="53"/>
      <c r="P350" s="93"/>
      <c r="Q350" s="65"/>
      <c r="R350" s="65"/>
      <c r="S350" s="65"/>
      <c r="T350" s="65"/>
      <c r="U350" s="65"/>
      <c r="V350" s="65"/>
      <c r="W350" s="65"/>
      <c r="X350" s="65"/>
      <c r="Y350" s="65"/>
      <c r="Z350" s="65"/>
      <c r="AA350" s="65"/>
      <c r="AB350" s="65"/>
      <c r="AC350" s="65"/>
      <c r="AD350" s="65"/>
      <c r="AE350" s="65"/>
      <c r="AF350" s="65"/>
      <c r="AG350" s="65"/>
      <c r="AH350" s="65"/>
      <c r="AI350" s="65"/>
      <c r="AJ350" s="67"/>
      <c r="AK350" s="53"/>
      <c r="AL350" s="56"/>
      <c r="AM350" s="70"/>
      <c r="AN350" s="39">
        <v>10</v>
      </c>
      <c r="AO350" s="38" t="s">
        <v>56</v>
      </c>
      <c r="AP350" s="19"/>
      <c r="AQ350" s="19"/>
      <c r="AR350" s="19"/>
      <c r="AS350" s="19"/>
      <c r="AT350" s="19"/>
      <c r="AU350" s="19"/>
      <c r="AV350" s="19"/>
      <c r="AW350" s="19"/>
      <c r="AX350" s="19"/>
      <c r="AY350" s="19"/>
      <c r="AZ350" s="19"/>
      <c r="BA350" s="19"/>
      <c r="BB350" s="19">
        <f t="shared" si="459"/>
        <v>0</v>
      </c>
      <c r="BC350" s="19" t="str">
        <f t="shared" si="460"/>
        <v>Débil</v>
      </c>
      <c r="BD350" s="19"/>
      <c r="BE350" s="19"/>
      <c r="BF350" s="19" t="str">
        <f t="shared" si="461"/>
        <v/>
      </c>
      <c r="BG350" s="19"/>
      <c r="BH350" s="20" t="str">
        <f t="shared" si="462"/>
        <v/>
      </c>
      <c r="BI350" s="19" t="str">
        <f t="shared" si="463"/>
        <v/>
      </c>
      <c r="BJ350" s="19" t="str">
        <f t="shared" si="464"/>
        <v>SI</v>
      </c>
      <c r="BK350" s="72"/>
      <c r="BL350" s="72"/>
      <c r="BM350" s="75"/>
      <c r="BN350" s="53"/>
      <c r="BO350" s="53"/>
      <c r="BP350" s="56"/>
      <c r="BQ350" s="59"/>
      <c r="BR350" s="62"/>
    </row>
    <row r="351" spans="1:70" ht="280.5" x14ac:dyDescent="0.25">
      <c r="A351" s="27"/>
      <c r="B351" s="99" t="s">
        <v>38</v>
      </c>
      <c r="C351" s="63" t="s">
        <v>290</v>
      </c>
      <c r="D351" s="82" t="s">
        <v>291</v>
      </c>
      <c r="E351" s="82" t="s">
        <v>292</v>
      </c>
      <c r="F351" s="63" t="s">
        <v>91</v>
      </c>
      <c r="G351" s="63" t="s">
        <v>91</v>
      </c>
      <c r="H351" s="79" t="s">
        <v>91</v>
      </c>
      <c r="I351" s="63" t="s">
        <v>91</v>
      </c>
      <c r="J351" s="84" t="str">
        <f t="shared" ref="J351" si="465">IF(AND((F351="SI"),(G351="SI"),(H351="SI"),(I351="SI")),"Si es Riesgo de Corrupción","No es Riesgo de Corrupción")</f>
        <v>Si es Riesgo de Corrupción</v>
      </c>
      <c r="K351" s="28">
        <v>1</v>
      </c>
      <c r="L351" s="29" t="s">
        <v>293</v>
      </c>
      <c r="M351" s="87" t="s">
        <v>297</v>
      </c>
      <c r="N351" s="89">
        <v>3</v>
      </c>
      <c r="O351" s="52" t="str">
        <f t="shared" ref="O351" si="466">IF(N351=1,"Rara vez",IF(N351=2,"Improbable",IF(N351=3,"Posible",IF(N351=4,"Probable",IF(N351=5,"Casi seguro","← 
Definir el nivel de probabilidad")))))</f>
        <v>Posible</v>
      </c>
      <c r="P351" s="91" t="str">
        <f t="shared" ref="P351" si="467">IF(N351=5,"Descripción:
Se espera que el evento ocurra en la mayoría de las circunstancias
Frecuencia:
Más de 1 vez al año",IF(N351=4,"Descripción:
Es viable que el evento ocurra en la mayoría de las circunstancias
Frecuencia:
Al menos 1 vez en el último año",IF(N351=3,"Descripción:
El evento podrá ocurrir en algún momento
Frecuencia:
Al menos 1 vez en los últimos 2 años",IF(N351=2,"Descripción:
El evento puede ocurrir en algún momento
Frecuencia:
Al menos 1 vez en los últimos 5 años",IF(N351=1,"Descripción: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351" s="63" t="s">
        <v>91</v>
      </c>
      <c r="R351" s="63" t="s">
        <v>91</v>
      </c>
      <c r="S351" s="63" t="s">
        <v>91</v>
      </c>
      <c r="T351" s="63" t="s">
        <v>91</v>
      </c>
      <c r="U351" s="63" t="s">
        <v>91</v>
      </c>
      <c r="V351" s="63" t="s">
        <v>91</v>
      </c>
      <c r="W351" s="63" t="s">
        <v>91</v>
      </c>
      <c r="X351" s="63" t="s">
        <v>91</v>
      </c>
      <c r="Y351" s="63" t="s">
        <v>91</v>
      </c>
      <c r="Z351" s="63" t="s">
        <v>91</v>
      </c>
      <c r="AA351" s="63" t="s">
        <v>91</v>
      </c>
      <c r="AB351" s="63" t="s">
        <v>91</v>
      </c>
      <c r="AC351" s="63" t="s">
        <v>91</v>
      </c>
      <c r="AD351" s="63" t="s">
        <v>91</v>
      </c>
      <c r="AE351" s="63" t="s">
        <v>91</v>
      </c>
      <c r="AF351" s="63" t="s">
        <v>99</v>
      </c>
      <c r="AG351" s="63" t="s">
        <v>91</v>
      </c>
      <c r="AH351" s="63" t="s">
        <v>91</v>
      </c>
      <c r="AI351" s="63" t="s">
        <v>99</v>
      </c>
      <c r="AJ351" s="66">
        <f t="shared" ref="AJ351" si="468">IF(AF351="SI","Impacto Catastrófico por lesoines o perdida de vidas humanas",(COUNTIF(Q351:AE360,"SI")+COUNTIF(AG351:AI360,"SI")))</f>
        <v>17</v>
      </c>
      <c r="AK351" s="52" t="str">
        <f t="shared" ref="AK351" si="469">IF(AJ351=0,"",IF(AND(AJ351&gt;0,AJ351&lt;=5),"Moderado",IF(AND(AJ351&gt;5,AJ351&lt;=11),"Mayor","Catastrófico")))</f>
        <v>Catastrófico</v>
      </c>
      <c r="AL351" s="54" t="str">
        <f t="shared" ref="AL351" si="470">IF(AND(O351="Rara Vez",AK351="Moderado"),"Moderado",IF(AND(O351="Rara Vez",AK351="Mayor"),"Alto",IF(AND(O351="Improbable",AK351="Moderado"),"Moderado",IF(AND(O351="Improbable",AK351="Mayor"),"Alto",IF(AND(O351="Posible",AK351="Moderado"),"Alto",IF(AND(O351="Probable",AK351="Moderado"),"Alto","Extremo"))))))</f>
        <v>Extremo</v>
      </c>
      <c r="AM351" s="68" t="s">
        <v>81</v>
      </c>
      <c r="AN351" s="30">
        <v>1</v>
      </c>
      <c r="AO351" s="29" t="s">
        <v>298</v>
      </c>
      <c r="AP351" s="11" t="s">
        <v>311</v>
      </c>
      <c r="AQ351" s="11" t="s">
        <v>299</v>
      </c>
      <c r="AR351" s="11" t="s">
        <v>300</v>
      </c>
      <c r="AS351" s="11" t="s">
        <v>301</v>
      </c>
      <c r="AT351" s="11" t="s">
        <v>132</v>
      </c>
      <c r="AU351" s="11" t="s">
        <v>106</v>
      </c>
      <c r="AV351" s="11" t="s">
        <v>107</v>
      </c>
      <c r="AW351" s="11" t="s">
        <v>182</v>
      </c>
      <c r="AX351" s="11" t="s">
        <v>109</v>
      </c>
      <c r="AY351" s="11" t="s">
        <v>184</v>
      </c>
      <c r="AZ351" s="11" t="s">
        <v>185</v>
      </c>
      <c r="BA351" s="11" t="s">
        <v>118</v>
      </c>
      <c r="BB351" s="11">
        <f t="shared" si="459"/>
        <v>50</v>
      </c>
      <c r="BC351" s="11" t="str">
        <f t="shared" si="460"/>
        <v>Débil</v>
      </c>
      <c r="BD351" s="11"/>
      <c r="BE351" s="11" t="s">
        <v>120</v>
      </c>
      <c r="BF351" s="11" t="str">
        <f t="shared" si="461"/>
        <v>Siempre se ejecuta</v>
      </c>
      <c r="BG351" s="11"/>
      <c r="BH351" s="12" t="str">
        <f t="shared" si="462"/>
        <v>DÉBIL</v>
      </c>
      <c r="BI351" s="11">
        <f t="shared" si="463"/>
        <v>0</v>
      </c>
      <c r="BJ351" s="11" t="str">
        <f t="shared" si="464"/>
        <v>SI</v>
      </c>
      <c r="BK351" s="71" t="str">
        <f t="shared" ref="BK351" si="471">IF(AVERAGE(BI351:BI360)=100,"FUERTE",IF(AND(AVERAGE(BI351:BI360)&lt;=99,AVERAGE(BI351:BI360)&gt;=50),"MODERADA",IF(AVERAGE(BI351:BI360)&lt;50,"DÉBIL",0)))</f>
        <v>MODERADA</v>
      </c>
      <c r="BL351" s="71" t="str">
        <f t="shared" ref="BL351" si="472">IFERROR(IF(BK351="DÉBIL","NO DISMINUYE",IF(AVERAGEIF(AT351:AT360,"Preventivo",BI351:BI360)&gt;=50,"DIRECTAMENTE","NO DISMINUYE")),"NO DISMINUYE")</f>
        <v>DIRECTAMENTE</v>
      </c>
      <c r="BM351" s="73">
        <f t="shared" ref="BM351" si="473">IF(N351=1,1,IF(AND(N351=2,BK351="FUERTE",BL351="DIRECTAMENTE"),N351-1,IF(AND(N351&gt;2,BK351="FUERTE",BL351="DIRECTAMENTE"),N351-2,IF(AND(N351&gt;=2,BK351="MODERADA",BL351="DIRECTAMENTE"),N351-1,N351))))</f>
        <v>2</v>
      </c>
      <c r="BN351" s="52" t="str">
        <f t="shared" ref="BN351" si="474">IF(BM351=1,"Rara vez",IF(BM351=2,"Improbable",IF(BM351=3,"Posible",IF(BM351=4,"Probable",IF(BM351=5,"Casi Seguro",0)))))</f>
        <v>Improbable</v>
      </c>
      <c r="BO351" s="52" t="str">
        <f t="shared" ref="BO351" si="475">AK351</f>
        <v>Catastrófico</v>
      </c>
      <c r="BP351" s="54" t="str">
        <f t="shared" ref="BP351" si="476">IF(AND(BN351="Rara Vez",BO351="Moderado"),"Moderado",IF(AND(BN351="Rara Vez",BO351="Mayor"),"Alto",IF(AND(BN351="Improbable",BO351="Moderado"),"Moderado",IF(AND(BN351="Improbable",BO351="Mayor"),"Alto",IF(AND(BN351="Posible",BO351="Moderado"),"Alto",IF(AND(BN351="Probable",BO351="Moderado"),"Alto","Extremo"))))))</f>
        <v>Extremo</v>
      </c>
      <c r="BQ351" s="57" t="s">
        <v>668</v>
      </c>
      <c r="BR351" s="60"/>
    </row>
    <row r="352" spans="1:70" ht="216.75" x14ac:dyDescent="0.25">
      <c r="A352" s="27"/>
      <c r="B352" s="100"/>
      <c r="C352" s="64"/>
      <c r="D352" s="82"/>
      <c r="E352" s="82"/>
      <c r="F352" s="64"/>
      <c r="G352" s="64"/>
      <c r="H352" s="80"/>
      <c r="I352" s="64"/>
      <c r="J352" s="85"/>
      <c r="K352" s="31">
        <v>2</v>
      </c>
      <c r="L352" s="32" t="s">
        <v>294</v>
      </c>
      <c r="M352" s="87"/>
      <c r="N352" s="89"/>
      <c r="O352" s="52"/>
      <c r="P352" s="92"/>
      <c r="Q352" s="64"/>
      <c r="R352" s="64"/>
      <c r="S352" s="64"/>
      <c r="T352" s="64"/>
      <c r="U352" s="64"/>
      <c r="V352" s="64"/>
      <c r="W352" s="64"/>
      <c r="X352" s="64"/>
      <c r="Y352" s="64"/>
      <c r="Z352" s="64"/>
      <c r="AA352" s="64"/>
      <c r="AB352" s="64"/>
      <c r="AC352" s="64"/>
      <c r="AD352" s="64"/>
      <c r="AE352" s="64"/>
      <c r="AF352" s="64"/>
      <c r="AG352" s="64"/>
      <c r="AH352" s="64"/>
      <c r="AI352" s="64"/>
      <c r="AJ352" s="66"/>
      <c r="AK352" s="52"/>
      <c r="AL352" s="55"/>
      <c r="AM352" s="69"/>
      <c r="AN352" s="33">
        <v>2</v>
      </c>
      <c r="AO352" s="32" t="s">
        <v>302</v>
      </c>
      <c r="AP352" s="17" t="s">
        <v>303</v>
      </c>
      <c r="AQ352" s="17" t="s">
        <v>200</v>
      </c>
      <c r="AR352" s="17" t="s">
        <v>224</v>
      </c>
      <c r="AS352" s="17" t="s">
        <v>304</v>
      </c>
      <c r="AT352" s="17" t="s">
        <v>105</v>
      </c>
      <c r="AU352" s="17" t="s">
        <v>106</v>
      </c>
      <c r="AV352" s="17" t="s">
        <v>107</v>
      </c>
      <c r="AW352" s="17" t="s">
        <v>108</v>
      </c>
      <c r="AX352" s="17" t="s">
        <v>109</v>
      </c>
      <c r="AY352" s="17" t="s">
        <v>110</v>
      </c>
      <c r="AZ352" s="17" t="s">
        <v>111</v>
      </c>
      <c r="BA352" s="17" t="s">
        <v>133</v>
      </c>
      <c r="BB352" s="17">
        <f t="shared" si="459"/>
        <v>100</v>
      </c>
      <c r="BC352" s="17" t="str">
        <f t="shared" si="460"/>
        <v>Fuerte</v>
      </c>
      <c r="BD352" s="17"/>
      <c r="BE352" s="17" t="s">
        <v>120</v>
      </c>
      <c r="BF352" s="17" t="str">
        <f t="shared" si="461"/>
        <v>Siempre se ejecuta</v>
      </c>
      <c r="BG352" s="17"/>
      <c r="BH352" s="18" t="str">
        <f t="shared" si="462"/>
        <v>FUERTE</v>
      </c>
      <c r="BI352" s="17">
        <f t="shared" si="463"/>
        <v>100</v>
      </c>
      <c r="BJ352" s="17" t="str">
        <f t="shared" si="464"/>
        <v>NO</v>
      </c>
      <c r="BK352" s="71"/>
      <c r="BL352" s="71"/>
      <c r="BM352" s="74"/>
      <c r="BN352" s="52"/>
      <c r="BO352" s="52"/>
      <c r="BP352" s="55"/>
      <c r="BQ352" s="58"/>
      <c r="BR352" s="61"/>
    </row>
    <row r="353" spans="1:70" ht="102" x14ac:dyDescent="0.25">
      <c r="A353" s="27"/>
      <c r="B353" s="100"/>
      <c r="C353" s="64"/>
      <c r="D353" s="82"/>
      <c r="E353" s="82"/>
      <c r="F353" s="64"/>
      <c r="G353" s="64"/>
      <c r="H353" s="80"/>
      <c r="I353" s="64"/>
      <c r="J353" s="85"/>
      <c r="K353" s="34">
        <v>3</v>
      </c>
      <c r="L353" s="35" t="s">
        <v>295</v>
      </c>
      <c r="M353" s="87"/>
      <c r="N353" s="89"/>
      <c r="O353" s="52"/>
      <c r="P353" s="92"/>
      <c r="Q353" s="64"/>
      <c r="R353" s="64"/>
      <c r="S353" s="64"/>
      <c r="T353" s="64"/>
      <c r="U353" s="64"/>
      <c r="V353" s="64"/>
      <c r="W353" s="64"/>
      <c r="X353" s="64"/>
      <c r="Y353" s="64"/>
      <c r="Z353" s="64"/>
      <c r="AA353" s="64"/>
      <c r="AB353" s="64"/>
      <c r="AC353" s="64"/>
      <c r="AD353" s="64"/>
      <c r="AE353" s="64"/>
      <c r="AF353" s="64"/>
      <c r="AG353" s="64"/>
      <c r="AH353" s="64"/>
      <c r="AI353" s="64"/>
      <c r="AJ353" s="66"/>
      <c r="AK353" s="52"/>
      <c r="AL353" s="55"/>
      <c r="AM353" s="69"/>
      <c r="AN353" s="36">
        <v>3</v>
      </c>
      <c r="AO353" s="35" t="s">
        <v>305</v>
      </c>
      <c r="AP353" s="13" t="s">
        <v>303</v>
      </c>
      <c r="AQ353" s="13" t="s">
        <v>200</v>
      </c>
      <c r="AR353" s="13" t="s">
        <v>306</v>
      </c>
      <c r="AS353" s="13" t="s">
        <v>304</v>
      </c>
      <c r="AT353" s="13" t="s">
        <v>105</v>
      </c>
      <c r="AU353" s="13" t="s">
        <v>106</v>
      </c>
      <c r="AV353" s="13" t="s">
        <v>107</v>
      </c>
      <c r="AW353" s="13" t="s">
        <v>108</v>
      </c>
      <c r="AX353" s="13" t="s">
        <v>109</v>
      </c>
      <c r="AY353" s="13" t="s">
        <v>110</v>
      </c>
      <c r="AZ353" s="13" t="s">
        <v>111</v>
      </c>
      <c r="BA353" s="13" t="s">
        <v>133</v>
      </c>
      <c r="BB353" s="13">
        <f t="shared" si="459"/>
        <v>100</v>
      </c>
      <c r="BC353" s="13" t="str">
        <f t="shared" si="460"/>
        <v>Fuerte</v>
      </c>
      <c r="BD353" s="13"/>
      <c r="BE353" s="13" t="s">
        <v>120</v>
      </c>
      <c r="BF353" s="13" t="str">
        <f t="shared" si="461"/>
        <v>Siempre se ejecuta</v>
      </c>
      <c r="BG353" s="13"/>
      <c r="BH353" s="14" t="str">
        <f t="shared" si="462"/>
        <v>FUERTE</v>
      </c>
      <c r="BI353" s="13">
        <f t="shared" si="463"/>
        <v>100</v>
      </c>
      <c r="BJ353" s="13" t="str">
        <f t="shared" si="464"/>
        <v>NO</v>
      </c>
      <c r="BK353" s="71"/>
      <c r="BL353" s="71"/>
      <c r="BM353" s="74"/>
      <c r="BN353" s="52"/>
      <c r="BO353" s="52"/>
      <c r="BP353" s="55"/>
      <c r="BQ353" s="58"/>
      <c r="BR353" s="61"/>
    </row>
    <row r="354" spans="1:70" ht="140.25" x14ac:dyDescent="0.25">
      <c r="A354" s="27"/>
      <c r="B354" s="100"/>
      <c r="C354" s="64"/>
      <c r="D354" s="82"/>
      <c r="E354" s="82"/>
      <c r="F354" s="64"/>
      <c r="G354" s="64"/>
      <c r="H354" s="80"/>
      <c r="I354" s="64"/>
      <c r="J354" s="85"/>
      <c r="K354" s="31">
        <v>4</v>
      </c>
      <c r="L354" s="32" t="s">
        <v>296</v>
      </c>
      <c r="M354" s="87"/>
      <c r="N354" s="89"/>
      <c r="O354" s="52"/>
      <c r="P354" s="92"/>
      <c r="Q354" s="64"/>
      <c r="R354" s="64"/>
      <c r="S354" s="64"/>
      <c r="T354" s="64"/>
      <c r="U354" s="64"/>
      <c r="V354" s="64"/>
      <c r="W354" s="64"/>
      <c r="X354" s="64"/>
      <c r="Y354" s="64"/>
      <c r="Z354" s="64"/>
      <c r="AA354" s="64"/>
      <c r="AB354" s="64"/>
      <c r="AC354" s="64"/>
      <c r="AD354" s="64"/>
      <c r="AE354" s="64"/>
      <c r="AF354" s="64"/>
      <c r="AG354" s="64"/>
      <c r="AH354" s="64"/>
      <c r="AI354" s="64"/>
      <c r="AJ354" s="66"/>
      <c r="AK354" s="52"/>
      <c r="AL354" s="55"/>
      <c r="AM354" s="69"/>
      <c r="AN354" s="33">
        <v>4</v>
      </c>
      <c r="AO354" s="32" t="s">
        <v>307</v>
      </c>
      <c r="AP354" s="17" t="s">
        <v>308</v>
      </c>
      <c r="AQ354" s="17" t="s">
        <v>102</v>
      </c>
      <c r="AR354" s="17" t="s">
        <v>310</v>
      </c>
      <c r="AS354" s="17" t="s">
        <v>309</v>
      </c>
      <c r="AT354" s="17" t="s">
        <v>132</v>
      </c>
      <c r="AU354" s="17" t="s">
        <v>106</v>
      </c>
      <c r="AV354" s="17" t="s">
        <v>107</v>
      </c>
      <c r="AW354" s="17" t="s">
        <v>108</v>
      </c>
      <c r="AX354" s="17" t="s">
        <v>109</v>
      </c>
      <c r="AY354" s="17" t="s">
        <v>110</v>
      </c>
      <c r="AZ354" s="17" t="s">
        <v>111</v>
      </c>
      <c r="BA354" s="17" t="s">
        <v>133</v>
      </c>
      <c r="BB354" s="17">
        <f t="shared" si="459"/>
        <v>100</v>
      </c>
      <c r="BC354" s="17" t="str">
        <f t="shared" si="460"/>
        <v>Fuerte</v>
      </c>
      <c r="BD354" s="17"/>
      <c r="BE354" s="17" t="s">
        <v>120</v>
      </c>
      <c r="BF354" s="17" t="str">
        <f t="shared" si="461"/>
        <v>Siempre se ejecuta</v>
      </c>
      <c r="BG354" s="17"/>
      <c r="BH354" s="18" t="str">
        <f t="shared" si="462"/>
        <v>FUERTE</v>
      </c>
      <c r="BI354" s="17">
        <f t="shared" si="463"/>
        <v>100</v>
      </c>
      <c r="BJ354" s="17" t="str">
        <f t="shared" si="464"/>
        <v>NO</v>
      </c>
      <c r="BK354" s="71"/>
      <c r="BL354" s="71"/>
      <c r="BM354" s="74"/>
      <c r="BN354" s="52"/>
      <c r="BO354" s="52"/>
      <c r="BP354" s="55"/>
      <c r="BQ354" s="58"/>
      <c r="BR354" s="61"/>
    </row>
    <row r="355" spans="1:70" ht="23.25" customHeight="1" x14ac:dyDescent="0.25">
      <c r="A355" s="27"/>
      <c r="B355" s="100"/>
      <c r="C355" s="64"/>
      <c r="D355" s="82"/>
      <c r="E355" s="82"/>
      <c r="F355" s="64"/>
      <c r="G355" s="64"/>
      <c r="H355" s="80"/>
      <c r="I355" s="64"/>
      <c r="J355" s="85"/>
      <c r="K355" s="34">
        <v>5</v>
      </c>
      <c r="L355" s="35" t="s">
        <v>47</v>
      </c>
      <c r="M355" s="87"/>
      <c r="N355" s="89"/>
      <c r="O355" s="52"/>
      <c r="P355" s="92"/>
      <c r="Q355" s="64"/>
      <c r="R355" s="64"/>
      <c r="S355" s="64"/>
      <c r="T355" s="64"/>
      <c r="U355" s="64"/>
      <c r="V355" s="64"/>
      <c r="W355" s="64"/>
      <c r="X355" s="64"/>
      <c r="Y355" s="64"/>
      <c r="Z355" s="64"/>
      <c r="AA355" s="64"/>
      <c r="AB355" s="64"/>
      <c r="AC355" s="64"/>
      <c r="AD355" s="64"/>
      <c r="AE355" s="64"/>
      <c r="AF355" s="64"/>
      <c r="AG355" s="64"/>
      <c r="AH355" s="64"/>
      <c r="AI355" s="64"/>
      <c r="AJ355" s="66"/>
      <c r="AK355" s="52"/>
      <c r="AL355" s="55"/>
      <c r="AM355" s="69"/>
      <c r="AN355" s="36">
        <v>5</v>
      </c>
      <c r="AO355" s="35" t="s">
        <v>47</v>
      </c>
      <c r="AP355" s="13"/>
      <c r="AQ355" s="13"/>
      <c r="AR355" s="13"/>
      <c r="AS355" s="13"/>
      <c r="AT355" s="13"/>
      <c r="AU355" s="13"/>
      <c r="AV355" s="13"/>
      <c r="AW355" s="13"/>
      <c r="AX355" s="13"/>
      <c r="AY355" s="13"/>
      <c r="AZ355" s="13"/>
      <c r="BA355" s="13"/>
      <c r="BB355" s="13">
        <f t="shared" si="459"/>
        <v>0</v>
      </c>
      <c r="BC355" s="13" t="str">
        <f t="shared" si="460"/>
        <v>Débil</v>
      </c>
      <c r="BD355" s="13"/>
      <c r="BE355" s="13"/>
      <c r="BF355" s="13" t="str">
        <f t="shared" si="461"/>
        <v/>
      </c>
      <c r="BG355" s="13"/>
      <c r="BH355" s="14" t="str">
        <f t="shared" si="462"/>
        <v/>
      </c>
      <c r="BI355" s="13" t="str">
        <f t="shared" si="463"/>
        <v/>
      </c>
      <c r="BJ355" s="13" t="str">
        <f t="shared" si="464"/>
        <v>SI</v>
      </c>
      <c r="BK355" s="71"/>
      <c r="BL355" s="71"/>
      <c r="BM355" s="74"/>
      <c r="BN355" s="52"/>
      <c r="BO355" s="52"/>
      <c r="BP355" s="55"/>
      <c r="BQ355" s="58"/>
      <c r="BR355" s="61"/>
    </row>
    <row r="356" spans="1:70" ht="23.25" customHeight="1" x14ac:dyDescent="0.25">
      <c r="A356" s="27"/>
      <c r="B356" s="100"/>
      <c r="C356" s="64"/>
      <c r="D356" s="82"/>
      <c r="E356" s="82"/>
      <c r="F356" s="64"/>
      <c r="G356" s="64"/>
      <c r="H356" s="80"/>
      <c r="I356" s="64"/>
      <c r="J356" s="85"/>
      <c r="K356" s="31">
        <v>6</v>
      </c>
      <c r="L356" s="32" t="s">
        <v>47</v>
      </c>
      <c r="M356" s="87"/>
      <c r="N356" s="89"/>
      <c r="O356" s="52"/>
      <c r="P356" s="92"/>
      <c r="Q356" s="64"/>
      <c r="R356" s="64"/>
      <c r="S356" s="64"/>
      <c r="T356" s="64"/>
      <c r="U356" s="64"/>
      <c r="V356" s="64"/>
      <c r="W356" s="64"/>
      <c r="X356" s="64"/>
      <c r="Y356" s="64"/>
      <c r="Z356" s="64"/>
      <c r="AA356" s="64"/>
      <c r="AB356" s="64"/>
      <c r="AC356" s="64"/>
      <c r="AD356" s="64"/>
      <c r="AE356" s="64"/>
      <c r="AF356" s="64"/>
      <c r="AG356" s="64"/>
      <c r="AH356" s="64"/>
      <c r="AI356" s="64"/>
      <c r="AJ356" s="66"/>
      <c r="AK356" s="52"/>
      <c r="AL356" s="55"/>
      <c r="AM356" s="69"/>
      <c r="AN356" s="33">
        <v>6</v>
      </c>
      <c r="AO356" s="32" t="s">
        <v>47</v>
      </c>
      <c r="AP356" s="17"/>
      <c r="AQ356" s="17"/>
      <c r="AR356" s="17"/>
      <c r="AS356" s="17"/>
      <c r="AT356" s="17"/>
      <c r="AU356" s="17"/>
      <c r="AV356" s="17"/>
      <c r="AW356" s="17"/>
      <c r="AX356" s="17"/>
      <c r="AY356" s="17"/>
      <c r="AZ356" s="17"/>
      <c r="BA356" s="17"/>
      <c r="BB356" s="17">
        <f t="shared" si="459"/>
        <v>0</v>
      </c>
      <c r="BC356" s="17" t="str">
        <f t="shared" si="460"/>
        <v>Débil</v>
      </c>
      <c r="BD356" s="17"/>
      <c r="BE356" s="17"/>
      <c r="BF356" s="17" t="str">
        <f t="shared" si="461"/>
        <v/>
      </c>
      <c r="BG356" s="17"/>
      <c r="BH356" s="18" t="str">
        <f t="shared" si="462"/>
        <v/>
      </c>
      <c r="BI356" s="17" t="str">
        <f t="shared" si="463"/>
        <v/>
      </c>
      <c r="BJ356" s="17" t="str">
        <f t="shared" si="464"/>
        <v>SI</v>
      </c>
      <c r="BK356" s="71"/>
      <c r="BL356" s="71"/>
      <c r="BM356" s="74"/>
      <c r="BN356" s="52"/>
      <c r="BO356" s="52"/>
      <c r="BP356" s="55"/>
      <c r="BQ356" s="58"/>
      <c r="BR356" s="61"/>
    </row>
    <row r="357" spans="1:70" ht="23.25" customHeight="1" x14ac:dyDescent="0.25">
      <c r="A357" s="27"/>
      <c r="B357" s="100"/>
      <c r="C357" s="64"/>
      <c r="D357" s="82"/>
      <c r="E357" s="82"/>
      <c r="F357" s="64"/>
      <c r="G357" s="64"/>
      <c r="H357" s="80"/>
      <c r="I357" s="64"/>
      <c r="J357" s="85"/>
      <c r="K357" s="34">
        <v>7</v>
      </c>
      <c r="L357" s="35" t="s">
        <v>47</v>
      </c>
      <c r="M357" s="87"/>
      <c r="N357" s="89"/>
      <c r="O357" s="52"/>
      <c r="P357" s="92"/>
      <c r="Q357" s="64"/>
      <c r="R357" s="64"/>
      <c r="S357" s="64"/>
      <c r="T357" s="64"/>
      <c r="U357" s="64"/>
      <c r="V357" s="64"/>
      <c r="W357" s="64"/>
      <c r="X357" s="64"/>
      <c r="Y357" s="64"/>
      <c r="Z357" s="64"/>
      <c r="AA357" s="64"/>
      <c r="AB357" s="64"/>
      <c r="AC357" s="64"/>
      <c r="AD357" s="64"/>
      <c r="AE357" s="64"/>
      <c r="AF357" s="64"/>
      <c r="AG357" s="64"/>
      <c r="AH357" s="64"/>
      <c r="AI357" s="64"/>
      <c r="AJ357" s="66"/>
      <c r="AK357" s="52"/>
      <c r="AL357" s="55"/>
      <c r="AM357" s="69"/>
      <c r="AN357" s="36">
        <v>7</v>
      </c>
      <c r="AO357" s="35" t="s">
        <v>47</v>
      </c>
      <c r="AP357" s="13"/>
      <c r="AQ357" s="13"/>
      <c r="AR357" s="13"/>
      <c r="AS357" s="13"/>
      <c r="AT357" s="13"/>
      <c r="AU357" s="13"/>
      <c r="AV357" s="13"/>
      <c r="AW357" s="13"/>
      <c r="AX357" s="13"/>
      <c r="AY357" s="13"/>
      <c r="AZ357" s="13"/>
      <c r="BA357" s="13"/>
      <c r="BB357" s="13">
        <f t="shared" si="459"/>
        <v>0</v>
      </c>
      <c r="BC357" s="13" t="str">
        <f t="shared" si="460"/>
        <v>Débil</v>
      </c>
      <c r="BD357" s="13"/>
      <c r="BE357" s="13"/>
      <c r="BF357" s="13" t="str">
        <f t="shared" si="461"/>
        <v/>
      </c>
      <c r="BG357" s="13"/>
      <c r="BH357" s="14" t="str">
        <f t="shared" si="462"/>
        <v/>
      </c>
      <c r="BI357" s="13" t="str">
        <f t="shared" si="463"/>
        <v/>
      </c>
      <c r="BJ357" s="13" t="str">
        <f t="shared" si="464"/>
        <v>SI</v>
      </c>
      <c r="BK357" s="71"/>
      <c r="BL357" s="71"/>
      <c r="BM357" s="74"/>
      <c r="BN357" s="52"/>
      <c r="BO357" s="52"/>
      <c r="BP357" s="55"/>
      <c r="BQ357" s="58"/>
      <c r="BR357" s="61"/>
    </row>
    <row r="358" spans="1:70" ht="23.25" customHeight="1" x14ac:dyDescent="0.25">
      <c r="A358" s="27"/>
      <c r="B358" s="100"/>
      <c r="C358" s="64"/>
      <c r="D358" s="82"/>
      <c r="E358" s="82"/>
      <c r="F358" s="64"/>
      <c r="G358" s="64"/>
      <c r="H358" s="80"/>
      <c r="I358" s="64"/>
      <c r="J358" s="85"/>
      <c r="K358" s="31">
        <v>8</v>
      </c>
      <c r="L358" s="32" t="s">
        <v>47</v>
      </c>
      <c r="M358" s="87"/>
      <c r="N358" s="89"/>
      <c r="O358" s="52"/>
      <c r="P358" s="92"/>
      <c r="Q358" s="64"/>
      <c r="R358" s="64"/>
      <c r="S358" s="64"/>
      <c r="T358" s="64"/>
      <c r="U358" s="64"/>
      <c r="V358" s="64"/>
      <c r="W358" s="64"/>
      <c r="X358" s="64"/>
      <c r="Y358" s="64"/>
      <c r="Z358" s="64"/>
      <c r="AA358" s="64"/>
      <c r="AB358" s="64"/>
      <c r="AC358" s="64"/>
      <c r="AD358" s="64"/>
      <c r="AE358" s="64"/>
      <c r="AF358" s="64"/>
      <c r="AG358" s="64"/>
      <c r="AH358" s="64"/>
      <c r="AI358" s="64"/>
      <c r="AJ358" s="66"/>
      <c r="AK358" s="52"/>
      <c r="AL358" s="55"/>
      <c r="AM358" s="69"/>
      <c r="AN358" s="33">
        <v>8</v>
      </c>
      <c r="AO358" s="32" t="s">
        <v>47</v>
      </c>
      <c r="AP358" s="17"/>
      <c r="AQ358" s="17"/>
      <c r="AR358" s="17"/>
      <c r="AS358" s="17"/>
      <c r="AT358" s="17"/>
      <c r="AU358" s="17"/>
      <c r="AV358" s="17"/>
      <c r="AW358" s="17"/>
      <c r="AX358" s="17"/>
      <c r="AY358" s="17"/>
      <c r="AZ358" s="17"/>
      <c r="BA358" s="17"/>
      <c r="BB358" s="17">
        <f t="shared" si="459"/>
        <v>0</v>
      </c>
      <c r="BC358" s="17" t="str">
        <f t="shared" si="460"/>
        <v>Débil</v>
      </c>
      <c r="BD358" s="17"/>
      <c r="BE358" s="17"/>
      <c r="BF358" s="17" t="str">
        <f t="shared" si="461"/>
        <v/>
      </c>
      <c r="BG358" s="17"/>
      <c r="BH358" s="18" t="str">
        <f t="shared" si="462"/>
        <v/>
      </c>
      <c r="BI358" s="17" t="str">
        <f t="shared" si="463"/>
        <v/>
      </c>
      <c r="BJ358" s="17" t="str">
        <f t="shared" si="464"/>
        <v>SI</v>
      </c>
      <c r="BK358" s="71"/>
      <c r="BL358" s="71"/>
      <c r="BM358" s="74"/>
      <c r="BN358" s="52"/>
      <c r="BO358" s="52"/>
      <c r="BP358" s="55"/>
      <c r="BQ358" s="58"/>
      <c r="BR358" s="61"/>
    </row>
    <row r="359" spans="1:70" ht="23.25" customHeight="1" x14ac:dyDescent="0.25">
      <c r="A359" s="27"/>
      <c r="B359" s="100"/>
      <c r="C359" s="64"/>
      <c r="D359" s="82"/>
      <c r="E359" s="82"/>
      <c r="F359" s="64"/>
      <c r="G359" s="64"/>
      <c r="H359" s="80"/>
      <c r="I359" s="64"/>
      <c r="J359" s="85"/>
      <c r="K359" s="34">
        <v>9</v>
      </c>
      <c r="L359" s="35" t="s">
        <v>47</v>
      </c>
      <c r="M359" s="87"/>
      <c r="N359" s="89"/>
      <c r="O359" s="52"/>
      <c r="P359" s="92"/>
      <c r="Q359" s="64"/>
      <c r="R359" s="64"/>
      <c r="S359" s="64"/>
      <c r="T359" s="64"/>
      <c r="U359" s="64"/>
      <c r="V359" s="64"/>
      <c r="W359" s="64"/>
      <c r="X359" s="64"/>
      <c r="Y359" s="64"/>
      <c r="Z359" s="64"/>
      <c r="AA359" s="64"/>
      <c r="AB359" s="64"/>
      <c r="AC359" s="64"/>
      <c r="AD359" s="64"/>
      <c r="AE359" s="64"/>
      <c r="AF359" s="64"/>
      <c r="AG359" s="64"/>
      <c r="AH359" s="64"/>
      <c r="AI359" s="64"/>
      <c r="AJ359" s="66"/>
      <c r="AK359" s="52"/>
      <c r="AL359" s="55"/>
      <c r="AM359" s="69"/>
      <c r="AN359" s="36">
        <v>9</v>
      </c>
      <c r="AO359" s="35" t="s">
        <v>56</v>
      </c>
      <c r="AP359" s="13"/>
      <c r="AQ359" s="13"/>
      <c r="AR359" s="13"/>
      <c r="AS359" s="13"/>
      <c r="AT359" s="13"/>
      <c r="AU359" s="13"/>
      <c r="AV359" s="13"/>
      <c r="AW359" s="13"/>
      <c r="AX359" s="13"/>
      <c r="AY359" s="13"/>
      <c r="AZ359" s="13"/>
      <c r="BA359" s="13"/>
      <c r="BB359" s="13">
        <f t="shared" si="459"/>
        <v>0</v>
      </c>
      <c r="BC359" s="13" t="str">
        <f t="shared" si="460"/>
        <v>Débil</v>
      </c>
      <c r="BD359" s="13"/>
      <c r="BE359" s="13"/>
      <c r="BF359" s="13" t="str">
        <f t="shared" si="461"/>
        <v/>
      </c>
      <c r="BG359" s="13"/>
      <c r="BH359" s="14" t="str">
        <f t="shared" si="462"/>
        <v/>
      </c>
      <c r="BI359" s="13" t="str">
        <f t="shared" si="463"/>
        <v/>
      </c>
      <c r="BJ359" s="13" t="str">
        <f t="shared" si="464"/>
        <v>SI</v>
      </c>
      <c r="BK359" s="71"/>
      <c r="BL359" s="71"/>
      <c r="BM359" s="74"/>
      <c r="BN359" s="52"/>
      <c r="BO359" s="52"/>
      <c r="BP359" s="55"/>
      <c r="BQ359" s="58"/>
      <c r="BR359" s="61"/>
    </row>
    <row r="360" spans="1:70" ht="23.25" customHeight="1" thickBot="1" x14ac:dyDescent="0.3">
      <c r="A360" s="27"/>
      <c r="B360" s="101"/>
      <c r="C360" s="65"/>
      <c r="D360" s="83"/>
      <c r="E360" s="83"/>
      <c r="F360" s="65"/>
      <c r="G360" s="65"/>
      <c r="H360" s="81"/>
      <c r="I360" s="65"/>
      <c r="J360" s="86"/>
      <c r="K360" s="37">
        <v>10</v>
      </c>
      <c r="L360" s="38" t="s">
        <v>47</v>
      </c>
      <c r="M360" s="88"/>
      <c r="N360" s="90"/>
      <c r="O360" s="53"/>
      <c r="P360" s="93"/>
      <c r="Q360" s="65"/>
      <c r="R360" s="65"/>
      <c r="S360" s="65"/>
      <c r="T360" s="65"/>
      <c r="U360" s="65"/>
      <c r="V360" s="65"/>
      <c r="W360" s="65"/>
      <c r="X360" s="65"/>
      <c r="Y360" s="65"/>
      <c r="Z360" s="65"/>
      <c r="AA360" s="65"/>
      <c r="AB360" s="65"/>
      <c r="AC360" s="65"/>
      <c r="AD360" s="65"/>
      <c r="AE360" s="65"/>
      <c r="AF360" s="65"/>
      <c r="AG360" s="65"/>
      <c r="AH360" s="65"/>
      <c r="AI360" s="65"/>
      <c r="AJ360" s="67"/>
      <c r="AK360" s="53"/>
      <c r="AL360" s="56"/>
      <c r="AM360" s="70"/>
      <c r="AN360" s="39">
        <v>10</v>
      </c>
      <c r="AO360" s="38" t="s">
        <v>56</v>
      </c>
      <c r="AP360" s="19"/>
      <c r="AQ360" s="19"/>
      <c r="AR360" s="19"/>
      <c r="AS360" s="19"/>
      <c r="AT360" s="19"/>
      <c r="AU360" s="19"/>
      <c r="AV360" s="19"/>
      <c r="AW360" s="19"/>
      <c r="AX360" s="19"/>
      <c r="AY360" s="19"/>
      <c r="AZ360" s="19"/>
      <c r="BA360" s="19"/>
      <c r="BB360" s="19">
        <f t="shared" si="459"/>
        <v>0</v>
      </c>
      <c r="BC360" s="19" t="str">
        <f t="shared" si="460"/>
        <v>Débil</v>
      </c>
      <c r="BD360" s="19"/>
      <c r="BE360" s="19"/>
      <c r="BF360" s="19" t="str">
        <f t="shared" si="461"/>
        <v/>
      </c>
      <c r="BG360" s="19"/>
      <c r="BH360" s="20" t="str">
        <f t="shared" si="462"/>
        <v/>
      </c>
      <c r="BI360" s="19" t="str">
        <f t="shared" si="463"/>
        <v/>
      </c>
      <c r="BJ360" s="19" t="str">
        <f t="shared" si="464"/>
        <v>SI</v>
      </c>
      <c r="BK360" s="72"/>
      <c r="BL360" s="72"/>
      <c r="BM360" s="75"/>
      <c r="BN360" s="53"/>
      <c r="BO360" s="53"/>
      <c r="BP360" s="56"/>
      <c r="BQ360" s="59"/>
      <c r="BR360" s="62"/>
    </row>
    <row r="361" spans="1:70" ht="23.25" customHeight="1" x14ac:dyDescent="0.25">
      <c r="A361" s="27"/>
      <c r="B361" s="99" t="s">
        <v>13</v>
      </c>
      <c r="C361" s="63"/>
      <c r="D361" s="82"/>
      <c r="E361" s="82"/>
      <c r="F361" s="63"/>
      <c r="G361" s="63"/>
      <c r="H361" s="79"/>
      <c r="I361" s="63"/>
      <c r="J361" s="84" t="str">
        <f t="shared" ref="J361" si="477">IF(AND((F361="SI"),(G361="SI"),(H361="SI"),(I361="SI")),"Si es Riesgo de Corrupción","No es Riesgo de Corrupción")</f>
        <v>No es Riesgo de Corrupción</v>
      </c>
      <c r="K361" s="28">
        <v>1</v>
      </c>
      <c r="L361" s="29" t="s">
        <v>47</v>
      </c>
      <c r="M361" s="87"/>
      <c r="N361" s="89" t="s">
        <v>47</v>
      </c>
      <c r="O361" s="52" t="str">
        <f t="shared" ref="O361" si="478">IF(N361=1,"Rara vez",IF(N361=2,"Improbable",IF(N361=3,"Posible",IF(N361=4,"Probable",IF(N361=5,"Casi seguro","← 
Definir el nivel de probabilidad")))))</f>
        <v>← 
Definir el nivel de probabilidad</v>
      </c>
      <c r="P361" s="91" t="str">
        <f t="shared" ref="P361" si="479">IF(N361=5,"Descripción:
Se espera que el evento ocurra en la mayoría de las circunstancias
Frecuencia:
Más de 1 vez al año",IF(N361=4,"Descripción:
Es viable que el evento ocurra en la mayoría de las circunstancias
Frecuencia:
Al menos 1 vez en el último año",IF(N361=3,"Descripción:
El evento podrá ocurrir en algún momento
Frecuencia:
Al menos 1 vez en los últimos 2 años",IF(N361=2,"Descripción:
El evento puede ocurrir en algún momento
Frecuencia:
Al menos 1 vez en los últimos 5 años",IF(N361=1,"Descripción:
El evento puede ocurrir solo en circunstancias excepcionales (poco comunes o anormales)
Frecuencia:
No se ha presentado en los últimos 5 años","← ← 
Definir el nivel de probabilidad")))))</f>
        <v>← ← 
Definir el nivel de probabilidad</v>
      </c>
      <c r="Q361" s="63"/>
      <c r="R361" s="63"/>
      <c r="S361" s="63"/>
      <c r="T361" s="63"/>
      <c r="U361" s="63"/>
      <c r="V361" s="63"/>
      <c r="W361" s="63"/>
      <c r="X361" s="63"/>
      <c r="Y361" s="63"/>
      <c r="Z361" s="63"/>
      <c r="AA361" s="63"/>
      <c r="AB361" s="63"/>
      <c r="AC361" s="63"/>
      <c r="AD361" s="63"/>
      <c r="AE361" s="63"/>
      <c r="AF361" s="63"/>
      <c r="AG361" s="63"/>
      <c r="AH361" s="63"/>
      <c r="AI361" s="63"/>
      <c r="AJ361" s="66">
        <f t="shared" ref="AJ361" si="480">IF(AF361="SI","Impacto Catastrófico por lesoines o perdida de vidas humanas",(COUNTIF(Q361:AE370,"SI")+COUNTIF(AG361:AI370,"SI")))</f>
        <v>0</v>
      </c>
      <c r="AK361" s="52" t="str">
        <f t="shared" ref="AK361" si="481">IF(AJ361=0,"",IF(AND(AJ361&gt;0,AJ361&lt;=5),"Moderado",IF(AND(AJ361&gt;5,AJ361&lt;=11),"Mayor","Catastrófico")))</f>
        <v/>
      </c>
      <c r="AL361" s="54" t="str">
        <f t="shared" ref="AL361" si="482">IF(AND(O361="Rara Vez",AK361="Moderado"),"Moderado",IF(AND(O361="Rara Vez",AK361="Mayor"),"Alto",IF(AND(O361="Improbable",AK361="Moderado"),"Moderado",IF(AND(O361="Improbable",AK361="Mayor"),"Alto",IF(AND(O361="Posible",AK361="Moderado"),"Alto",IF(AND(O361="Probable",AK361="Moderado"),"Alto","Extremo"))))))</f>
        <v>Extremo</v>
      </c>
      <c r="AM361" s="68" t="s">
        <v>81</v>
      </c>
      <c r="AN361" s="30">
        <v>1</v>
      </c>
      <c r="AO361" s="29" t="s">
        <v>47</v>
      </c>
      <c r="AP361" s="11"/>
      <c r="AQ361" s="11"/>
      <c r="AR361" s="11"/>
      <c r="AS361" s="11"/>
      <c r="AT361" s="11"/>
      <c r="AU361" s="11"/>
      <c r="AV361" s="11"/>
      <c r="AW361" s="11"/>
      <c r="AX361" s="11"/>
      <c r="AY361" s="11"/>
      <c r="AZ361" s="11"/>
      <c r="BA361" s="11"/>
      <c r="BB361" s="11">
        <f t="shared" si="459"/>
        <v>0</v>
      </c>
      <c r="BC361" s="11" t="str">
        <f t="shared" si="460"/>
        <v>Débil</v>
      </c>
      <c r="BD361" s="11"/>
      <c r="BE361" s="11"/>
      <c r="BF361" s="11" t="str">
        <f t="shared" si="461"/>
        <v/>
      </c>
      <c r="BG361" s="11"/>
      <c r="BH361" s="12" t="str">
        <f t="shared" si="462"/>
        <v/>
      </c>
      <c r="BI361" s="11" t="str">
        <f t="shared" si="463"/>
        <v/>
      </c>
      <c r="BJ361" s="11" t="str">
        <f t="shared" si="464"/>
        <v>SI</v>
      </c>
      <c r="BK361" s="71" t="e">
        <f t="shared" ref="BK361" si="483">IF(AVERAGE(BI361:BI370)=100,"FUERTE",IF(AND(AVERAGE(BI361:BI370)&lt;=99,AVERAGE(BI361:BI370)&gt;=50),"MODERADA",IF(AVERAGE(BI361:BI370)&lt;50,"DÉBIL",0)))</f>
        <v>#DIV/0!</v>
      </c>
      <c r="BL361" s="71" t="str">
        <f t="shared" ref="BL361" si="484">IFERROR(IF(BK361="DÉBIL","NO DISMINUYE",IF(AVERAGEIF(AT361:AT370,"Preventivo",BI361:BI370)&gt;=50,"DIRECTAMENTE","NO DISMINUYE")),"NO DISMINUYE")</f>
        <v>NO DISMINUYE</v>
      </c>
      <c r="BM361" s="73" t="e">
        <f t="shared" ref="BM361" si="485">IF(N361=1,1,IF(AND(N361=2,BK361="FUERTE",BL361="DIRECTAMENTE"),N361-1,IF(AND(N361&gt;2,BK361="FUERTE",BL361="DIRECTAMENTE"),N361-2,IF(AND(N361&gt;=2,BK361="MODERADA",BL361="DIRECTAMENTE"),N361-1,N361))))</f>
        <v>#DIV/0!</v>
      </c>
      <c r="BN361" s="52" t="e">
        <f t="shared" ref="BN361" si="486">IF(BM361=1,"Rara vez",IF(BM361=2,"Improbable",IF(BM361=3,"Posible",IF(BM361=4,"Probable",IF(BM361=5,"Casi Seguro",0)))))</f>
        <v>#DIV/0!</v>
      </c>
      <c r="BO361" s="52" t="str">
        <f t="shared" ref="BO361" si="487">AK361</f>
        <v/>
      </c>
      <c r="BP361" s="54" t="e">
        <f t="shared" ref="BP361" si="488">IF(AND(BN361="Rara Vez",BO361="Moderado"),"Moderado",IF(AND(BN361="Rara Vez",BO361="Mayor"),"Alto",IF(AND(BN361="Improbable",BO361="Moderado"),"Moderado",IF(AND(BN361="Improbable",BO361="Mayor"),"Alto",IF(AND(BN361="Posible",BO361="Moderado"),"Alto",IF(AND(BN361="Probable",BO361="Moderado"),"Alto","Extremo"))))))</f>
        <v>#DIV/0!</v>
      </c>
      <c r="BQ361" s="57"/>
      <c r="BR361" s="60"/>
    </row>
    <row r="362" spans="1:70" ht="23.25" customHeight="1" x14ac:dyDescent="0.25">
      <c r="A362" s="27"/>
      <c r="B362" s="100"/>
      <c r="C362" s="64"/>
      <c r="D362" s="82"/>
      <c r="E362" s="82"/>
      <c r="F362" s="64"/>
      <c r="G362" s="64"/>
      <c r="H362" s="80"/>
      <c r="I362" s="64"/>
      <c r="J362" s="85"/>
      <c r="K362" s="31">
        <v>2</v>
      </c>
      <c r="L362" s="32" t="s">
        <v>47</v>
      </c>
      <c r="M362" s="87"/>
      <c r="N362" s="89"/>
      <c r="O362" s="52"/>
      <c r="P362" s="92"/>
      <c r="Q362" s="64"/>
      <c r="R362" s="64"/>
      <c r="S362" s="64"/>
      <c r="T362" s="64"/>
      <c r="U362" s="64"/>
      <c r="V362" s="64"/>
      <c r="W362" s="64"/>
      <c r="X362" s="64"/>
      <c r="Y362" s="64"/>
      <c r="Z362" s="64"/>
      <c r="AA362" s="64"/>
      <c r="AB362" s="64"/>
      <c r="AC362" s="64"/>
      <c r="AD362" s="64"/>
      <c r="AE362" s="64"/>
      <c r="AF362" s="64"/>
      <c r="AG362" s="64"/>
      <c r="AH362" s="64"/>
      <c r="AI362" s="64"/>
      <c r="AJ362" s="66"/>
      <c r="AK362" s="52"/>
      <c r="AL362" s="55"/>
      <c r="AM362" s="69"/>
      <c r="AN362" s="33">
        <v>2</v>
      </c>
      <c r="AO362" s="32" t="s">
        <v>47</v>
      </c>
      <c r="AP362" s="17"/>
      <c r="AQ362" s="17"/>
      <c r="AR362" s="17"/>
      <c r="AS362" s="17"/>
      <c r="AT362" s="17"/>
      <c r="AU362" s="17"/>
      <c r="AV362" s="17"/>
      <c r="AW362" s="17"/>
      <c r="AX362" s="17"/>
      <c r="AY362" s="17"/>
      <c r="AZ362" s="17"/>
      <c r="BA362" s="17"/>
      <c r="BB362" s="17">
        <f t="shared" si="459"/>
        <v>0</v>
      </c>
      <c r="BC362" s="17" t="str">
        <f t="shared" si="460"/>
        <v>Débil</v>
      </c>
      <c r="BD362" s="17"/>
      <c r="BE362" s="17"/>
      <c r="BF362" s="17" t="str">
        <f t="shared" si="461"/>
        <v/>
      </c>
      <c r="BG362" s="17"/>
      <c r="BH362" s="18" t="str">
        <f t="shared" si="462"/>
        <v/>
      </c>
      <c r="BI362" s="17" t="str">
        <f t="shared" si="463"/>
        <v/>
      </c>
      <c r="BJ362" s="17" t="str">
        <f t="shared" si="464"/>
        <v>SI</v>
      </c>
      <c r="BK362" s="71"/>
      <c r="BL362" s="71"/>
      <c r="BM362" s="74"/>
      <c r="BN362" s="52"/>
      <c r="BO362" s="52"/>
      <c r="BP362" s="55"/>
      <c r="BQ362" s="58"/>
      <c r="BR362" s="61"/>
    </row>
    <row r="363" spans="1:70" ht="23.25" customHeight="1" x14ac:dyDescent="0.25">
      <c r="A363" s="27"/>
      <c r="B363" s="100"/>
      <c r="C363" s="64"/>
      <c r="D363" s="82"/>
      <c r="E363" s="82"/>
      <c r="F363" s="64"/>
      <c r="G363" s="64"/>
      <c r="H363" s="80"/>
      <c r="I363" s="64"/>
      <c r="J363" s="85"/>
      <c r="K363" s="34">
        <v>3</v>
      </c>
      <c r="L363" s="35" t="s">
        <v>47</v>
      </c>
      <c r="M363" s="87"/>
      <c r="N363" s="89"/>
      <c r="O363" s="52"/>
      <c r="P363" s="92"/>
      <c r="Q363" s="64"/>
      <c r="R363" s="64"/>
      <c r="S363" s="64"/>
      <c r="T363" s="64"/>
      <c r="U363" s="64"/>
      <c r="V363" s="64"/>
      <c r="W363" s="64"/>
      <c r="X363" s="64"/>
      <c r="Y363" s="64"/>
      <c r="Z363" s="64"/>
      <c r="AA363" s="64"/>
      <c r="AB363" s="64"/>
      <c r="AC363" s="64"/>
      <c r="AD363" s="64"/>
      <c r="AE363" s="64"/>
      <c r="AF363" s="64"/>
      <c r="AG363" s="64"/>
      <c r="AH363" s="64"/>
      <c r="AI363" s="64"/>
      <c r="AJ363" s="66"/>
      <c r="AK363" s="52"/>
      <c r="AL363" s="55"/>
      <c r="AM363" s="69"/>
      <c r="AN363" s="36">
        <v>3</v>
      </c>
      <c r="AO363" s="35" t="s">
        <v>47</v>
      </c>
      <c r="AP363" s="13"/>
      <c r="AQ363" s="13"/>
      <c r="AR363" s="13"/>
      <c r="AS363" s="13"/>
      <c r="AT363" s="13"/>
      <c r="AU363" s="13"/>
      <c r="AV363" s="13"/>
      <c r="AW363" s="13"/>
      <c r="AX363" s="13"/>
      <c r="AY363" s="13"/>
      <c r="AZ363" s="13"/>
      <c r="BA363" s="13"/>
      <c r="BB363" s="13">
        <f t="shared" si="459"/>
        <v>0</v>
      </c>
      <c r="BC363" s="13" t="str">
        <f t="shared" si="460"/>
        <v>Débil</v>
      </c>
      <c r="BD363" s="13"/>
      <c r="BE363" s="13"/>
      <c r="BF363" s="13" t="str">
        <f t="shared" si="461"/>
        <v/>
      </c>
      <c r="BG363" s="13"/>
      <c r="BH363" s="14" t="str">
        <f t="shared" si="462"/>
        <v/>
      </c>
      <c r="BI363" s="13" t="str">
        <f t="shared" si="463"/>
        <v/>
      </c>
      <c r="BJ363" s="13" t="str">
        <f t="shared" si="464"/>
        <v>SI</v>
      </c>
      <c r="BK363" s="71"/>
      <c r="BL363" s="71"/>
      <c r="BM363" s="74"/>
      <c r="BN363" s="52"/>
      <c r="BO363" s="52"/>
      <c r="BP363" s="55"/>
      <c r="BQ363" s="58"/>
      <c r="BR363" s="61"/>
    </row>
    <row r="364" spans="1:70" ht="23.25" customHeight="1" x14ac:dyDescent="0.25">
      <c r="A364" s="27"/>
      <c r="B364" s="100"/>
      <c r="C364" s="64"/>
      <c r="D364" s="82"/>
      <c r="E364" s="82"/>
      <c r="F364" s="64"/>
      <c r="G364" s="64"/>
      <c r="H364" s="80"/>
      <c r="I364" s="64"/>
      <c r="J364" s="85"/>
      <c r="K364" s="31">
        <v>4</v>
      </c>
      <c r="L364" s="32" t="s">
        <v>47</v>
      </c>
      <c r="M364" s="87"/>
      <c r="N364" s="89"/>
      <c r="O364" s="52"/>
      <c r="P364" s="92"/>
      <c r="Q364" s="64"/>
      <c r="R364" s="64"/>
      <c r="S364" s="64"/>
      <c r="T364" s="64"/>
      <c r="U364" s="64"/>
      <c r="V364" s="64"/>
      <c r="W364" s="64"/>
      <c r="X364" s="64"/>
      <c r="Y364" s="64"/>
      <c r="Z364" s="64"/>
      <c r="AA364" s="64"/>
      <c r="AB364" s="64"/>
      <c r="AC364" s="64"/>
      <c r="AD364" s="64"/>
      <c r="AE364" s="64"/>
      <c r="AF364" s="64"/>
      <c r="AG364" s="64"/>
      <c r="AH364" s="64"/>
      <c r="AI364" s="64"/>
      <c r="AJ364" s="66"/>
      <c r="AK364" s="52"/>
      <c r="AL364" s="55"/>
      <c r="AM364" s="69"/>
      <c r="AN364" s="33">
        <v>4</v>
      </c>
      <c r="AO364" s="32" t="s">
        <v>47</v>
      </c>
      <c r="AP364" s="17"/>
      <c r="AQ364" s="17"/>
      <c r="AR364" s="17"/>
      <c r="AS364" s="17"/>
      <c r="AT364" s="17"/>
      <c r="AU364" s="17"/>
      <c r="AV364" s="17"/>
      <c r="AW364" s="17"/>
      <c r="AX364" s="17"/>
      <c r="AY364" s="17"/>
      <c r="AZ364" s="17"/>
      <c r="BA364" s="17"/>
      <c r="BB364" s="17">
        <f t="shared" si="459"/>
        <v>0</v>
      </c>
      <c r="BC364" s="17" t="str">
        <f t="shared" si="460"/>
        <v>Débil</v>
      </c>
      <c r="BD364" s="17"/>
      <c r="BE364" s="17"/>
      <c r="BF364" s="17" t="str">
        <f t="shared" si="461"/>
        <v/>
      </c>
      <c r="BG364" s="17"/>
      <c r="BH364" s="18" t="str">
        <f t="shared" si="462"/>
        <v/>
      </c>
      <c r="BI364" s="17" t="str">
        <f t="shared" si="463"/>
        <v/>
      </c>
      <c r="BJ364" s="17" t="str">
        <f t="shared" si="464"/>
        <v>SI</v>
      </c>
      <c r="BK364" s="71"/>
      <c r="BL364" s="71"/>
      <c r="BM364" s="74"/>
      <c r="BN364" s="52"/>
      <c r="BO364" s="52"/>
      <c r="BP364" s="55"/>
      <c r="BQ364" s="58"/>
      <c r="BR364" s="61"/>
    </row>
    <row r="365" spans="1:70" ht="23.25" customHeight="1" x14ac:dyDescent="0.25">
      <c r="A365" s="27"/>
      <c r="B365" s="100"/>
      <c r="C365" s="64"/>
      <c r="D365" s="82"/>
      <c r="E365" s="82"/>
      <c r="F365" s="64"/>
      <c r="G365" s="64"/>
      <c r="H365" s="80"/>
      <c r="I365" s="64"/>
      <c r="J365" s="85"/>
      <c r="K365" s="34">
        <v>5</v>
      </c>
      <c r="L365" s="35" t="s">
        <v>47</v>
      </c>
      <c r="M365" s="87"/>
      <c r="N365" s="89"/>
      <c r="O365" s="52"/>
      <c r="P365" s="92"/>
      <c r="Q365" s="64"/>
      <c r="R365" s="64"/>
      <c r="S365" s="64"/>
      <c r="T365" s="64"/>
      <c r="U365" s="64"/>
      <c r="V365" s="64"/>
      <c r="W365" s="64"/>
      <c r="X365" s="64"/>
      <c r="Y365" s="64"/>
      <c r="Z365" s="64"/>
      <c r="AA365" s="64"/>
      <c r="AB365" s="64"/>
      <c r="AC365" s="64"/>
      <c r="AD365" s="64"/>
      <c r="AE365" s="64"/>
      <c r="AF365" s="64"/>
      <c r="AG365" s="64"/>
      <c r="AH365" s="64"/>
      <c r="AI365" s="64"/>
      <c r="AJ365" s="66"/>
      <c r="AK365" s="52"/>
      <c r="AL365" s="55"/>
      <c r="AM365" s="69"/>
      <c r="AN365" s="36">
        <v>5</v>
      </c>
      <c r="AO365" s="35" t="s">
        <v>47</v>
      </c>
      <c r="AP365" s="13"/>
      <c r="AQ365" s="13"/>
      <c r="AR365" s="13"/>
      <c r="AS365" s="13"/>
      <c r="AT365" s="13"/>
      <c r="AU365" s="13"/>
      <c r="AV365" s="13"/>
      <c r="AW365" s="13"/>
      <c r="AX365" s="13"/>
      <c r="AY365" s="13"/>
      <c r="AZ365" s="13"/>
      <c r="BA365" s="13"/>
      <c r="BB365" s="13">
        <f t="shared" si="459"/>
        <v>0</v>
      </c>
      <c r="BC365" s="13" t="str">
        <f t="shared" si="460"/>
        <v>Débil</v>
      </c>
      <c r="BD365" s="13"/>
      <c r="BE365" s="13"/>
      <c r="BF365" s="13" t="str">
        <f t="shared" si="461"/>
        <v/>
      </c>
      <c r="BG365" s="13"/>
      <c r="BH365" s="14" t="str">
        <f t="shared" si="462"/>
        <v/>
      </c>
      <c r="BI365" s="13" t="str">
        <f t="shared" si="463"/>
        <v/>
      </c>
      <c r="BJ365" s="13" t="str">
        <f t="shared" si="464"/>
        <v>SI</v>
      </c>
      <c r="BK365" s="71"/>
      <c r="BL365" s="71"/>
      <c r="BM365" s="74"/>
      <c r="BN365" s="52"/>
      <c r="BO365" s="52"/>
      <c r="BP365" s="55"/>
      <c r="BQ365" s="58"/>
      <c r="BR365" s="61"/>
    </row>
    <row r="366" spans="1:70" ht="23.25" customHeight="1" x14ac:dyDescent="0.25">
      <c r="A366" s="27"/>
      <c r="B366" s="100"/>
      <c r="C366" s="64"/>
      <c r="D366" s="82"/>
      <c r="E366" s="82"/>
      <c r="F366" s="64"/>
      <c r="G366" s="64"/>
      <c r="H366" s="80"/>
      <c r="I366" s="64"/>
      <c r="J366" s="85"/>
      <c r="K366" s="31">
        <v>6</v>
      </c>
      <c r="L366" s="32" t="s">
        <v>47</v>
      </c>
      <c r="M366" s="87"/>
      <c r="N366" s="89"/>
      <c r="O366" s="52"/>
      <c r="P366" s="92"/>
      <c r="Q366" s="64"/>
      <c r="R366" s="64"/>
      <c r="S366" s="64"/>
      <c r="T366" s="64"/>
      <c r="U366" s="64"/>
      <c r="V366" s="64"/>
      <c r="W366" s="64"/>
      <c r="X366" s="64"/>
      <c r="Y366" s="64"/>
      <c r="Z366" s="64"/>
      <c r="AA366" s="64"/>
      <c r="AB366" s="64"/>
      <c r="AC366" s="64"/>
      <c r="AD366" s="64"/>
      <c r="AE366" s="64"/>
      <c r="AF366" s="64"/>
      <c r="AG366" s="64"/>
      <c r="AH366" s="64"/>
      <c r="AI366" s="64"/>
      <c r="AJ366" s="66"/>
      <c r="AK366" s="52"/>
      <c r="AL366" s="55"/>
      <c r="AM366" s="69"/>
      <c r="AN366" s="33">
        <v>6</v>
      </c>
      <c r="AO366" s="32" t="s">
        <v>47</v>
      </c>
      <c r="AP366" s="17"/>
      <c r="AQ366" s="17"/>
      <c r="AR366" s="17"/>
      <c r="AS366" s="17"/>
      <c r="AT366" s="17"/>
      <c r="AU366" s="17"/>
      <c r="AV366" s="17"/>
      <c r="AW366" s="17"/>
      <c r="AX366" s="17"/>
      <c r="AY366" s="17"/>
      <c r="AZ366" s="17"/>
      <c r="BA366" s="17"/>
      <c r="BB366" s="17">
        <f t="shared" si="459"/>
        <v>0</v>
      </c>
      <c r="BC366" s="17" t="str">
        <f t="shared" si="460"/>
        <v>Débil</v>
      </c>
      <c r="BD366" s="17"/>
      <c r="BE366" s="17"/>
      <c r="BF366" s="17" t="str">
        <f t="shared" si="461"/>
        <v/>
      </c>
      <c r="BG366" s="17"/>
      <c r="BH366" s="18" t="str">
        <f t="shared" si="462"/>
        <v/>
      </c>
      <c r="BI366" s="17" t="str">
        <f t="shared" si="463"/>
        <v/>
      </c>
      <c r="BJ366" s="17" t="str">
        <f t="shared" si="464"/>
        <v>SI</v>
      </c>
      <c r="BK366" s="71"/>
      <c r="BL366" s="71"/>
      <c r="BM366" s="74"/>
      <c r="BN366" s="52"/>
      <c r="BO366" s="52"/>
      <c r="BP366" s="55"/>
      <c r="BQ366" s="58"/>
      <c r="BR366" s="61"/>
    </row>
    <row r="367" spans="1:70" ht="23.25" customHeight="1" x14ac:dyDescent="0.25">
      <c r="A367" s="27"/>
      <c r="B367" s="100"/>
      <c r="C367" s="64"/>
      <c r="D367" s="82"/>
      <c r="E367" s="82"/>
      <c r="F367" s="64"/>
      <c r="G367" s="64"/>
      <c r="H367" s="80"/>
      <c r="I367" s="64"/>
      <c r="J367" s="85"/>
      <c r="K367" s="34">
        <v>7</v>
      </c>
      <c r="L367" s="35" t="s">
        <v>47</v>
      </c>
      <c r="M367" s="87"/>
      <c r="N367" s="89"/>
      <c r="O367" s="52"/>
      <c r="P367" s="92"/>
      <c r="Q367" s="64"/>
      <c r="R367" s="64"/>
      <c r="S367" s="64"/>
      <c r="T367" s="64"/>
      <c r="U367" s="64"/>
      <c r="V367" s="64"/>
      <c r="W367" s="64"/>
      <c r="X367" s="64"/>
      <c r="Y367" s="64"/>
      <c r="Z367" s="64"/>
      <c r="AA367" s="64"/>
      <c r="AB367" s="64"/>
      <c r="AC367" s="64"/>
      <c r="AD367" s="64"/>
      <c r="AE367" s="64"/>
      <c r="AF367" s="64"/>
      <c r="AG367" s="64"/>
      <c r="AH367" s="64"/>
      <c r="AI367" s="64"/>
      <c r="AJ367" s="66"/>
      <c r="AK367" s="52"/>
      <c r="AL367" s="55"/>
      <c r="AM367" s="69"/>
      <c r="AN367" s="36">
        <v>7</v>
      </c>
      <c r="AO367" s="35" t="s">
        <v>47</v>
      </c>
      <c r="AP367" s="13"/>
      <c r="AQ367" s="13"/>
      <c r="AR367" s="13"/>
      <c r="AS367" s="13"/>
      <c r="AT367" s="13"/>
      <c r="AU367" s="13"/>
      <c r="AV367" s="13"/>
      <c r="AW367" s="13"/>
      <c r="AX367" s="13"/>
      <c r="AY367" s="13"/>
      <c r="AZ367" s="13"/>
      <c r="BA367" s="13"/>
      <c r="BB367" s="13">
        <f t="shared" si="459"/>
        <v>0</v>
      </c>
      <c r="BC367" s="13" t="str">
        <f t="shared" si="460"/>
        <v>Débil</v>
      </c>
      <c r="BD367" s="13"/>
      <c r="BE367" s="13"/>
      <c r="BF367" s="13" t="str">
        <f t="shared" si="461"/>
        <v/>
      </c>
      <c r="BG367" s="13"/>
      <c r="BH367" s="14" t="str">
        <f t="shared" si="462"/>
        <v/>
      </c>
      <c r="BI367" s="13" t="str">
        <f t="shared" si="463"/>
        <v/>
      </c>
      <c r="BJ367" s="13" t="str">
        <f t="shared" si="464"/>
        <v>SI</v>
      </c>
      <c r="BK367" s="71"/>
      <c r="BL367" s="71"/>
      <c r="BM367" s="74"/>
      <c r="BN367" s="52"/>
      <c r="BO367" s="52"/>
      <c r="BP367" s="55"/>
      <c r="BQ367" s="58"/>
      <c r="BR367" s="61"/>
    </row>
    <row r="368" spans="1:70" ht="23.25" customHeight="1" x14ac:dyDescent="0.25">
      <c r="A368" s="27"/>
      <c r="B368" s="100"/>
      <c r="C368" s="64"/>
      <c r="D368" s="82"/>
      <c r="E368" s="82"/>
      <c r="F368" s="64"/>
      <c r="G368" s="64"/>
      <c r="H368" s="80"/>
      <c r="I368" s="64"/>
      <c r="J368" s="85"/>
      <c r="K368" s="31">
        <v>8</v>
      </c>
      <c r="L368" s="32" t="s">
        <v>47</v>
      </c>
      <c r="M368" s="87"/>
      <c r="N368" s="89"/>
      <c r="O368" s="52"/>
      <c r="P368" s="92"/>
      <c r="Q368" s="64"/>
      <c r="R368" s="64"/>
      <c r="S368" s="64"/>
      <c r="T368" s="64"/>
      <c r="U368" s="64"/>
      <c r="V368" s="64"/>
      <c r="W368" s="64"/>
      <c r="X368" s="64"/>
      <c r="Y368" s="64"/>
      <c r="Z368" s="64"/>
      <c r="AA368" s="64"/>
      <c r="AB368" s="64"/>
      <c r="AC368" s="64"/>
      <c r="AD368" s="64"/>
      <c r="AE368" s="64"/>
      <c r="AF368" s="64"/>
      <c r="AG368" s="64"/>
      <c r="AH368" s="64"/>
      <c r="AI368" s="64"/>
      <c r="AJ368" s="66"/>
      <c r="AK368" s="52"/>
      <c r="AL368" s="55"/>
      <c r="AM368" s="69"/>
      <c r="AN368" s="33">
        <v>8</v>
      </c>
      <c r="AO368" s="32" t="s">
        <v>47</v>
      </c>
      <c r="AP368" s="17"/>
      <c r="AQ368" s="17"/>
      <c r="AR368" s="17"/>
      <c r="AS368" s="17"/>
      <c r="AT368" s="17"/>
      <c r="AU368" s="17"/>
      <c r="AV368" s="17"/>
      <c r="AW368" s="17"/>
      <c r="AX368" s="17"/>
      <c r="AY368" s="17"/>
      <c r="AZ368" s="17"/>
      <c r="BA368" s="17"/>
      <c r="BB368" s="17">
        <f t="shared" si="459"/>
        <v>0</v>
      </c>
      <c r="BC368" s="17" t="str">
        <f t="shared" si="460"/>
        <v>Débil</v>
      </c>
      <c r="BD368" s="17"/>
      <c r="BE368" s="17"/>
      <c r="BF368" s="17" t="str">
        <f t="shared" si="461"/>
        <v/>
      </c>
      <c r="BG368" s="17"/>
      <c r="BH368" s="18" t="str">
        <f t="shared" si="462"/>
        <v/>
      </c>
      <c r="BI368" s="17" t="str">
        <f t="shared" si="463"/>
        <v/>
      </c>
      <c r="BJ368" s="17" t="str">
        <f t="shared" si="464"/>
        <v>SI</v>
      </c>
      <c r="BK368" s="71"/>
      <c r="BL368" s="71"/>
      <c r="BM368" s="74"/>
      <c r="BN368" s="52"/>
      <c r="BO368" s="52"/>
      <c r="BP368" s="55"/>
      <c r="BQ368" s="58"/>
      <c r="BR368" s="61"/>
    </row>
    <row r="369" spans="1:70" ht="23.25" customHeight="1" x14ac:dyDescent="0.25">
      <c r="A369" s="27"/>
      <c r="B369" s="100"/>
      <c r="C369" s="64"/>
      <c r="D369" s="82"/>
      <c r="E369" s="82"/>
      <c r="F369" s="64"/>
      <c r="G369" s="64"/>
      <c r="H369" s="80"/>
      <c r="I369" s="64"/>
      <c r="J369" s="85"/>
      <c r="K369" s="34">
        <v>9</v>
      </c>
      <c r="L369" s="35" t="s">
        <v>47</v>
      </c>
      <c r="M369" s="87"/>
      <c r="N369" s="89"/>
      <c r="O369" s="52"/>
      <c r="P369" s="92"/>
      <c r="Q369" s="64"/>
      <c r="R369" s="64"/>
      <c r="S369" s="64"/>
      <c r="T369" s="64"/>
      <c r="U369" s="64"/>
      <c r="V369" s="64"/>
      <c r="W369" s="64"/>
      <c r="X369" s="64"/>
      <c r="Y369" s="64"/>
      <c r="Z369" s="64"/>
      <c r="AA369" s="64"/>
      <c r="AB369" s="64"/>
      <c r="AC369" s="64"/>
      <c r="AD369" s="64"/>
      <c r="AE369" s="64"/>
      <c r="AF369" s="64"/>
      <c r="AG369" s="64"/>
      <c r="AH369" s="64"/>
      <c r="AI369" s="64"/>
      <c r="AJ369" s="66"/>
      <c r="AK369" s="52"/>
      <c r="AL369" s="55"/>
      <c r="AM369" s="69"/>
      <c r="AN369" s="36">
        <v>9</v>
      </c>
      <c r="AO369" s="35" t="s">
        <v>56</v>
      </c>
      <c r="AP369" s="13"/>
      <c r="AQ369" s="13"/>
      <c r="AR369" s="13"/>
      <c r="AS369" s="13"/>
      <c r="AT369" s="13"/>
      <c r="AU369" s="13"/>
      <c r="AV369" s="13"/>
      <c r="AW369" s="13"/>
      <c r="AX369" s="13"/>
      <c r="AY369" s="13"/>
      <c r="AZ369" s="13"/>
      <c r="BA369" s="13"/>
      <c r="BB369" s="13">
        <f t="shared" si="459"/>
        <v>0</v>
      </c>
      <c r="BC369" s="13" t="str">
        <f t="shared" si="460"/>
        <v>Débil</v>
      </c>
      <c r="BD369" s="13"/>
      <c r="BE369" s="13"/>
      <c r="BF369" s="13" t="str">
        <f t="shared" si="461"/>
        <v/>
      </c>
      <c r="BG369" s="13"/>
      <c r="BH369" s="14" t="str">
        <f t="shared" si="462"/>
        <v/>
      </c>
      <c r="BI369" s="13" t="str">
        <f t="shared" si="463"/>
        <v/>
      </c>
      <c r="BJ369" s="13" t="str">
        <f t="shared" si="464"/>
        <v>SI</v>
      </c>
      <c r="BK369" s="71"/>
      <c r="BL369" s="71"/>
      <c r="BM369" s="74"/>
      <c r="BN369" s="52"/>
      <c r="BO369" s="52"/>
      <c r="BP369" s="55"/>
      <c r="BQ369" s="58"/>
      <c r="BR369" s="61"/>
    </row>
    <row r="370" spans="1:70" ht="23.25" customHeight="1" thickBot="1" x14ac:dyDescent="0.3">
      <c r="A370" s="27"/>
      <c r="B370" s="101"/>
      <c r="C370" s="65"/>
      <c r="D370" s="83"/>
      <c r="E370" s="83"/>
      <c r="F370" s="65"/>
      <c r="G370" s="65"/>
      <c r="H370" s="81"/>
      <c r="I370" s="65"/>
      <c r="J370" s="86"/>
      <c r="K370" s="37">
        <v>10</v>
      </c>
      <c r="L370" s="38" t="s">
        <v>47</v>
      </c>
      <c r="M370" s="88"/>
      <c r="N370" s="90"/>
      <c r="O370" s="53"/>
      <c r="P370" s="93"/>
      <c r="Q370" s="65"/>
      <c r="R370" s="65"/>
      <c r="S370" s="65"/>
      <c r="T370" s="65"/>
      <c r="U370" s="65"/>
      <c r="V370" s="65"/>
      <c r="W370" s="65"/>
      <c r="X370" s="65"/>
      <c r="Y370" s="65"/>
      <c r="Z370" s="65"/>
      <c r="AA370" s="65"/>
      <c r="AB370" s="65"/>
      <c r="AC370" s="65"/>
      <c r="AD370" s="65"/>
      <c r="AE370" s="65"/>
      <c r="AF370" s="65"/>
      <c r="AG370" s="65"/>
      <c r="AH370" s="65"/>
      <c r="AI370" s="65"/>
      <c r="AJ370" s="67"/>
      <c r="AK370" s="53"/>
      <c r="AL370" s="56"/>
      <c r="AM370" s="70"/>
      <c r="AN370" s="39">
        <v>10</v>
      </c>
      <c r="AO370" s="38" t="s">
        <v>56</v>
      </c>
      <c r="AP370" s="19"/>
      <c r="AQ370" s="19"/>
      <c r="AR370" s="19"/>
      <c r="AS370" s="19"/>
      <c r="AT370" s="19"/>
      <c r="AU370" s="19"/>
      <c r="AV370" s="19"/>
      <c r="AW370" s="19"/>
      <c r="AX370" s="19"/>
      <c r="AY370" s="19"/>
      <c r="AZ370" s="19"/>
      <c r="BA370" s="19"/>
      <c r="BB370" s="19">
        <f t="shared" si="459"/>
        <v>0</v>
      </c>
      <c r="BC370" s="19" t="str">
        <f t="shared" si="460"/>
        <v>Débil</v>
      </c>
      <c r="BD370" s="19"/>
      <c r="BE370" s="19"/>
      <c r="BF370" s="19" t="str">
        <f t="shared" si="461"/>
        <v/>
      </c>
      <c r="BG370" s="19"/>
      <c r="BH370" s="20" t="str">
        <f t="shared" si="462"/>
        <v/>
      </c>
      <c r="BI370" s="19" t="str">
        <f t="shared" si="463"/>
        <v/>
      </c>
      <c r="BJ370" s="19" t="str">
        <f t="shared" si="464"/>
        <v>SI</v>
      </c>
      <c r="BK370" s="72"/>
      <c r="BL370" s="72"/>
      <c r="BM370" s="75"/>
      <c r="BN370" s="53"/>
      <c r="BO370" s="53"/>
      <c r="BP370" s="56"/>
      <c r="BQ370" s="59"/>
      <c r="BR370" s="62"/>
    </row>
    <row r="371" spans="1:70" ht="63.75" x14ac:dyDescent="0.25">
      <c r="A371" s="27"/>
      <c r="B371" s="76" t="s">
        <v>23</v>
      </c>
      <c r="C371" s="79" t="s">
        <v>486</v>
      </c>
      <c r="D371" s="82" t="s">
        <v>487</v>
      </c>
      <c r="E371" s="82" t="s">
        <v>488</v>
      </c>
      <c r="F371" s="63" t="s">
        <v>91</v>
      </c>
      <c r="G371" s="63" t="s">
        <v>91</v>
      </c>
      <c r="H371" s="79" t="s">
        <v>91</v>
      </c>
      <c r="I371" s="63" t="s">
        <v>91</v>
      </c>
      <c r="J371" s="84" t="str">
        <f t="shared" ref="J371" si="489">IF(AND((F371="SI"),(G371="SI"),(H371="SI"),(I371="SI")),"Si es Riesgo de Corrupción","No es Riesgo de Corrupción")</f>
        <v>Si es Riesgo de Corrupción</v>
      </c>
      <c r="K371" s="28">
        <v>1</v>
      </c>
      <c r="L371" s="29" t="s">
        <v>493</v>
      </c>
      <c r="M371" s="185" t="s">
        <v>503</v>
      </c>
      <c r="N371" s="89">
        <v>2</v>
      </c>
      <c r="O371" s="52" t="str">
        <f t="shared" ref="O371" si="490">IF(N371=1,"Rara vez",IF(N371=2,"Improbable",IF(N371=3,"Posible",IF(N371=4,"Probable",IF(N371=5,"Casi seguro","← 
Definir el nivel de probabilidad")))))</f>
        <v>Improbable</v>
      </c>
      <c r="P371" s="91" t="str">
        <f t="shared" ref="P371" si="491">IF(N371=5,"Descripción:
Se espera que el evento ocurra en la mayoría de las circunstancias
Frecuencia:
Más de 1 vez al año",IF(N371=4,"Descripción:
Es viable que el evento ocurra en la mayoría de las circunstancias
Frecuencia:
Al menos 1 vez en el último año",IF(N371=3,"Descripción:
El evento podrá ocurrir en algún momento
Frecuencia:
Al menos 1 vez en los últimos 2 años",IF(N371=2,"Descripción:
El evento puede ocurrir en algún momento
Frecuencia:
Al menos 1 vez en los últimos 5 años",IF(N371=1,"Descripción:
El evento puede ocurrir solo en circunstancias excepcionales (poco comunes o anormales)
Frecuencia:
No se ha presentado en los últimos 5 años","← ← 
Definir el nivel de probabilidad")))))</f>
        <v>Descripción:
El evento puede ocurrir en algún momento
Frecuencia:
Al menos 1 vez en los últimos 5 años</v>
      </c>
      <c r="Q371" s="63" t="s">
        <v>91</v>
      </c>
      <c r="R371" s="63" t="s">
        <v>91</v>
      </c>
      <c r="S371" s="63" t="s">
        <v>99</v>
      </c>
      <c r="T371" s="63" t="s">
        <v>99</v>
      </c>
      <c r="U371" s="63" t="s">
        <v>91</v>
      </c>
      <c r="V371" s="63" t="s">
        <v>99</v>
      </c>
      <c r="W371" s="63" t="s">
        <v>99</v>
      </c>
      <c r="X371" s="63" t="s">
        <v>99</v>
      </c>
      <c r="Y371" s="63" t="s">
        <v>99</v>
      </c>
      <c r="Z371" s="63" t="s">
        <v>91</v>
      </c>
      <c r="AA371" s="63" t="s">
        <v>99</v>
      </c>
      <c r="AB371" s="63" t="s">
        <v>91</v>
      </c>
      <c r="AC371" s="63" t="s">
        <v>99</v>
      </c>
      <c r="AD371" s="63" t="s">
        <v>99</v>
      </c>
      <c r="AE371" s="63" t="s">
        <v>99</v>
      </c>
      <c r="AF371" s="63" t="s">
        <v>99</v>
      </c>
      <c r="AG371" s="63" t="s">
        <v>99</v>
      </c>
      <c r="AH371" s="63" t="s">
        <v>99</v>
      </c>
      <c r="AI371" s="63" t="s">
        <v>99</v>
      </c>
      <c r="AJ371" s="66">
        <f t="shared" ref="AJ371" si="492">IF(AF371="SI","Impacto Catastrófico por lesoines o perdida de vidas humanas",(COUNTIF(Q371:AE380,"SI")+COUNTIF(AG371:AI380,"SI")))</f>
        <v>5</v>
      </c>
      <c r="AK371" s="52" t="str">
        <f t="shared" ref="AK371" si="493">IF(AJ371=0,"",IF(AND(AJ371&gt;0,AJ371&lt;=5),"Moderado",IF(AND(AJ371&gt;5,AJ371&lt;=11),"Mayor","Catastrófico")))</f>
        <v>Moderado</v>
      </c>
      <c r="AL371" s="54" t="str">
        <f t="shared" ref="AL371" si="494">IF(AND(O371="Rara Vez",AK371="Moderado"),"Moderado",IF(AND(O371="Rara Vez",AK371="Mayor"),"Alto",IF(AND(O371="Improbable",AK371="Moderado"),"Moderado",IF(AND(O371="Improbable",AK371="Mayor"),"Alto",IF(AND(O371="Posible",AK371="Moderado"),"Alto",IF(AND(O371="Probable",AK371="Moderado"),"Alto","Extremo"))))))</f>
        <v>Moderado</v>
      </c>
      <c r="AM371" s="68" t="s">
        <v>81</v>
      </c>
      <c r="AN371" s="30">
        <v>1</v>
      </c>
      <c r="AO371" s="29" t="s">
        <v>506</v>
      </c>
      <c r="AP371" s="11" t="s">
        <v>507</v>
      </c>
      <c r="AQ371" s="11" t="s">
        <v>162</v>
      </c>
      <c r="AR371" s="11" t="s">
        <v>508</v>
      </c>
      <c r="AS371" s="11" t="s">
        <v>509</v>
      </c>
      <c r="AT371" s="11" t="s">
        <v>105</v>
      </c>
      <c r="AU371" s="11" t="s">
        <v>106</v>
      </c>
      <c r="AV371" s="11" t="s">
        <v>107</v>
      </c>
      <c r="AW371" s="11" t="s">
        <v>108</v>
      </c>
      <c r="AX371" s="11" t="s">
        <v>117</v>
      </c>
      <c r="AY371" s="11" t="s">
        <v>110</v>
      </c>
      <c r="AZ371" s="11" t="s">
        <v>111</v>
      </c>
      <c r="BA371" s="11" t="s">
        <v>133</v>
      </c>
      <c r="BB371" s="11">
        <f t="shared" si="459"/>
        <v>95</v>
      </c>
      <c r="BC371" s="11" t="str">
        <f t="shared" si="460"/>
        <v>Moderado</v>
      </c>
      <c r="BD371" s="11"/>
      <c r="BE371" s="11" t="s">
        <v>120</v>
      </c>
      <c r="BF371" s="11" t="str">
        <f t="shared" si="461"/>
        <v>Siempre se ejecuta</v>
      </c>
      <c r="BG371" s="11"/>
      <c r="BH371" s="12" t="str">
        <f t="shared" si="462"/>
        <v>MODERADO</v>
      </c>
      <c r="BI371" s="11">
        <f t="shared" si="463"/>
        <v>50</v>
      </c>
      <c r="BJ371" s="11" t="str">
        <f t="shared" si="464"/>
        <v>SI</v>
      </c>
      <c r="BK371" s="71" t="str">
        <f t="shared" ref="BK371" si="495">IF(AVERAGE(BI371:BI380)=100,"FUERTE",IF(AND(AVERAGE(BI371:BI380)&lt;=99,AVERAGE(BI371:BI380)&gt;=50),"MODERADA",IF(AVERAGE(BI371:BI380)&lt;50,"DÉBIL",0)))</f>
        <v>DÉBIL</v>
      </c>
      <c r="BL371" s="71" t="str">
        <f t="shared" ref="BL371" si="496">IFERROR(IF(BK371="DÉBIL","NO DISMINUYE",IF(AVERAGEIF(AT371:AT380,"Preventivo",BI371:BI380)&gt;=50,"DIRECTAMENTE","NO DISMINUYE")),"NO DISMINUYE")</f>
        <v>NO DISMINUYE</v>
      </c>
      <c r="BM371" s="73">
        <f t="shared" ref="BM371" si="497">IF(N371=1,1,IF(AND(N371=2,BK371="FUERTE",BL371="DIRECTAMENTE"),N371-1,IF(AND(N371&gt;2,BK371="FUERTE",BL371="DIRECTAMENTE"),N371-2,IF(AND(N371&gt;=2,BK371="MODERADA",BL371="DIRECTAMENTE"),N371-1,N371))))</f>
        <v>2</v>
      </c>
      <c r="BN371" s="52" t="str">
        <f t="shared" ref="BN371" si="498">IF(BM371=1,"Rara vez",IF(BM371=2,"Improbable",IF(BM371=3,"Posible",IF(BM371=4,"Probable",IF(BM371=5,"Casi Seguro",0)))))</f>
        <v>Improbable</v>
      </c>
      <c r="BO371" s="52" t="str">
        <f t="shared" ref="BO371" si="499">AK371</f>
        <v>Moderado</v>
      </c>
      <c r="BP371" s="54" t="str">
        <f t="shared" ref="BP371" si="500">IF(AND(BN371="Rara Vez",BO371="Moderado"),"Moderado",IF(AND(BN371="Rara Vez",BO371="Mayor"),"Alto",IF(AND(BN371="Improbable",BO371="Moderado"),"Moderado",IF(AND(BN371="Improbable",BO371="Mayor"),"Alto",IF(AND(BN371="Posible",BO371="Moderado"),"Alto",IF(AND(BN371="Probable",BO371="Moderado"),"Alto","Extremo"))))))</f>
        <v>Moderado</v>
      </c>
      <c r="BQ371" s="57" t="s">
        <v>547</v>
      </c>
      <c r="BR371" s="60" t="s">
        <v>548</v>
      </c>
    </row>
    <row r="372" spans="1:70" ht="63.75" x14ac:dyDescent="0.25">
      <c r="A372" s="27"/>
      <c r="B372" s="77"/>
      <c r="C372" s="80"/>
      <c r="D372" s="82"/>
      <c r="E372" s="82"/>
      <c r="F372" s="64"/>
      <c r="G372" s="64"/>
      <c r="H372" s="80"/>
      <c r="I372" s="64"/>
      <c r="J372" s="85"/>
      <c r="K372" s="31">
        <v>2</v>
      </c>
      <c r="L372" s="32" t="s">
        <v>494</v>
      </c>
      <c r="M372" s="87"/>
      <c r="N372" s="89"/>
      <c r="O372" s="52"/>
      <c r="P372" s="92"/>
      <c r="Q372" s="64"/>
      <c r="R372" s="64"/>
      <c r="S372" s="64"/>
      <c r="T372" s="64"/>
      <c r="U372" s="64"/>
      <c r="V372" s="64"/>
      <c r="W372" s="64"/>
      <c r="X372" s="64"/>
      <c r="Y372" s="64"/>
      <c r="Z372" s="64"/>
      <c r="AA372" s="64"/>
      <c r="AB372" s="64"/>
      <c r="AC372" s="64"/>
      <c r="AD372" s="64"/>
      <c r="AE372" s="64"/>
      <c r="AF372" s="64"/>
      <c r="AG372" s="64"/>
      <c r="AH372" s="64"/>
      <c r="AI372" s="64"/>
      <c r="AJ372" s="66"/>
      <c r="AK372" s="52"/>
      <c r="AL372" s="55"/>
      <c r="AM372" s="69"/>
      <c r="AN372" s="33">
        <v>2</v>
      </c>
      <c r="AO372" s="32" t="s">
        <v>510</v>
      </c>
      <c r="AP372" s="17" t="s">
        <v>507</v>
      </c>
      <c r="AQ372" s="17" t="s">
        <v>102</v>
      </c>
      <c r="AR372" s="17" t="s">
        <v>511</v>
      </c>
      <c r="AS372" s="17" t="s">
        <v>512</v>
      </c>
      <c r="AT372" s="17" t="s">
        <v>105</v>
      </c>
      <c r="AU372" s="17" t="s">
        <v>106</v>
      </c>
      <c r="AV372" s="17" t="s">
        <v>107</v>
      </c>
      <c r="AW372" s="17" t="s">
        <v>108</v>
      </c>
      <c r="AX372" s="17" t="s">
        <v>117</v>
      </c>
      <c r="AY372" s="17" t="s">
        <v>110</v>
      </c>
      <c r="AZ372" s="17" t="s">
        <v>111</v>
      </c>
      <c r="BA372" s="17" t="s">
        <v>133</v>
      </c>
      <c r="BB372" s="17">
        <f t="shared" si="459"/>
        <v>95</v>
      </c>
      <c r="BC372" s="17" t="str">
        <f t="shared" si="460"/>
        <v>Moderado</v>
      </c>
      <c r="BD372" s="17"/>
      <c r="BE372" s="17" t="s">
        <v>120</v>
      </c>
      <c r="BF372" s="17" t="str">
        <f t="shared" si="461"/>
        <v>Siempre se ejecuta</v>
      </c>
      <c r="BG372" s="17"/>
      <c r="BH372" s="18" t="str">
        <f t="shared" si="462"/>
        <v>MODERADO</v>
      </c>
      <c r="BI372" s="17">
        <f t="shared" si="463"/>
        <v>50</v>
      </c>
      <c r="BJ372" s="17" t="str">
        <f t="shared" si="464"/>
        <v>SI</v>
      </c>
      <c r="BK372" s="71"/>
      <c r="BL372" s="71"/>
      <c r="BM372" s="74"/>
      <c r="BN372" s="52"/>
      <c r="BO372" s="52"/>
      <c r="BP372" s="55"/>
      <c r="BQ372" s="58"/>
      <c r="BR372" s="61"/>
    </row>
    <row r="373" spans="1:70" ht="51" x14ac:dyDescent="0.25">
      <c r="A373" s="27"/>
      <c r="B373" s="77"/>
      <c r="C373" s="80"/>
      <c r="D373" s="82"/>
      <c r="E373" s="82"/>
      <c r="F373" s="64"/>
      <c r="G373" s="64"/>
      <c r="H373" s="80"/>
      <c r="I373" s="64"/>
      <c r="J373" s="85"/>
      <c r="K373" s="34">
        <v>3</v>
      </c>
      <c r="L373" s="35" t="s">
        <v>495</v>
      </c>
      <c r="M373" s="87"/>
      <c r="N373" s="89"/>
      <c r="O373" s="52"/>
      <c r="P373" s="92"/>
      <c r="Q373" s="64"/>
      <c r="R373" s="64"/>
      <c r="S373" s="64"/>
      <c r="T373" s="64"/>
      <c r="U373" s="64"/>
      <c r="V373" s="64"/>
      <c r="W373" s="64"/>
      <c r="X373" s="64"/>
      <c r="Y373" s="64"/>
      <c r="Z373" s="64"/>
      <c r="AA373" s="64"/>
      <c r="AB373" s="64"/>
      <c r="AC373" s="64"/>
      <c r="AD373" s="64"/>
      <c r="AE373" s="64"/>
      <c r="AF373" s="64"/>
      <c r="AG373" s="64"/>
      <c r="AH373" s="64"/>
      <c r="AI373" s="64"/>
      <c r="AJ373" s="66"/>
      <c r="AK373" s="52"/>
      <c r="AL373" s="55"/>
      <c r="AM373" s="69"/>
      <c r="AN373" s="36">
        <v>3</v>
      </c>
      <c r="AO373" s="35" t="s">
        <v>513</v>
      </c>
      <c r="AP373" s="13" t="s">
        <v>514</v>
      </c>
      <c r="AQ373" s="13" t="s">
        <v>102</v>
      </c>
      <c r="AR373" s="13" t="s">
        <v>515</v>
      </c>
      <c r="AS373" s="13" t="s">
        <v>516</v>
      </c>
      <c r="AT373" s="13" t="s">
        <v>132</v>
      </c>
      <c r="AU373" s="13" t="s">
        <v>106</v>
      </c>
      <c r="AV373" s="13" t="s">
        <v>116</v>
      </c>
      <c r="AW373" s="13" t="s">
        <v>108</v>
      </c>
      <c r="AX373" s="13" t="s">
        <v>109</v>
      </c>
      <c r="AY373" s="13" t="s">
        <v>110</v>
      </c>
      <c r="AZ373" s="13" t="s">
        <v>111</v>
      </c>
      <c r="BA373" s="13" t="s">
        <v>133</v>
      </c>
      <c r="BB373" s="13">
        <f t="shared" si="459"/>
        <v>85</v>
      </c>
      <c r="BC373" s="13" t="str">
        <f t="shared" si="460"/>
        <v>Débil</v>
      </c>
      <c r="BD373" s="13"/>
      <c r="BE373" s="13" t="s">
        <v>149</v>
      </c>
      <c r="BF373" s="13" t="str">
        <f t="shared" si="461"/>
        <v>Algunas veces se ejecuta</v>
      </c>
      <c r="BG373" s="13"/>
      <c r="BH373" s="14" t="str">
        <f t="shared" si="462"/>
        <v>DÉBIL</v>
      </c>
      <c r="BI373" s="13">
        <f t="shared" si="463"/>
        <v>0</v>
      </c>
      <c r="BJ373" s="13" t="str">
        <f t="shared" si="464"/>
        <v>SI</v>
      </c>
      <c r="BK373" s="71"/>
      <c r="BL373" s="71"/>
      <c r="BM373" s="74"/>
      <c r="BN373" s="52"/>
      <c r="BO373" s="52"/>
      <c r="BP373" s="55"/>
      <c r="BQ373" s="58"/>
      <c r="BR373" s="61"/>
    </row>
    <row r="374" spans="1:70" ht="63.75" x14ac:dyDescent="0.25">
      <c r="A374" s="27"/>
      <c r="B374" s="77"/>
      <c r="C374" s="80"/>
      <c r="D374" s="82"/>
      <c r="E374" s="82"/>
      <c r="F374" s="64"/>
      <c r="G374" s="64"/>
      <c r="H374" s="80"/>
      <c r="I374" s="64"/>
      <c r="J374" s="85"/>
      <c r="K374" s="31">
        <v>4</v>
      </c>
      <c r="L374" s="32" t="s">
        <v>496</v>
      </c>
      <c r="M374" s="87"/>
      <c r="N374" s="89"/>
      <c r="O374" s="52"/>
      <c r="P374" s="92"/>
      <c r="Q374" s="64"/>
      <c r="R374" s="64"/>
      <c r="S374" s="64"/>
      <c r="T374" s="64"/>
      <c r="U374" s="64"/>
      <c r="V374" s="64"/>
      <c r="W374" s="64"/>
      <c r="X374" s="64"/>
      <c r="Y374" s="64"/>
      <c r="Z374" s="64"/>
      <c r="AA374" s="64"/>
      <c r="AB374" s="64"/>
      <c r="AC374" s="64"/>
      <c r="AD374" s="64"/>
      <c r="AE374" s="64"/>
      <c r="AF374" s="64"/>
      <c r="AG374" s="64"/>
      <c r="AH374" s="64"/>
      <c r="AI374" s="64"/>
      <c r="AJ374" s="66"/>
      <c r="AK374" s="52"/>
      <c r="AL374" s="55"/>
      <c r="AM374" s="69"/>
      <c r="AN374" s="33">
        <v>4</v>
      </c>
      <c r="AO374" s="32" t="s">
        <v>517</v>
      </c>
      <c r="AP374" s="17" t="s">
        <v>514</v>
      </c>
      <c r="AQ374" s="17" t="s">
        <v>102</v>
      </c>
      <c r="AR374" s="17" t="s">
        <v>518</v>
      </c>
      <c r="AS374" s="17" t="s">
        <v>519</v>
      </c>
      <c r="AT374" s="17" t="s">
        <v>132</v>
      </c>
      <c r="AU374" s="17" t="s">
        <v>106</v>
      </c>
      <c r="AV374" s="17" t="s">
        <v>116</v>
      </c>
      <c r="AW374" s="17" t="s">
        <v>108</v>
      </c>
      <c r="AX374" s="17" t="s">
        <v>109</v>
      </c>
      <c r="AY374" s="17" t="s">
        <v>110</v>
      </c>
      <c r="AZ374" s="17" t="s">
        <v>111</v>
      </c>
      <c r="BA374" s="17" t="s">
        <v>133</v>
      </c>
      <c r="BB374" s="17">
        <f t="shared" si="459"/>
        <v>85</v>
      </c>
      <c r="BC374" s="17" t="str">
        <f t="shared" si="460"/>
        <v>Débil</v>
      </c>
      <c r="BD374" s="17"/>
      <c r="BE374" s="17" t="s">
        <v>149</v>
      </c>
      <c r="BF374" s="17" t="str">
        <f t="shared" si="461"/>
        <v>Algunas veces se ejecuta</v>
      </c>
      <c r="BG374" s="17"/>
      <c r="BH374" s="18" t="str">
        <f t="shared" si="462"/>
        <v>DÉBIL</v>
      </c>
      <c r="BI374" s="17">
        <f t="shared" si="463"/>
        <v>0</v>
      </c>
      <c r="BJ374" s="17" t="str">
        <f t="shared" si="464"/>
        <v>SI</v>
      </c>
      <c r="BK374" s="71"/>
      <c r="BL374" s="71"/>
      <c r="BM374" s="74"/>
      <c r="BN374" s="52"/>
      <c r="BO374" s="52"/>
      <c r="BP374" s="55"/>
      <c r="BQ374" s="58"/>
      <c r="BR374" s="61"/>
    </row>
    <row r="375" spans="1:70" ht="23.25" customHeight="1" x14ac:dyDescent="0.25">
      <c r="A375" s="27"/>
      <c r="B375" s="77"/>
      <c r="C375" s="80"/>
      <c r="D375" s="82"/>
      <c r="E375" s="82"/>
      <c r="F375" s="64"/>
      <c r="G375" s="64"/>
      <c r="H375" s="80"/>
      <c r="I375" s="64"/>
      <c r="J375" s="85"/>
      <c r="K375" s="34">
        <v>5</v>
      </c>
      <c r="L375" s="35"/>
      <c r="M375" s="87"/>
      <c r="N375" s="89"/>
      <c r="O375" s="52"/>
      <c r="P375" s="92"/>
      <c r="Q375" s="64"/>
      <c r="R375" s="64"/>
      <c r="S375" s="64"/>
      <c r="T375" s="64"/>
      <c r="U375" s="64"/>
      <c r="V375" s="64"/>
      <c r="W375" s="64"/>
      <c r="X375" s="64"/>
      <c r="Y375" s="64"/>
      <c r="Z375" s="64"/>
      <c r="AA375" s="64"/>
      <c r="AB375" s="64"/>
      <c r="AC375" s="64"/>
      <c r="AD375" s="64"/>
      <c r="AE375" s="64"/>
      <c r="AF375" s="64"/>
      <c r="AG375" s="64"/>
      <c r="AH375" s="64"/>
      <c r="AI375" s="64"/>
      <c r="AJ375" s="66"/>
      <c r="AK375" s="52"/>
      <c r="AL375" s="55"/>
      <c r="AM375" s="69"/>
      <c r="AN375" s="36">
        <v>5</v>
      </c>
      <c r="AO375" s="35" t="s">
        <v>47</v>
      </c>
      <c r="AP375" s="13"/>
      <c r="AQ375" s="13"/>
      <c r="AR375" s="13"/>
      <c r="AS375" s="13"/>
      <c r="AT375" s="13"/>
      <c r="AU375" s="13"/>
      <c r="AV375" s="13"/>
      <c r="AW375" s="13"/>
      <c r="AX375" s="13"/>
      <c r="AY375" s="13"/>
      <c r="AZ375" s="13"/>
      <c r="BA375" s="13"/>
      <c r="BB375" s="13">
        <f t="shared" si="459"/>
        <v>0</v>
      </c>
      <c r="BC375" s="13" t="str">
        <f t="shared" si="460"/>
        <v>Débil</v>
      </c>
      <c r="BD375" s="13"/>
      <c r="BE375" s="13"/>
      <c r="BF375" s="13" t="str">
        <f t="shared" si="461"/>
        <v/>
      </c>
      <c r="BG375" s="13"/>
      <c r="BH375" s="14" t="str">
        <f t="shared" si="462"/>
        <v/>
      </c>
      <c r="BI375" s="13" t="str">
        <f t="shared" si="463"/>
        <v/>
      </c>
      <c r="BJ375" s="13" t="str">
        <f t="shared" si="464"/>
        <v>SI</v>
      </c>
      <c r="BK375" s="71"/>
      <c r="BL375" s="71"/>
      <c r="BM375" s="74"/>
      <c r="BN375" s="52"/>
      <c r="BO375" s="52"/>
      <c r="BP375" s="55"/>
      <c r="BQ375" s="58"/>
      <c r="BR375" s="61"/>
    </row>
    <row r="376" spans="1:70" ht="23.25" customHeight="1" x14ac:dyDescent="0.25">
      <c r="A376" s="27"/>
      <c r="B376" s="77"/>
      <c r="C376" s="80"/>
      <c r="D376" s="82"/>
      <c r="E376" s="82"/>
      <c r="F376" s="64"/>
      <c r="G376" s="64"/>
      <c r="H376" s="80"/>
      <c r="I376" s="64"/>
      <c r="J376" s="85"/>
      <c r="K376" s="31">
        <v>6</v>
      </c>
      <c r="L376" s="32" t="s">
        <v>47</v>
      </c>
      <c r="M376" s="87"/>
      <c r="N376" s="89"/>
      <c r="O376" s="52"/>
      <c r="P376" s="92"/>
      <c r="Q376" s="64"/>
      <c r="R376" s="64"/>
      <c r="S376" s="64"/>
      <c r="T376" s="64"/>
      <c r="U376" s="64"/>
      <c r="V376" s="64"/>
      <c r="W376" s="64"/>
      <c r="X376" s="64"/>
      <c r="Y376" s="64"/>
      <c r="Z376" s="64"/>
      <c r="AA376" s="64"/>
      <c r="AB376" s="64"/>
      <c r="AC376" s="64"/>
      <c r="AD376" s="64"/>
      <c r="AE376" s="64"/>
      <c r="AF376" s="64"/>
      <c r="AG376" s="64"/>
      <c r="AH376" s="64"/>
      <c r="AI376" s="64"/>
      <c r="AJ376" s="66"/>
      <c r="AK376" s="52"/>
      <c r="AL376" s="55"/>
      <c r="AM376" s="69"/>
      <c r="AN376" s="33">
        <v>6</v>
      </c>
      <c r="AO376" s="32" t="s">
        <v>47</v>
      </c>
      <c r="AP376" s="17"/>
      <c r="AQ376" s="17"/>
      <c r="AR376" s="17"/>
      <c r="AS376" s="17"/>
      <c r="AT376" s="17"/>
      <c r="AU376" s="17"/>
      <c r="AV376" s="17"/>
      <c r="AW376" s="17"/>
      <c r="AX376" s="17"/>
      <c r="AY376" s="17"/>
      <c r="AZ376" s="17"/>
      <c r="BA376" s="17"/>
      <c r="BB376" s="17">
        <f t="shared" si="459"/>
        <v>0</v>
      </c>
      <c r="BC376" s="17" t="str">
        <f t="shared" si="460"/>
        <v>Débil</v>
      </c>
      <c r="BD376" s="17"/>
      <c r="BE376" s="17"/>
      <c r="BF376" s="17" t="str">
        <f t="shared" si="461"/>
        <v/>
      </c>
      <c r="BG376" s="17"/>
      <c r="BH376" s="18" t="str">
        <f t="shared" si="462"/>
        <v/>
      </c>
      <c r="BI376" s="17" t="str">
        <f t="shared" si="463"/>
        <v/>
      </c>
      <c r="BJ376" s="17" t="str">
        <f t="shared" si="464"/>
        <v>SI</v>
      </c>
      <c r="BK376" s="71"/>
      <c r="BL376" s="71"/>
      <c r="BM376" s="74"/>
      <c r="BN376" s="52"/>
      <c r="BO376" s="52"/>
      <c r="BP376" s="55"/>
      <c r="BQ376" s="58"/>
      <c r="BR376" s="61"/>
    </row>
    <row r="377" spans="1:70" ht="23.25" customHeight="1" x14ac:dyDescent="0.25">
      <c r="A377" s="27"/>
      <c r="B377" s="77"/>
      <c r="C377" s="80"/>
      <c r="D377" s="82"/>
      <c r="E377" s="82"/>
      <c r="F377" s="64"/>
      <c r="G377" s="64"/>
      <c r="H377" s="80"/>
      <c r="I377" s="64"/>
      <c r="J377" s="85"/>
      <c r="K377" s="34">
        <v>7</v>
      </c>
      <c r="L377" s="35" t="s">
        <v>47</v>
      </c>
      <c r="M377" s="87"/>
      <c r="N377" s="89"/>
      <c r="O377" s="52"/>
      <c r="P377" s="92"/>
      <c r="Q377" s="64"/>
      <c r="R377" s="64"/>
      <c r="S377" s="64"/>
      <c r="T377" s="64"/>
      <c r="U377" s="64"/>
      <c r="V377" s="64"/>
      <c r="W377" s="64"/>
      <c r="X377" s="64"/>
      <c r="Y377" s="64"/>
      <c r="Z377" s="64"/>
      <c r="AA377" s="64"/>
      <c r="AB377" s="64"/>
      <c r="AC377" s="64"/>
      <c r="AD377" s="64"/>
      <c r="AE377" s="64"/>
      <c r="AF377" s="64"/>
      <c r="AG377" s="64"/>
      <c r="AH377" s="64"/>
      <c r="AI377" s="64"/>
      <c r="AJ377" s="66"/>
      <c r="AK377" s="52"/>
      <c r="AL377" s="55"/>
      <c r="AM377" s="69"/>
      <c r="AN377" s="36">
        <v>7</v>
      </c>
      <c r="AO377" s="35" t="s">
        <v>47</v>
      </c>
      <c r="AP377" s="13"/>
      <c r="AQ377" s="13"/>
      <c r="AR377" s="13"/>
      <c r="AS377" s="13"/>
      <c r="AT377" s="13"/>
      <c r="AU377" s="13"/>
      <c r="AV377" s="13"/>
      <c r="AW377" s="13"/>
      <c r="AX377" s="13"/>
      <c r="AY377" s="13"/>
      <c r="AZ377" s="13"/>
      <c r="BA377" s="13"/>
      <c r="BB377" s="13">
        <f t="shared" si="459"/>
        <v>0</v>
      </c>
      <c r="BC377" s="13" t="str">
        <f t="shared" si="460"/>
        <v>Débil</v>
      </c>
      <c r="BD377" s="13"/>
      <c r="BE377" s="13"/>
      <c r="BF377" s="13" t="str">
        <f t="shared" si="461"/>
        <v/>
      </c>
      <c r="BG377" s="13"/>
      <c r="BH377" s="14" t="str">
        <f t="shared" si="462"/>
        <v/>
      </c>
      <c r="BI377" s="13" t="str">
        <f t="shared" si="463"/>
        <v/>
      </c>
      <c r="BJ377" s="13" t="str">
        <f t="shared" si="464"/>
        <v>SI</v>
      </c>
      <c r="BK377" s="71"/>
      <c r="BL377" s="71"/>
      <c r="BM377" s="74"/>
      <c r="BN377" s="52"/>
      <c r="BO377" s="52"/>
      <c r="BP377" s="55"/>
      <c r="BQ377" s="58"/>
      <c r="BR377" s="61"/>
    </row>
    <row r="378" spans="1:70" ht="23.25" customHeight="1" x14ac:dyDescent="0.25">
      <c r="A378" s="27"/>
      <c r="B378" s="77"/>
      <c r="C378" s="80"/>
      <c r="D378" s="82"/>
      <c r="E378" s="82"/>
      <c r="F378" s="64"/>
      <c r="G378" s="64"/>
      <c r="H378" s="80"/>
      <c r="I378" s="64"/>
      <c r="J378" s="85"/>
      <c r="K378" s="31">
        <v>8</v>
      </c>
      <c r="L378" s="32" t="s">
        <v>47</v>
      </c>
      <c r="M378" s="87"/>
      <c r="N378" s="89"/>
      <c r="O378" s="52"/>
      <c r="P378" s="92"/>
      <c r="Q378" s="64"/>
      <c r="R378" s="64"/>
      <c r="S378" s="64"/>
      <c r="T378" s="64"/>
      <c r="U378" s="64"/>
      <c r="V378" s="64"/>
      <c r="W378" s="64"/>
      <c r="X378" s="64"/>
      <c r="Y378" s="64"/>
      <c r="Z378" s="64"/>
      <c r="AA378" s="64"/>
      <c r="AB378" s="64"/>
      <c r="AC378" s="64"/>
      <c r="AD378" s="64"/>
      <c r="AE378" s="64"/>
      <c r="AF378" s="64"/>
      <c r="AG378" s="64"/>
      <c r="AH378" s="64"/>
      <c r="AI378" s="64"/>
      <c r="AJ378" s="66"/>
      <c r="AK378" s="52"/>
      <c r="AL378" s="55"/>
      <c r="AM378" s="69"/>
      <c r="AN378" s="33">
        <v>8</v>
      </c>
      <c r="AO378" s="32" t="s">
        <v>47</v>
      </c>
      <c r="AP378" s="17"/>
      <c r="AQ378" s="17"/>
      <c r="AR378" s="17"/>
      <c r="AS378" s="17"/>
      <c r="AT378" s="17"/>
      <c r="AU378" s="17"/>
      <c r="AV378" s="17"/>
      <c r="AW378" s="17"/>
      <c r="AX378" s="17"/>
      <c r="AY378" s="17"/>
      <c r="AZ378" s="17"/>
      <c r="BA378" s="17"/>
      <c r="BB378" s="17">
        <f t="shared" si="459"/>
        <v>0</v>
      </c>
      <c r="BC378" s="17" t="str">
        <f t="shared" si="460"/>
        <v>Débil</v>
      </c>
      <c r="BD378" s="17"/>
      <c r="BE378" s="17"/>
      <c r="BF378" s="17" t="str">
        <f t="shared" si="461"/>
        <v/>
      </c>
      <c r="BG378" s="17"/>
      <c r="BH378" s="18" t="str">
        <f t="shared" si="462"/>
        <v/>
      </c>
      <c r="BI378" s="17" t="str">
        <f t="shared" si="463"/>
        <v/>
      </c>
      <c r="BJ378" s="17" t="str">
        <f t="shared" si="464"/>
        <v>SI</v>
      </c>
      <c r="BK378" s="71"/>
      <c r="BL378" s="71"/>
      <c r="BM378" s="74"/>
      <c r="BN378" s="52"/>
      <c r="BO378" s="52"/>
      <c r="BP378" s="55"/>
      <c r="BQ378" s="58"/>
      <c r="BR378" s="61"/>
    </row>
    <row r="379" spans="1:70" ht="23.25" customHeight="1" x14ac:dyDescent="0.25">
      <c r="A379" s="27"/>
      <c r="B379" s="77"/>
      <c r="C379" s="80"/>
      <c r="D379" s="82"/>
      <c r="E379" s="82"/>
      <c r="F379" s="64"/>
      <c r="G379" s="64"/>
      <c r="H379" s="80"/>
      <c r="I379" s="64"/>
      <c r="J379" s="85"/>
      <c r="K379" s="34">
        <v>9</v>
      </c>
      <c r="L379" s="35" t="s">
        <v>47</v>
      </c>
      <c r="M379" s="87"/>
      <c r="N379" s="89"/>
      <c r="O379" s="52"/>
      <c r="P379" s="92"/>
      <c r="Q379" s="64"/>
      <c r="R379" s="64"/>
      <c r="S379" s="64"/>
      <c r="T379" s="64"/>
      <c r="U379" s="64"/>
      <c r="V379" s="64"/>
      <c r="W379" s="64"/>
      <c r="X379" s="64"/>
      <c r="Y379" s="64"/>
      <c r="Z379" s="64"/>
      <c r="AA379" s="64"/>
      <c r="AB379" s="64"/>
      <c r="AC379" s="64"/>
      <c r="AD379" s="64"/>
      <c r="AE379" s="64"/>
      <c r="AF379" s="64"/>
      <c r="AG379" s="64"/>
      <c r="AH379" s="64"/>
      <c r="AI379" s="64"/>
      <c r="AJ379" s="66"/>
      <c r="AK379" s="52"/>
      <c r="AL379" s="55"/>
      <c r="AM379" s="69"/>
      <c r="AN379" s="36">
        <v>9</v>
      </c>
      <c r="AO379" s="35" t="s">
        <v>56</v>
      </c>
      <c r="AP379" s="13"/>
      <c r="AQ379" s="13"/>
      <c r="AR379" s="13"/>
      <c r="AS379" s="13"/>
      <c r="AT379" s="13"/>
      <c r="AU379" s="13"/>
      <c r="AV379" s="13"/>
      <c r="AW379" s="13"/>
      <c r="AX379" s="13"/>
      <c r="AY379" s="13"/>
      <c r="AZ379" s="13"/>
      <c r="BA379" s="13"/>
      <c r="BB379" s="13">
        <f t="shared" si="459"/>
        <v>0</v>
      </c>
      <c r="BC379" s="13" t="str">
        <f t="shared" si="460"/>
        <v>Débil</v>
      </c>
      <c r="BD379" s="13"/>
      <c r="BE379" s="13"/>
      <c r="BF379" s="13" t="str">
        <f t="shared" si="461"/>
        <v/>
      </c>
      <c r="BG379" s="13"/>
      <c r="BH379" s="14" t="str">
        <f t="shared" si="462"/>
        <v/>
      </c>
      <c r="BI379" s="13" t="str">
        <f t="shared" si="463"/>
        <v/>
      </c>
      <c r="BJ379" s="13" t="str">
        <f t="shared" si="464"/>
        <v>SI</v>
      </c>
      <c r="BK379" s="71"/>
      <c r="BL379" s="71"/>
      <c r="BM379" s="74"/>
      <c r="BN379" s="52"/>
      <c r="BO379" s="52"/>
      <c r="BP379" s="55"/>
      <c r="BQ379" s="58"/>
      <c r="BR379" s="61"/>
    </row>
    <row r="380" spans="1:70" ht="23.25" customHeight="1" thickBot="1" x14ac:dyDescent="0.3">
      <c r="A380" s="27"/>
      <c r="B380" s="77"/>
      <c r="C380" s="80"/>
      <c r="D380" s="83"/>
      <c r="E380" s="83"/>
      <c r="F380" s="65"/>
      <c r="G380" s="65"/>
      <c r="H380" s="81"/>
      <c r="I380" s="65"/>
      <c r="J380" s="86"/>
      <c r="K380" s="37">
        <v>10</v>
      </c>
      <c r="L380" s="38" t="s">
        <v>47</v>
      </c>
      <c r="M380" s="88"/>
      <c r="N380" s="90"/>
      <c r="O380" s="53"/>
      <c r="P380" s="93"/>
      <c r="Q380" s="65"/>
      <c r="R380" s="65"/>
      <c r="S380" s="65"/>
      <c r="T380" s="65"/>
      <c r="U380" s="65"/>
      <c r="V380" s="65"/>
      <c r="W380" s="65"/>
      <c r="X380" s="65"/>
      <c r="Y380" s="65"/>
      <c r="Z380" s="65"/>
      <c r="AA380" s="65"/>
      <c r="AB380" s="65"/>
      <c r="AC380" s="65"/>
      <c r="AD380" s="65"/>
      <c r="AE380" s="65"/>
      <c r="AF380" s="65"/>
      <c r="AG380" s="65"/>
      <c r="AH380" s="65"/>
      <c r="AI380" s="65"/>
      <c r="AJ380" s="67"/>
      <c r="AK380" s="53"/>
      <c r="AL380" s="56"/>
      <c r="AM380" s="70"/>
      <c r="AN380" s="39">
        <v>10</v>
      </c>
      <c r="AO380" s="38" t="s">
        <v>56</v>
      </c>
      <c r="AP380" s="19"/>
      <c r="AQ380" s="19"/>
      <c r="AR380" s="19"/>
      <c r="AS380" s="19"/>
      <c r="AT380" s="19"/>
      <c r="AU380" s="19"/>
      <c r="AV380" s="19"/>
      <c r="AW380" s="19"/>
      <c r="AX380" s="19"/>
      <c r="AY380" s="19"/>
      <c r="AZ380" s="19"/>
      <c r="BA380" s="19"/>
      <c r="BB380" s="19">
        <f t="shared" si="459"/>
        <v>0</v>
      </c>
      <c r="BC380" s="19" t="str">
        <f t="shared" si="460"/>
        <v>Débil</v>
      </c>
      <c r="BD380" s="19"/>
      <c r="BE380" s="19"/>
      <c r="BF380" s="19" t="str">
        <f t="shared" si="461"/>
        <v/>
      </c>
      <c r="BG380" s="19"/>
      <c r="BH380" s="20" t="str">
        <f t="shared" si="462"/>
        <v/>
      </c>
      <c r="BI380" s="19" t="str">
        <f t="shared" si="463"/>
        <v/>
      </c>
      <c r="BJ380" s="19" t="str">
        <f t="shared" si="464"/>
        <v>SI</v>
      </c>
      <c r="BK380" s="72"/>
      <c r="BL380" s="72"/>
      <c r="BM380" s="75"/>
      <c r="BN380" s="53"/>
      <c r="BO380" s="53"/>
      <c r="BP380" s="56"/>
      <c r="BQ380" s="59"/>
      <c r="BR380" s="62"/>
    </row>
    <row r="381" spans="1:70" ht="51" customHeight="1" x14ac:dyDescent="0.25">
      <c r="A381" s="27"/>
      <c r="B381" s="77"/>
      <c r="C381" s="80"/>
      <c r="D381" s="82" t="s">
        <v>489</v>
      </c>
      <c r="E381" s="82" t="s">
        <v>490</v>
      </c>
      <c r="F381" s="63" t="s">
        <v>91</v>
      </c>
      <c r="G381" s="63" t="s">
        <v>91</v>
      </c>
      <c r="H381" s="79" t="s">
        <v>91</v>
      </c>
      <c r="I381" s="63" t="s">
        <v>91</v>
      </c>
      <c r="J381" s="84" t="str">
        <f t="shared" ref="J381" si="501">IF(AND((F381="SI"),(G381="SI"),(H381="SI"),(I381="SI")),"Si es Riesgo de Corrupción","No es Riesgo de Corrupción")</f>
        <v>Si es Riesgo de Corrupción</v>
      </c>
      <c r="K381" s="28">
        <v>1</v>
      </c>
      <c r="L381" s="29" t="s">
        <v>497</v>
      </c>
      <c r="M381" s="185" t="s">
        <v>504</v>
      </c>
      <c r="N381" s="89">
        <v>3</v>
      </c>
      <c r="O381" s="52" t="str">
        <f t="shared" ref="O381" si="502">IF(N381=1,"Rara vez",IF(N381=2,"Improbable",IF(N381=3,"Posible",IF(N381=4,"Probable",IF(N381=5,"Casi seguro","← 
Definir el nivel de probabilidad")))))</f>
        <v>Posible</v>
      </c>
      <c r="P381" s="91" t="str">
        <f t="shared" ref="P381" si="503">IF(N381=5,"Descripción:
Se espera que el evento ocurra en la mayoría de las circunstancias
Frecuencia:
Más de 1 vez al año",IF(N381=4,"Descripción:
Es viable que el evento ocurra en la mayoría de las circunstancias
Frecuencia:
Al menos 1 vez en el último año",IF(N381=3,"Descripción:
El evento podrá ocurrir en algún momento
Frecuencia:
Al menos 1 vez en los últimos 2 años",IF(N381=2,"Descripción:
El evento puede ocurrir en algún momento
Frecuencia:
Al menos 1 vez en los últimos 5 años",IF(N381=1,"Descripción: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381" s="63" t="s">
        <v>91</v>
      </c>
      <c r="R381" s="63" t="s">
        <v>91</v>
      </c>
      <c r="S381" s="63" t="s">
        <v>99</v>
      </c>
      <c r="T381" s="63" t="s">
        <v>99</v>
      </c>
      <c r="U381" s="63" t="s">
        <v>91</v>
      </c>
      <c r="V381" s="63" t="s">
        <v>99</v>
      </c>
      <c r="W381" s="63" t="s">
        <v>99</v>
      </c>
      <c r="X381" s="63" t="s">
        <v>99</v>
      </c>
      <c r="Y381" s="63" t="s">
        <v>91</v>
      </c>
      <c r="Z381" s="63" t="s">
        <v>99</v>
      </c>
      <c r="AA381" s="63" t="s">
        <v>91</v>
      </c>
      <c r="AB381" s="63" t="s">
        <v>99</v>
      </c>
      <c r="AC381" s="63" t="s">
        <v>99</v>
      </c>
      <c r="AD381" s="63" t="s">
        <v>99</v>
      </c>
      <c r="AE381" s="63" t="s">
        <v>99</v>
      </c>
      <c r="AF381" s="63" t="s">
        <v>99</v>
      </c>
      <c r="AG381" s="63" t="s">
        <v>99</v>
      </c>
      <c r="AH381" s="63" t="s">
        <v>99</v>
      </c>
      <c r="AI381" s="63" t="s">
        <v>99</v>
      </c>
      <c r="AJ381" s="66">
        <f t="shared" ref="AJ381" si="504">IF(AF381="SI","Impacto Catastrófico por lesoines o perdida de vidas humanas",(COUNTIF(Q381:AE390,"SI")+COUNTIF(AG381:AI390,"SI")))</f>
        <v>5</v>
      </c>
      <c r="AK381" s="52" t="str">
        <f t="shared" ref="AK381" si="505">IF(AJ381=0,"",IF(AND(AJ381&gt;0,AJ381&lt;=5),"Moderado",IF(AND(AJ381&gt;5,AJ381&lt;=11),"Mayor","Catastrófico")))</f>
        <v>Moderado</v>
      </c>
      <c r="AL381" s="54" t="str">
        <f t="shared" ref="AL381" si="506">IF(AND(O381="Rara Vez",AK381="Moderado"),"Moderado",IF(AND(O381="Rara Vez",AK381="Mayor"),"Alto",IF(AND(O381="Improbable",AK381="Moderado"),"Moderado",IF(AND(O381="Improbable",AK381="Mayor"),"Alto",IF(AND(O381="Posible",AK381="Moderado"),"Alto",IF(AND(O381="Probable",AK381="Moderado"),"Alto","Extremo"))))))</f>
        <v>Alto</v>
      </c>
      <c r="AM381" s="68" t="s">
        <v>81</v>
      </c>
      <c r="AN381" s="30">
        <v>1</v>
      </c>
      <c r="AO381" s="29" t="s">
        <v>520</v>
      </c>
      <c r="AP381" s="11" t="s">
        <v>507</v>
      </c>
      <c r="AQ381" s="11" t="s">
        <v>102</v>
      </c>
      <c r="AR381" s="11" t="s">
        <v>521</v>
      </c>
      <c r="AS381" s="11" t="s">
        <v>522</v>
      </c>
      <c r="AT381" s="11" t="s">
        <v>105</v>
      </c>
      <c r="AU381" s="11" t="s">
        <v>106</v>
      </c>
      <c r="AV381" s="11" t="s">
        <v>116</v>
      </c>
      <c r="AW381" s="11" t="s">
        <v>108</v>
      </c>
      <c r="AX381" s="11" t="s">
        <v>117</v>
      </c>
      <c r="AY381" s="11" t="s">
        <v>110</v>
      </c>
      <c r="AZ381" s="11" t="s">
        <v>111</v>
      </c>
      <c r="BA381" s="11" t="s">
        <v>112</v>
      </c>
      <c r="BB381" s="11">
        <f t="shared" ref="BB381:BB410" si="507">IF(AU381="Asignado",15,0)+IF(AV381="Adecuado",15,0)+IF(AW381="Oportuna",15,0)+IF(AX381="Prevenir",15,IF(AX381="Detectar",10,0))+IF(AY381="Confiable",15,0)+IF(AZ381="Se investigan y resuelven oportunamente",15,0)+IF(BA381="Completa",10,IF(BA381="Incompleta",5,0))</f>
        <v>70</v>
      </c>
      <c r="BC381" s="11" t="str">
        <f t="shared" ref="BC381:BC410" si="508">IF(BB381&lt;=85,"Débil",IF(AND(BB381&gt;=86,BB381&lt;=95),"Moderado","Fuerte"))</f>
        <v>Débil</v>
      </c>
      <c r="BD381" s="11"/>
      <c r="BE381" s="11" t="s">
        <v>120</v>
      </c>
      <c r="BF381" s="11" t="str">
        <f t="shared" ref="BF381:BF410" si="509">IF(BE381="Débil","No se ejecuta",IF(BE381="Moderado","Algunas veces se ejecuta",IF(BE381="FUERTE","Siempre se ejecuta","")))</f>
        <v>Siempre se ejecuta</v>
      </c>
      <c r="BG381" s="11"/>
      <c r="BH381" s="12" t="str">
        <f t="shared" ref="BH381:BH410" si="510">IF(AND(BE381="Fuerte",BC381="Fuerte"),"FUERTE",IF(AND(BE381="Fuerte",BC381="Moderado"),"MODERADO",IF(AND(BE381="Fuerte",BC381="Débil"),"DÉBIL",IF(AND(BE381="Moderado",BC381="Fuerte"),"MODERADO",IF(AND(BE381="Moderado",BC381="Moderado"),"MODERADO",IF(AND(BE381="Moderado",BC381="Débil"),"DÉBIL",IF(AND(BE381="Débil",BC381="Fuerte"),"DÉBIL",IF(AND(BE381="Débil",BC381="Moderado"),"DÉBIL",IF(AND(BE381="Débil",BC381="Débil"),"DÉBIL","")))))))))</f>
        <v>DÉBIL</v>
      </c>
      <c r="BI381" s="11">
        <f t="shared" ref="BI381:BI410" si="511">IF(BH381="DÉBIL",0,IF(BH381="MODERADO",50,IF(BH381="FUERTE",100,"")))</f>
        <v>0</v>
      </c>
      <c r="BJ381" s="11" t="str">
        <f t="shared" ref="BJ381:BJ410" si="512">IF(AND(BE381="Fuerte",BC381="Fuerte"),"NO","SI")</f>
        <v>SI</v>
      </c>
      <c r="BK381" s="71" t="str">
        <f t="shared" ref="BK381" si="513">IF(AVERAGE(BI381:BI390)=100,"FUERTE",IF(AND(AVERAGE(BI381:BI390)&lt;=99,AVERAGE(BI381:BI390)&gt;=50),"MODERADA",IF(AVERAGE(BI381:BI390)&lt;50,"DÉBIL",0)))</f>
        <v>DÉBIL</v>
      </c>
      <c r="BL381" s="71" t="str">
        <f t="shared" ref="BL381" si="514">IFERROR(IF(BK381="DÉBIL","NO DISMINUYE",IF(AVERAGEIF(AT381:AT390,"Preventivo",BI381:BI390)&gt;=50,"DIRECTAMENTE","NO DISMINUYE")),"NO DISMINUYE")</f>
        <v>NO DISMINUYE</v>
      </c>
      <c r="BM381" s="73">
        <f t="shared" ref="BM381" si="515">IF(N381=1,1,IF(AND(N381=2,BK381="FUERTE",BL381="DIRECTAMENTE"),N381-1,IF(AND(N381&gt;2,BK381="FUERTE",BL381="DIRECTAMENTE"),N381-2,IF(AND(N381&gt;=2,BK381="MODERADA",BL381="DIRECTAMENTE"),N381-1,N381))))</f>
        <v>3</v>
      </c>
      <c r="BN381" s="52" t="str">
        <f t="shared" ref="BN381" si="516">IF(BM381=1,"Rara vez",IF(BM381=2,"Improbable",IF(BM381=3,"Posible",IF(BM381=4,"Probable",IF(BM381=5,"Casi Seguro",0)))))</f>
        <v>Posible</v>
      </c>
      <c r="BO381" s="52" t="str">
        <f t="shared" ref="BO381" si="517">AK381</f>
        <v>Moderado</v>
      </c>
      <c r="BP381" s="54" t="str">
        <f t="shared" ref="BP381" si="518">IF(AND(BN381="Rara Vez",BO381="Moderado"),"Moderado",IF(AND(BN381="Rara Vez",BO381="Mayor"),"Alto",IF(AND(BN381="Improbable",BO381="Moderado"),"Moderado",IF(AND(BN381="Improbable",BO381="Mayor"),"Alto",IF(AND(BN381="Posible",BO381="Moderado"),"Alto",IF(AND(BN381="Probable",BO381="Moderado"),"Alto","Extremo"))))))</f>
        <v>Alto</v>
      </c>
      <c r="BQ381" s="57" t="s">
        <v>549</v>
      </c>
      <c r="BR381" s="60" t="s">
        <v>550</v>
      </c>
    </row>
    <row r="382" spans="1:70" ht="51" x14ac:dyDescent="0.25">
      <c r="A382" s="27"/>
      <c r="B382" s="77"/>
      <c r="C382" s="80"/>
      <c r="D382" s="82"/>
      <c r="E382" s="82"/>
      <c r="F382" s="64"/>
      <c r="G382" s="64"/>
      <c r="H382" s="80"/>
      <c r="I382" s="64"/>
      <c r="J382" s="85"/>
      <c r="K382" s="31">
        <v>2</v>
      </c>
      <c r="L382" s="32" t="s">
        <v>498</v>
      </c>
      <c r="M382" s="87"/>
      <c r="N382" s="89"/>
      <c r="O382" s="52"/>
      <c r="P382" s="92"/>
      <c r="Q382" s="64"/>
      <c r="R382" s="64"/>
      <c r="S382" s="64"/>
      <c r="T382" s="64"/>
      <c r="U382" s="64"/>
      <c r="V382" s="64"/>
      <c r="W382" s="64"/>
      <c r="X382" s="64"/>
      <c r="Y382" s="64"/>
      <c r="Z382" s="64"/>
      <c r="AA382" s="64"/>
      <c r="AB382" s="64"/>
      <c r="AC382" s="64"/>
      <c r="AD382" s="64"/>
      <c r="AE382" s="64"/>
      <c r="AF382" s="64"/>
      <c r="AG382" s="64"/>
      <c r="AH382" s="64"/>
      <c r="AI382" s="64"/>
      <c r="AJ382" s="66"/>
      <c r="AK382" s="52"/>
      <c r="AL382" s="55"/>
      <c r="AM382" s="69"/>
      <c r="AN382" s="33">
        <v>2</v>
      </c>
      <c r="AO382" s="32" t="s">
        <v>523</v>
      </c>
      <c r="AP382" s="17" t="s">
        <v>514</v>
      </c>
      <c r="AQ382" s="17" t="s">
        <v>102</v>
      </c>
      <c r="AR382" s="17" t="s">
        <v>524</v>
      </c>
      <c r="AS382" s="17" t="s">
        <v>522</v>
      </c>
      <c r="AT382" s="17" t="s">
        <v>132</v>
      </c>
      <c r="AU382" s="17" t="s">
        <v>106</v>
      </c>
      <c r="AV382" s="17" t="s">
        <v>116</v>
      </c>
      <c r="AW382" s="17" t="s">
        <v>108</v>
      </c>
      <c r="AX382" s="17" t="s">
        <v>109</v>
      </c>
      <c r="AY382" s="17" t="s">
        <v>110</v>
      </c>
      <c r="AZ382" s="17" t="s">
        <v>111</v>
      </c>
      <c r="BA382" s="17" t="s">
        <v>133</v>
      </c>
      <c r="BB382" s="17">
        <f t="shared" si="507"/>
        <v>85</v>
      </c>
      <c r="BC382" s="17" t="str">
        <f t="shared" si="508"/>
        <v>Débil</v>
      </c>
      <c r="BD382" s="17"/>
      <c r="BE382" s="17" t="s">
        <v>149</v>
      </c>
      <c r="BF382" s="17" t="str">
        <f t="shared" si="509"/>
        <v>Algunas veces se ejecuta</v>
      </c>
      <c r="BG382" s="17"/>
      <c r="BH382" s="18" t="str">
        <f t="shared" si="510"/>
        <v>DÉBIL</v>
      </c>
      <c r="BI382" s="17">
        <f t="shared" si="511"/>
        <v>0</v>
      </c>
      <c r="BJ382" s="17" t="str">
        <f t="shared" si="512"/>
        <v>SI</v>
      </c>
      <c r="BK382" s="71"/>
      <c r="BL382" s="71"/>
      <c r="BM382" s="74"/>
      <c r="BN382" s="52"/>
      <c r="BO382" s="52"/>
      <c r="BP382" s="55"/>
      <c r="BQ382" s="58"/>
      <c r="BR382" s="61"/>
    </row>
    <row r="383" spans="1:70" ht="51" x14ac:dyDescent="0.25">
      <c r="A383" s="27"/>
      <c r="B383" s="77"/>
      <c r="C383" s="80"/>
      <c r="D383" s="82"/>
      <c r="E383" s="82"/>
      <c r="F383" s="64"/>
      <c r="G383" s="64"/>
      <c r="H383" s="80"/>
      <c r="I383" s="64"/>
      <c r="J383" s="85"/>
      <c r="K383" s="34">
        <v>3</v>
      </c>
      <c r="L383" s="35" t="s">
        <v>499</v>
      </c>
      <c r="M383" s="87"/>
      <c r="N383" s="89"/>
      <c r="O383" s="52"/>
      <c r="P383" s="92"/>
      <c r="Q383" s="64"/>
      <c r="R383" s="64"/>
      <c r="S383" s="64"/>
      <c r="T383" s="64"/>
      <c r="U383" s="64"/>
      <c r="V383" s="64"/>
      <c r="W383" s="64"/>
      <c r="X383" s="64"/>
      <c r="Y383" s="64"/>
      <c r="Z383" s="64"/>
      <c r="AA383" s="64"/>
      <c r="AB383" s="64"/>
      <c r="AC383" s="64"/>
      <c r="AD383" s="64"/>
      <c r="AE383" s="64"/>
      <c r="AF383" s="64"/>
      <c r="AG383" s="64"/>
      <c r="AH383" s="64"/>
      <c r="AI383" s="64"/>
      <c r="AJ383" s="66"/>
      <c r="AK383" s="52"/>
      <c r="AL383" s="55"/>
      <c r="AM383" s="69"/>
      <c r="AN383" s="36">
        <v>3</v>
      </c>
      <c r="AO383" s="35" t="s">
        <v>525</v>
      </c>
      <c r="AP383" s="13" t="s">
        <v>514</v>
      </c>
      <c r="AQ383" s="13" t="s">
        <v>102</v>
      </c>
      <c r="AR383" s="13" t="s">
        <v>526</v>
      </c>
      <c r="AS383" s="13" t="s">
        <v>522</v>
      </c>
      <c r="AT383" s="13" t="s">
        <v>132</v>
      </c>
      <c r="AU383" s="13" t="s">
        <v>106</v>
      </c>
      <c r="AV383" s="13" t="s">
        <v>116</v>
      </c>
      <c r="AW383" s="13" t="s">
        <v>108</v>
      </c>
      <c r="AX383" s="13" t="s">
        <v>109</v>
      </c>
      <c r="AY383" s="13" t="s">
        <v>110</v>
      </c>
      <c r="AZ383" s="13" t="s">
        <v>111</v>
      </c>
      <c r="BA383" s="13" t="s">
        <v>133</v>
      </c>
      <c r="BB383" s="13">
        <f t="shared" si="507"/>
        <v>85</v>
      </c>
      <c r="BC383" s="13" t="str">
        <f t="shared" si="508"/>
        <v>Débil</v>
      </c>
      <c r="BD383" s="13"/>
      <c r="BE383" s="13" t="s">
        <v>149</v>
      </c>
      <c r="BF383" s="13" t="str">
        <f t="shared" si="509"/>
        <v>Algunas veces se ejecuta</v>
      </c>
      <c r="BG383" s="13"/>
      <c r="BH383" s="14" t="str">
        <f t="shared" si="510"/>
        <v>DÉBIL</v>
      </c>
      <c r="BI383" s="13">
        <f t="shared" si="511"/>
        <v>0</v>
      </c>
      <c r="BJ383" s="13" t="str">
        <f t="shared" si="512"/>
        <v>SI</v>
      </c>
      <c r="BK383" s="71"/>
      <c r="BL383" s="71"/>
      <c r="BM383" s="74"/>
      <c r="BN383" s="52"/>
      <c r="BO383" s="52"/>
      <c r="BP383" s="55"/>
      <c r="BQ383" s="58"/>
      <c r="BR383" s="61"/>
    </row>
    <row r="384" spans="1:70" ht="51" x14ac:dyDescent="0.25">
      <c r="A384" s="27"/>
      <c r="B384" s="77"/>
      <c r="C384" s="80"/>
      <c r="D384" s="82"/>
      <c r="E384" s="82"/>
      <c r="F384" s="64"/>
      <c r="G384" s="64"/>
      <c r="H384" s="80"/>
      <c r="I384" s="64"/>
      <c r="J384" s="85"/>
      <c r="K384" s="31">
        <v>4</v>
      </c>
      <c r="L384" s="32" t="s">
        <v>47</v>
      </c>
      <c r="M384" s="87"/>
      <c r="N384" s="89"/>
      <c r="O384" s="52"/>
      <c r="P384" s="92"/>
      <c r="Q384" s="64"/>
      <c r="R384" s="64"/>
      <c r="S384" s="64"/>
      <c r="T384" s="64"/>
      <c r="U384" s="64"/>
      <c r="V384" s="64"/>
      <c r="W384" s="64"/>
      <c r="X384" s="64"/>
      <c r="Y384" s="64"/>
      <c r="Z384" s="64"/>
      <c r="AA384" s="64"/>
      <c r="AB384" s="64"/>
      <c r="AC384" s="64"/>
      <c r="AD384" s="64"/>
      <c r="AE384" s="64"/>
      <c r="AF384" s="64"/>
      <c r="AG384" s="64"/>
      <c r="AH384" s="64"/>
      <c r="AI384" s="64"/>
      <c r="AJ384" s="66"/>
      <c r="AK384" s="52"/>
      <c r="AL384" s="55"/>
      <c r="AM384" s="69"/>
      <c r="AN384" s="33">
        <v>4</v>
      </c>
      <c r="AO384" s="32" t="s">
        <v>527</v>
      </c>
      <c r="AP384" s="17" t="s">
        <v>514</v>
      </c>
      <c r="AQ384" s="17" t="s">
        <v>102</v>
      </c>
      <c r="AR384" s="17" t="s">
        <v>524</v>
      </c>
      <c r="AS384" s="17" t="s">
        <v>522</v>
      </c>
      <c r="AT384" s="17" t="s">
        <v>132</v>
      </c>
      <c r="AU384" s="17" t="s">
        <v>106</v>
      </c>
      <c r="AV384" s="17" t="s">
        <v>116</v>
      </c>
      <c r="AW384" s="17" t="s">
        <v>108</v>
      </c>
      <c r="AX384" s="17" t="s">
        <v>109</v>
      </c>
      <c r="AY384" s="17" t="s">
        <v>110</v>
      </c>
      <c r="AZ384" s="17" t="s">
        <v>111</v>
      </c>
      <c r="BA384" s="17" t="s">
        <v>133</v>
      </c>
      <c r="BB384" s="17">
        <f t="shared" si="507"/>
        <v>85</v>
      </c>
      <c r="BC384" s="17" t="str">
        <f t="shared" si="508"/>
        <v>Débil</v>
      </c>
      <c r="BD384" s="17"/>
      <c r="BE384" s="17" t="s">
        <v>149</v>
      </c>
      <c r="BF384" s="17" t="str">
        <f t="shared" si="509"/>
        <v>Algunas veces se ejecuta</v>
      </c>
      <c r="BG384" s="17"/>
      <c r="BH384" s="18" t="str">
        <f t="shared" si="510"/>
        <v>DÉBIL</v>
      </c>
      <c r="BI384" s="17">
        <f t="shared" si="511"/>
        <v>0</v>
      </c>
      <c r="BJ384" s="17" t="str">
        <f t="shared" si="512"/>
        <v>SI</v>
      </c>
      <c r="BK384" s="71"/>
      <c r="BL384" s="71"/>
      <c r="BM384" s="74"/>
      <c r="BN384" s="52"/>
      <c r="BO384" s="52"/>
      <c r="BP384" s="55"/>
      <c r="BQ384" s="58"/>
      <c r="BR384" s="61"/>
    </row>
    <row r="385" spans="1:70" ht="23.25" customHeight="1" x14ac:dyDescent="0.25">
      <c r="A385" s="27"/>
      <c r="B385" s="77"/>
      <c r="C385" s="80"/>
      <c r="D385" s="82"/>
      <c r="E385" s="82"/>
      <c r="F385" s="64"/>
      <c r="G385" s="64"/>
      <c r="H385" s="80"/>
      <c r="I385" s="64"/>
      <c r="J385" s="85"/>
      <c r="K385" s="34">
        <v>5</v>
      </c>
      <c r="L385" s="35" t="s">
        <v>47</v>
      </c>
      <c r="M385" s="87"/>
      <c r="N385" s="89"/>
      <c r="O385" s="52"/>
      <c r="P385" s="92"/>
      <c r="Q385" s="64"/>
      <c r="R385" s="64"/>
      <c r="S385" s="64"/>
      <c r="T385" s="64"/>
      <c r="U385" s="64"/>
      <c r="V385" s="64"/>
      <c r="W385" s="64"/>
      <c r="X385" s="64"/>
      <c r="Y385" s="64"/>
      <c r="Z385" s="64"/>
      <c r="AA385" s="64"/>
      <c r="AB385" s="64"/>
      <c r="AC385" s="64"/>
      <c r="AD385" s="64"/>
      <c r="AE385" s="64"/>
      <c r="AF385" s="64"/>
      <c r="AG385" s="64"/>
      <c r="AH385" s="64"/>
      <c r="AI385" s="64"/>
      <c r="AJ385" s="66"/>
      <c r="AK385" s="52"/>
      <c r="AL385" s="55"/>
      <c r="AM385" s="69"/>
      <c r="AN385" s="36">
        <v>5</v>
      </c>
      <c r="AO385" s="35" t="s">
        <v>47</v>
      </c>
      <c r="AP385" s="13"/>
      <c r="AQ385" s="13"/>
      <c r="AR385" s="13"/>
      <c r="AS385" s="13"/>
      <c r="AT385" s="13"/>
      <c r="AU385" s="13"/>
      <c r="AV385" s="13"/>
      <c r="AW385" s="13"/>
      <c r="AX385" s="13"/>
      <c r="AY385" s="13"/>
      <c r="AZ385" s="13"/>
      <c r="BA385" s="13"/>
      <c r="BB385" s="13">
        <f t="shared" si="507"/>
        <v>0</v>
      </c>
      <c r="BC385" s="13" t="str">
        <f t="shared" si="508"/>
        <v>Débil</v>
      </c>
      <c r="BD385" s="13"/>
      <c r="BE385" s="13"/>
      <c r="BF385" s="13" t="str">
        <f t="shared" si="509"/>
        <v/>
      </c>
      <c r="BG385" s="13"/>
      <c r="BH385" s="14" t="str">
        <f t="shared" si="510"/>
        <v/>
      </c>
      <c r="BI385" s="13" t="str">
        <f t="shared" si="511"/>
        <v/>
      </c>
      <c r="BJ385" s="13" t="str">
        <f t="shared" si="512"/>
        <v>SI</v>
      </c>
      <c r="BK385" s="71"/>
      <c r="BL385" s="71"/>
      <c r="BM385" s="74"/>
      <c r="BN385" s="52"/>
      <c r="BO385" s="52"/>
      <c r="BP385" s="55"/>
      <c r="BQ385" s="58"/>
      <c r="BR385" s="61"/>
    </row>
    <row r="386" spans="1:70" ht="23.25" customHeight="1" x14ac:dyDescent="0.25">
      <c r="A386" s="27"/>
      <c r="B386" s="77"/>
      <c r="C386" s="80"/>
      <c r="D386" s="82"/>
      <c r="E386" s="82"/>
      <c r="F386" s="64"/>
      <c r="G386" s="64"/>
      <c r="H386" s="80"/>
      <c r="I386" s="64"/>
      <c r="J386" s="85"/>
      <c r="K386" s="31">
        <v>6</v>
      </c>
      <c r="L386" s="32" t="s">
        <v>47</v>
      </c>
      <c r="M386" s="87"/>
      <c r="N386" s="89"/>
      <c r="O386" s="52"/>
      <c r="P386" s="92"/>
      <c r="Q386" s="64"/>
      <c r="R386" s="64"/>
      <c r="S386" s="64"/>
      <c r="T386" s="64"/>
      <c r="U386" s="64"/>
      <c r="V386" s="64"/>
      <c r="W386" s="64"/>
      <c r="X386" s="64"/>
      <c r="Y386" s="64"/>
      <c r="Z386" s="64"/>
      <c r="AA386" s="64"/>
      <c r="AB386" s="64"/>
      <c r="AC386" s="64"/>
      <c r="AD386" s="64"/>
      <c r="AE386" s="64"/>
      <c r="AF386" s="64"/>
      <c r="AG386" s="64"/>
      <c r="AH386" s="64"/>
      <c r="AI386" s="64"/>
      <c r="AJ386" s="66"/>
      <c r="AK386" s="52"/>
      <c r="AL386" s="55"/>
      <c r="AM386" s="69"/>
      <c r="AN386" s="33">
        <v>6</v>
      </c>
      <c r="AO386" s="32" t="s">
        <v>47</v>
      </c>
      <c r="AP386" s="17"/>
      <c r="AQ386" s="17"/>
      <c r="AR386" s="17"/>
      <c r="AS386" s="17"/>
      <c r="AT386" s="17"/>
      <c r="AU386" s="17"/>
      <c r="AV386" s="17"/>
      <c r="AW386" s="17"/>
      <c r="AX386" s="17"/>
      <c r="AY386" s="17"/>
      <c r="AZ386" s="17"/>
      <c r="BA386" s="17"/>
      <c r="BB386" s="17">
        <f t="shared" si="507"/>
        <v>0</v>
      </c>
      <c r="BC386" s="17" t="str">
        <f t="shared" si="508"/>
        <v>Débil</v>
      </c>
      <c r="BD386" s="17"/>
      <c r="BE386" s="17"/>
      <c r="BF386" s="17" t="str">
        <f t="shared" si="509"/>
        <v/>
      </c>
      <c r="BG386" s="17"/>
      <c r="BH386" s="18" t="str">
        <f t="shared" si="510"/>
        <v/>
      </c>
      <c r="BI386" s="17" t="str">
        <f t="shared" si="511"/>
        <v/>
      </c>
      <c r="BJ386" s="17" t="str">
        <f t="shared" si="512"/>
        <v>SI</v>
      </c>
      <c r="BK386" s="71"/>
      <c r="BL386" s="71"/>
      <c r="BM386" s="74"/>
      <c r="BN386" s="52"/>
      <c r="BO386" s="52"/>
      <c r="BP386" s="55"/>
      <c r="BQ386" s="58"/>
      <c r="BR386" s="61"/>
    </row>
    <row r="387" spans="1:70" ht="23.25" customHeight="1" x14ac:dyDescent="0.25">
      <c r="A387" s="27"/>
      <c r="B387" s="77"/>
      <c r="C387" s="80"/>
      <c r="D387" s="82"/>
      <c r="E387" s="82"/>
      <c r="F387" s="64"/>
      <c r="G387" s="64"/>
      <c r="H387" s="80"/>
      <c r="I387" s="64"/>
      <c r="J387" s="85"/>
      <c r="K387" s="34">
        <v>7</v>
      </c>
      <c r="L387" s="35" t="s">
        <v>47</v>
      </c>
      <c r="M387" s="87"/>
      <c r="N387" s="89"/>
      <c r="O387" s="52"/>
      <c r="P387" s="92"/>
      <c r="Q387" s="64"/>
      <c r="R387" s="64"/>
      <c r="S387" s="64"/>
      <c r="T387" s="64"/>
      <c r="U387" s="64"/>
      <c r="V387" s="64"/>
      <c r="W387" s="64"/>
      <c r="X387" s="64"/>
      <c r="Y387" s="64"/>
      <c r="Z387" s="64"/>
      <c r="AA387" s="64"/>
      <c r="AB387" s="64"/>
      <c r="AC387" s="64"/>
      <c r="AD387" s="64"/>
      <c r="AE387" s="64"/>
      <c r="AF387" s="64"/>
      <c r="AG387" s="64"/>
      <c r="AH387" s="64"/>
      <c r="AI387" s="64"/>
      <c r="AJ387" s="66"/>
      <c r="AK387" s="52"/>
      <c r="AL387" s="55"/>
      <c r="AM387" s="69"/>
      <c r="AN387" s="36">
        <v>7</v>
      </c>
      <c r="AO387" s="35" t="s">
        <v>47</v>
      </c>
      <c r="AP387" s="13"/>
      <c r="AQ387" s="13"/>
      <c r="AR387" s="13"/>
      <c r="AS387" s="13"/>
      <c r="AT387" s="13"/>
      <c r="AU387" s="13"/>
      <c r="AV387" s="13"/>
      <c r="AW387" s="13"/>
      <c r="AX387" s="13"/>
      <c r="AY387" s="13"/>
      <c r="AZ387" s="13"/>
      <c r="BA387" s="13"/>
      <c r="BB387" s="13">
        <f t="shared" si="507"/>
        <v>0</v>
      </c>
      <c r="BC387" s="13" t="str">
        <f t="shared" si="508"/>
        <v>Débil</v>
      </c>
      <c r="BD387" s="13"/>
      <c r="BE387" s="13"/>
      <c r="BF387" s="13" t="str">
        <f t="shared" si="509"/>
        <v/>
      </c>
      <c r="BG387" s="13"/>
      <c r="BH387" s="14" t="str">
        <f t="shared" si="510"/>
        <v/>
      </c>
      <c r="BI387" s="13" t="str">
        <f t="shared" si="511"/>
        <v/>
      </c>
      <c r="BJ387" s="13" t="str">
        <f t="shared" si="512"/>
        <v>SI</v>
      </c>
      <c r="BK387" s="71"/>
      <c r="BL387" s="71"/>
      <c r="BM387" s="74"/>
      <c r="BN387" s="52"/>
      <c r="BO387" s="52"/>
      <c r="BP387" s="55"/>
      <c r="BQ387" s="58"/>
      <c r="BR387" s="61"/>
    </row>
    <row r="388" spans="1:70" ht="23.25" customHeight="1" x14ac:dyDescent="0.25">
      <c r="A388" s="27"/>
      <c r="B388" s="77"/>
      <c r="C388" s="80"/>
      <c r="D388" s="82"/>
      <c r="E388" s="82"/>
      <c r="F388" s="64"/>
      <c r="G388" s="64"/>
      <c r="H388" s="80"/>
      <c r="I388" s="64"/>
      <c r="J388" s="85"/>
      <c r="K388" s="31">
        <v>8</v>
      </c>
      <c r="L388" s="32" t="s">
        <v>47</v>
      </c>
      <c r="M388" s="87"/>
      <c r="N388" s="89"/>
      <c r="O388" s="52"/>
      <c r="P388" s="92"/>
      <c r="Q388" s="64"/>
      <c r="R388" s="64"/>
      <c r="S388" s="64"/>
      <c r="T388" s="64"/>
      <c r="U388" s="64"/>
      <c r="V388" s="64"/>
      <c r="W388" s="64"/>
      <c r="X388" s="64"/>
      <c r="Y388" s="64"/>
      <c r="Z388" s="64"/>
      <c r="AA388" s="64"/>
      <c r="AB388" s="64"/>
      <c r="AC388" s="64"/>
      <c r="AD388" s="64"/>
      <c r="AE388" s="64"/>
      <c r="AF388" s="64"/>
      <c r="AG388" s="64"/>
      <c r="AH388" s="64"/>
      <c r="AI388" s="64"/>
      <c r="AJ388" s="66"/>
      <c r="AK388" s="52"/>
      <c r="AL388" s="55"/>
      <c r="AM388" s="69"/>
      <c r="AN388" s="33">
        <v>8</v>
      </c>
      <c r="AO388" s="32" t="s">
        <v>47</v>
      </c>
      <c r="AP388" s="17"/>
      <c r="AQ388" s="17"/>
      <c r="AR388" s="17"/>
      <c r="AS388" s="17"/>
      <c r="AT388" s="17"/>
      <c r="AU388" s="17"/>
      <c r="AV388" s="17"/>
      <c r="AW388" s="17"/>
      <c r="AX388" s="17"/>
      <c r="AY388" s="17"/>
      <c r="AZ388" s="17"/>
      <c r="BA388" s="17"/>
      <c r="BB388" s="17">
        <f t="shared" si="507"/>
        <v>0</v>
      </c>
      <c r="BC388" s="17" t="str">
        <f t="shared" si="508"/>
        <v>Débil</v>
      </c>
      <c r="BD388" s="17"/>
      <c r="BE388" s="17"/>
      <c r="BF388" s="17" t="str">
        <f t="shared" si="509"/>
        <v/>
      </c>
      <c r="BG388" s="17"/>
      <c r="BH388" s="18" t="str">
        <f t="shared" si="510"/>
        <v/>
      </c>
      <c r="BI388" s="17" t="str">
        <f t="shared" si="511"/>
        <v/>
      </c>
      <c r="BJ388" s="17" t="str">
        <f t="shared" si="512"/>
        <v>SI</v>
      </c>
      <c r="BK388" s="71"/>
      <c r="BL388" s="71"/>
      <c r="BM388" s="74"/>
      <c r="BN388" s="52"/>
      <c r="BO388" s="52"/>
      <c r="BP388" s="55"/>
      <c r="BQ388" s="58"/>
      <c r="BR388" s="61"/>
    </row>
    <row r="389" spans="1:70" ht="23.25" customHeight="1" x14ac:dyDescent="0.25">
      <c r="A389" s="27"/>
      <c r="B389" s="77"/>
      <c r="C389" s="80"/>
      <c r="D389" s="82"/>
      <c r="E389" s="82"/>
      <c r="F389" s="64"/>
      <c r="G389" s="64"/>
      <c r="H389" s="80"/>
      <c r="I389" s="64"/>
      <c r="J389" s="85"/>
      <c r="K389" s="34">
        <v>9</v>
      </c>
      <c r="L389" s="35" t="s">
        <v>47</v>
      </c>
      <c r="M389" s="87"/>
      <c r="N389" s="89"/>
      <c r="O389" s="52"/>
      <c r="P389" s="92"/>
      <c r="Q389" s="64"/>
      <c r="R389" s="64"/>
      <c r="S389" s="64"/>
      <c r="T389" s="64"/>
      <c r="U389" s="64"/>
      <c r="V389" s="64"/>
      <c r="W389" s="64"/>
      <c r="X389" s="64"/>
      <c r="Y389" s="64"/>
      <c r="Z389" s="64"/>
      <c r="AA389" s="64"/>
      <c r="AB389" s="64"/>
      <c r="AC389" s="64"/>
      <c r="AD389" s="64"/>
      <c r="AE389" s="64"/>
      <c r="AF389" s="64"/>
      <c r="AG389" s="64"/>
      <c r="AH389" s="64"/>
      <c r="AI389" s="64"/>
      <c r="AJ389" s="66"/>
      <c r="AK389" s="52"/>
      <c r="AL389" s="55"/>
      <c r="AM389" s="69"/>
      <c r="AN389" s="36">
        <v>9</v>
      </c>
      <c r="AO389" s="35" t="s">
        <v>56</v>
      </c>
      <c r="AP389" s="13"/>
      <c r="AQ389" s="13"/>
      <c r="AR389" s="13"/>
      <c r="AS389" s="13"/>
      <c r="AT389" s="13"/>
      <c r="AU389" s="13"/>
      <c r="AV389" s="13"/>
      <c r="AW389" s="13"/>
      <c r="AX389" s="13"/>
      <c r="AY389" s="13"/>
      <c r="AZ389" s="13"/>
      <c r="BA389" s="13"/>
      <c r="BB389" s="13">
        <f t="shared" si="507"/>
        <v>0</v>
      </c>
      <c r="BC389" s="13" t="str">
        <f t="shared" si="508"/>
        <v>Débil</v>
      </c>
      <c r="BD389" s="13"/>
      <c r="BE389" s="13"/>
      <c r="BF389" s="13" t="str">
        <f t="shared" si="509"/>
        <v/>
      </c>
      <c r="BG389" s="13"/>
      <c r="BH389" s="14" t="str">
        <f t="shared" si="510"/>
        <v/>
      </c>
      <c r="BI389" s="13" t="str">
        <f t="shared" si="511"/>
        <v/>
      </c>
      <c r="BJ389" s="13" t="str">
        <f t="shared" si="512"/>
        <v>SI</v>
      </c>
      <c r="BK389" s="71"/>
      <c r="BL389" s="71"/>
      <c r="BM389" s="74"/>
      <c r="BN389" s="52"/>
      <c r="BO389" s="52"/>
      <c r="BP389" s="55"/>
      <c r="BQ389" s="58"/>
      <c r="BR389" s="61"/>
    </row>
    <row r="390" spans="1:70" ht="23.25" customHeight="1" thickBot="1" x14ac:dyDescent="0.3">
      <c r="A390" s="27"/>
      <c r="B390" s="77"/>
      <c r="C390" s="80"/>
      <c r="D390" s="83"/>
      <c r="E390" s="83"/>
      <c r="F390" s="65"/>
      <c r="G390" s="65"/>
      <c r="H390" s="81"/>
      <c r="I390" s="65"/>
      <c r="J390" s="86"/>
      <c r="K390" s="37">
        <v>10</v>
      </c>
      <c r="L390" s="38" t="s">
        <v>47</v>
      </c>
      <c r="M390" s="88"/>
      <c r="N390" s="90"/>
      <c r="O390" s="53"/>
      <c r="P390" s="93"/>
      <c r="Q390" s="65"/>
      <c r="R390" s="65"/>
      <c r="S390" s="65"/>
      <c r="T390" s="65"/>
      <c r="U390" s="65"/>
      <c r="V390" s="65"/>
      <c r="W390" s="65"/>
      <c r="X390" s="65"/>
      <c r="Y390" s="65"/>
      <c r="Z390" s="65"/>
      <c r="AA390" s="65"/>
      <c r="AB390" s="65"/>
      <c r="AC390" s="65"/>
      <c r="AD390" s="65"/>
      <c r="AE390" s="65"/>
      <c r="AF390" s="65"/>
      <c r="AG390" s="65"/>
      <c r="AH390" s="65"/>
      <c r="AI390" s="65"/>
      <c r="AJ390" s="67"/>
      <c r="AK390" s="53"/>
      <c r="AL390" s="56"/>
      <c r="AM390" s="70"/>
      <c r="AN390" s="39">
        <v>10</v>
      </c>
      <c r="AO390" s="38" t="s">
        <v>56</v>
      </c>
      <c r="AP390" s="19"/>
      <c r="AQ390" s="19"/>
      <c r="AR390" s="19"/>
      <c r="AS390" s="19"/>
      <c r="AT390" s="19"/>
      <c r="AU390" s="19"/>
      <c r="AV390" s="19"/>
      <c r="AW390" s="19"/>
      <c r="AX390" s="19"/>
      <c r="AY390" s="19"/>
      <c r="AZ390" s="19"/>
      <c r="BA390" s="19"/>
      <c r="BB390" s="19">
        <f t="shared" si="507"/>
        <v>0</v>
      </c>
      <c r="BC390" s="19" t="str">
        <f t="shared" si="508"/>
        <v>Débil</v>
      </c>
      <c r="BD390" s="19"/>
      <c r="BE390" s="19"/>
      <c r="BF390" s="19" t="str">
        <f t="shared" si="509"/>
        <v/>
      </c>
      <c r="BG390" s="19"/>
      <c r="BH390" s="20" t="str">
        <f t="shared" si="510"/>
        <v/>
      </c>
      <c r="BI390" s="19" t="str">
        <f t="shared" si="511"/>
        <v/>
      </c>
      <c r="BJ390" s="19" t="str">
        <f t="shared" si="512"/>
        <v>SI</v>
      </c>
      <c r="BK390" s="72"/>
      <c r="BL390" s="72"/>
      <c r="BM390" s="75"/>
      <c r="BN390" s="53"/>
      <c r="BO390" s="53"/>
      <c r="BP390" s="56"/>
      <c r="BQ390" s="59"/>
      <c r="BR390" s="62"/>
    </row>
    <row r="391" spans="1:70" ht="38.25" customHeight="1" x14ac:dyDescent="0.25">
      <c r="A391" s="27"/>
      <c r="B391" s="77"/>
      <c r="C391" s="80"/>
      <c r="D391" s="82" t="s">
        <v>491</v>
      </c>
      <c r="E391" s="82" t="s">
        <v>492</v>
      </c>
      <c r="F391" s="63" t="s">
        <v>91</v>
      </c>
      <c r="G391" s="63" t="s">
        <v>91</v>
      </c>
      <c r="H391" s="79" t="s">
        <v>91</v>
      </c>
      <c r="I391" s="63" t="s">
        <v>91</v>
      </c>
      <c r="J391" s="84" t="str">
        <f t="shared" ref="J391" si="519">IF(AND((F391="SI"),(G391="SI"),(H391="SI"),(I391="SI")),"Si es Riesgo de Corrupción","No es Riesgo de Corrupción")</f>
        <v>Si es Riesgo de Corrupción</v>
      </c>
      <c r="K391" s="28">
        <v>1</v>
      </c>
      <c r="L391" s="29" t="s">
        <v>500</v>
      </c>
      <c r="M391" s="185" t="s">
        <v>505</v>
      </c>
      <c r="N391" s="89">
        <v>4</v>
      </c>
      <c r="O391" s="52" t="str">
        <f t="shared" ref="O391" si="520">IF(N391=1,"Rara vez",IF(N391=2,"Improbable",IF(N391=3,"Posible",IF(N391=4,"Probable",IF(N391=5,"Casi seguro","← 
Definir el nivel de probabilidad")))))</f>
        <v>Probable</v>
      </c>
      <c r="P391" s="91" t="str">
        <f t="shared" ref="P391" si="521">IF(N391=5,"Descripción:
Se espera que el evento ocurra en la mayoría de las circunstancias
Frecuencia:
Más de 1 vez al año",IF(N391=4,"Descripción:
Es viable que el evento ocurra en la mayoría de las circunstancias
Frecuencia:
Al menos 1 vez en el último año",IF(N391=3,"Descripción:
El evento podrá ocurrir en algún momento
Frecuencia:
Al menos 1 vez en los últimos 2 años",IF(N391=2,"Descripción:
El evento puede ocurrir en algún momento
Frecuencia:
Al menos 1 vez en los últimos 5 años",IF(N391=1,"Descripción:
El evento puede ocurrir solo en circunstancias excepcionales (poco comunes o anormales)
Frecuencia:
No se ha presentado en los últimos 5 años","← ← 
Definir el nivel de probabilidad")))))</f>
        <v>Descripción:
Es viable que el evento ocurra en la mayoría de las circunstancias
Frecuencia:
Al menos 1 vez en el último año</v>
      </c>
      <c r="Q391" s="63" t="s">
        <v>99</v>
      </c>
      <c r="R391" s="63" t="s">
        <v>91</v>
      </c>
      <c r="S391" s="63" t="s">
        <v>99</v>
      </c>
      <c r="T391" s="63" t="s">
        <v>99</v>
      </c>
      <c r="U391" s="63" t="s">
        <v>91</v>
      </c>
      <c r="V391" s="63" t="s">
        <v>91</v>
      </c>
      <c r="W391" s="63" t="s">
        <v>99</v>
      </c>
      <c r="X391" s="63" t="s">
        <v>99</v>
      </c>
      <c r="Y391" s="63" t="s">
        <v>99</v>
      </c>
      <c r="Z391" s="63" t="s">
        <v>91</v>
      </c>
      <c r="AA391" s="63" t="s">
        <v>99</v>
      </c>
      <c r="AB391" s="63" t="s">
        <v>99</v>
      </c>
      <c r="AC391" s="63" t="s">
        <v>99</v>
      </c>
      <c r="AD391" s="63" t="s">
        <v>99</v>
      </c>
      <c r="AE391" s="63" t="s">
        <v>99</v>
      </c>
      <c r="AF391" s="63" t="s">
        <v>99</v>
      </c>
      <c r="AG391" s="63" t="s">
        <v>99</v>
      </c>
      <c r="AH391" s="63" t="s">
        <v>99</v>
      </c>
      <c r="AI391" s="63" t="s">
        <v>99</v>
      </c>
      <c r="AJ391" s="66">
        <f t="shared" ref="AJ391" si="522">IF(AF391="SI","Impacto Catastrófico por lesoines o perdida de vidas humanas",(COUNTIF(Q391:AE400,"SI")+COUNTIF(AG391:AI400,"SI")))</f>
        <v>4</v>
      </c>
      <c r="AK391" s="52" t="str">
        <f t="shared" ref="AK391" si="523">IF(AJ391=0,"",IF(AND(AJ391&gt;0,AJ391&lt;=5),"Moderado",IF(AND(AJ391&gt;5,AJ391&lt;=11),"Mayor","Catastrófico")))</f>
        <v>Moderado</v>
      </c>
      <c r="AL391" s="54" t="str">
        <f t="shared" ref="AL391" si="524">IF(AND(O391="Rara Vez",AK391="Moderado"),"Moderado",IF(AND(O391="Rara Vez",AK391="Mayor"),"Alto",IF(AND(O391="Improbable",AK391="Moderado"),"Moderado",IF(AND(O391="Improbable",AK391="Mayor"),"Alto",IF(AND(O391="Posible",AK391="Moderado"),"Alto",IF(AND(O391="Probable",AK391="Moderado"),"Alto","Extremo"))))))</f>
        <v>Alto</v>
      </c>
      <c r="AM391" s="68" t="s">
        <v>81</v>
      </c>
      <c r="AN391" s="30">
        <v>1</v>
      </c>
      <c r="AO391" s="29" t="s">
        <v>528</v>
      </c>
      <c r="AP391" s="11" t="s">
        <v>507</v>
      </c>
      <c r="AQ391" s="11" t="s">
        <v>102</v>
      </c>
      <c r="AR391" s="11" t="s">
        <v>529</v>
      </c>
      <c r="AS391" s="11" t="s">
        <v>530</v>
      </c>
      <c r="AT391" s="11" t="s">
        <v>105</v>
      </c>
      <c r="AU391" s="11" t="s">
        <v>106</v>
      </c>
      <c r="AV391" s="11" t="s">
        <v>107</v>
      </c>
      <c r="AW391" s="11" t="s">
        <v>108</v>
      </c>
      <c r="AX391" s="11" t="s">
        <v>117</v>
      </c>
      <c r="AY391" s="11" t="s">
        <v>110</v>
      </c>
      <c r="AZ391" s="11" t="s">
        <v>111</v>
      </c>
      <c r="BA391" s="11" t="s">
        <v>133</v>
      </c>
      <c r="BB391" s="11">
        <f t="shared" ref="BB391:BB400" si="525">IF(AU391="Asignado",15,0)+IF(AV391="Adecuado",15,0)+IF(AW391="Oportuna",15,0)+IF(AX391="Prevenir",15,IF(AX391="Detectar",10,0))+IF(AY391="Confiable",15,0)+IF(AZ391="Se investigan y resuelven oportunamente",15,0)+IF(BA391="Completa",10,IF(BA391="Incompleta",5,0))</f>
        <v>95</v>
      </c>
      <c r="BC391" s="11" t="str">
        <f t="shared" ref="BC391:BC400" si="526">IF(BB391&lt;=85,"Débil",IF(AND(BB391&gt;=86,BB391&lt;=95),"Moderado","Fuerte"))</f>
        <v>Moderado</v>
      </c>
      <c r="BD391" s="11"/>
      <c r="BE391" s="11" t="s">
        <v>120</v>
      </c>
      <c r="BF391" s="11" t="str">
        <f t="shared" ref="BF391:BF400" si="527">IF(BE391="Débil","No se ejecuta",IF(BE391="Moderado","Algunas veces se ejecuta",IF(BE391="FUERTE","Siempre se ejecuta","")))</f>
        <v>Siempre se ejecuta</v>
      </c>
      <c r="BG391" s="11"/>
      <c r="BH391" s="12" t="str">
        <f t="shared" ref="BH391:BH400" si="528">IF(AND(BE391="Fuerte",BC391="Fuerte"),"FUERTE",IF(AND(BE391="Fuerte",BC391="Moderado"),"MODERADO",IF(AND(BE391="Fuerte",BC391="Débil"),"DÉBIL",IF(AND(BE391="Moderado",BC391="Fuerte"),"MODERADO",IF(AND(BE391="Moderado",BC391="Moderado"),"MODERADO",IF(AND(BE391="Moderado",BC391="Débil"),"DÉBIL",IF(AND(BE391="Débil",BC391="Fuerte"),"DÉBIL",IF(AND(BE391="Débil",BC391="Moderado"),"DÉBIL",IF(AND(BE391="Débil",BC391="Débil"),"DÉBIL","")))))))))</f>
        <v>MODERADO</v>
      </c>
      <c r="BI391" s="11">
        <f t="shared" ref="BI391:BI400" si="529">IF(BH391="DÉBIL",0,IF(BH391="MODERADO",50,IF(BH391="FUERTE",100,"")))</f>
        <v>50</v>
      </c>
      <c r="BJ391" s="11" t="str">
        <f t="shared" ref="BJ391:BJ400" si="530">IF(AND(BE391="Fuerte",BC391="Fuerte"),"NO","SI")</f>
        <v>SI</v>
      </c>
      <c r="BK391" s="71" t="str">
        <f t="shared" ref="BK391" si="531">IF(AVERAGE(BI391:BI400)=100,"FUERTE",IF(AND(AVERAGE(BI391:BI400)&lt;=99,AVERAGE(BI391:BI400)&gt;=50),"MODERADA",IF(AVERAGE(BI391:BI400)&lt;50,"DÉBIL",0)))</f>
        <v>DÉBIL</v>
      </c>
      <c r="BL391" s="71" t="str">
        <f t="shared" ref="BL391" si="532">IFERROR(IF(BK391="DÉBIL","NO DISMINUYE",IF(AVERAGEIF(AT391:AT400,"Preventivo",BI391:BI400)&gt;=50,"DIRECTAMENTE","NO DISMINUYE")),"NO DISMINUYE")</f>
        <v>NO DISMINUYE</v>
      </c>
      <c r="BM391" s="73">
        <f t="shared" ref="BM391" si="533">IF(N391=1,1,IF(AND(N391=2,BK391="FUERTE",BL391="DIRECTAMENTE"),N391-1,IF(AND(N391&gt;2,BK391="FUERTE",BL391="DIRECTAMENTE"),N391-2,IF(AND(N391&gt;=2,BK391="MODERADA",BL391="DIRECTAMENTE"),N391-1,N391))))</f>
        <v>4</v>
      </c>
      <c r="BN391" s="52" t="str">
        <f t="shared" ref="BN391" si="534">IF(BM391=1,"Rara vez",IF(BM391=2,"Improbable",IF(BM391=3,"Posible",IF(BM391=4,"Probable",IF(BM391=5,"Casi Seguro",0)))))</f>
        <v>Probable</v>
      </c>
      <c r="BO391" s="52" t="str">
        <f t="shared" ref="BO391" si="535">AK391</f>
        <v>Moderado</v>
      </c>
      <c r="BP391" s="54" t="str">
        <f t="shared" ref="BP391" si="536">IF(AND(BN391="Rara Vez",BO391="Moderado"),"Moderado",IF(AND(BN391="Rara Vez",BO391="Mayor"),"Alto",IF(AND(BN391="Improbable",BO391="Moderado"),"Moderado",IF(AND(BN391="Improbable",BO391="Mayor"),"Alto",IF(AND(BN391="Posible",BO391="Moderado"),"Alto",IF(AND(BN391="Probable",BO391="Moderado"),"Alto","Extremo"))))))</f>
        <v>Alto</v>
      </c>
      <c r="BQ391" s="57" t="s">
        <v>551</v>
      </c>
      <c r="BR391" s="60" t="s">
        <v>552</v>
      </c>
    </row>
    <row r="392" spans="1:70" ht="51" x14ac:dyDescent="0.25">
      <c r="A392" s="27"/>
      <c r="B392" s="77"/>
      <c r="C392" s="80"/>
      <c r="D392" s="82"/>
      <c r="E392" s="82"/>
      <c r="F392" s="64"/>
      <c r="G392" s="64"/>
      <c r="H392" s="80"/>
      <c r="I392" s="64"/>
      <c r="J392" s="85"/>
      <c r="K392" s="31">
        <v>2</v>
      </c>
      <c r="L392" s="32" t="s">
        <v>501</v>
      </c>
      <c r="M392" s="87"/>
      <c r="N392" s="89"/>
      <c r="O392" s="52"/>
      <c r="P392" s="92"/>
      <c r="Q392" s="64"/>
      <c r="R392" s="64"/>
      <c r="S392" s="64"/>
      <c r="T392" s="64"/>
      <c r="U392" s="64"/>
      <c r="V392" s="64"/>
      <c r="W392" s="64"/>
      <c r="X392" s="64"/>
      <c r="Y392" s="64"/>
      <c r="Z392" s="64"/>
      <c r="AA392" s="64"/>
      <c r="AB392" s="64"/>
      <c r="AC392" s="64"/>
      <c r="AD392" s="64"/>
      <c r="AE392" s="64"/>
      <c r="AF392" s="64"/>
      <c r="AG392" s="64"/>
      <c r="AH392" s="64"/>
      <c r="AI392" s="64"/>
      <c r="AJ392" s="66"/>
      <c r="AK392" s="52"/>
      <c r="AL392" s="55"/>
      <c r="AM392" s="69"/>
      <c r="AN392" s="33">
        <v>2</v>
      </c>
      <c r="AO392" s="32" t="s">
        <v>531</v>
      </c>
      <c r="AP392" s="17" t="s">
        <v>514</v>
      </c>
      <c r="AQ392" s="17" t="s">
        <v>102</v>
      </c>
      <c r="AR392" s="17" t="s">
        <v>532</v>
      </c>
      <c r="AS392" s="17" t="s">
        <v>533</v>
      </c>
      <c r="AT392" s="17" t="s">
        <v>132</v>
      </c>
      <c r="AU392" s="17" t="s">
        <v>106</v>
      </c>
      <c r="AV392" s="17" t="s">
        <v>116</v>
      </c>
      <c r="AW392" s="17" t="s">
        <v>108</v>
      </c>
      <c r="AX392" s="17" t="s">
        <v>109</v>
      </c>
      <c r="AY392" s="17" t="s">
        <v>110</v>
      </c>
      <c r="AZ392" s="17" t="s">
        <v>111</v>
      </c>
      <c r="BA392" s="17" t="s">
        <v>133</v>
      </c>
      <c r="BB392" s="17">
        <f t="shared" si="525"/>
        <v>85</v>
      </c>
      <c r="BC392" s="17" t="str">
        <f t="shared" si="526"/>
        <v>Débil</v>
      </c>
      <c r="BD392" s="17"/>
      <c r="BE392" s="17" t="s">
        <v>149</v>
      </c>
      <c r="BF392" s="17" t="str">
        <f t="shared" si="527"/>
        <v>Algunas veces se ejecuta</v>
      </c>
      <c r="BG392" s="17"/>
      <c r="BH392" s="18" t="str">
        <f t="shared" si="528"/>
        <v>DÉBIL</v>
      </c>
      <c r="BI392" s="17">
        <f t="shared" si="529"/>
        <v>0</v>
      </c>
      <c r="BJ392" s="17" t="str">
        <f t="shared" si="530"/>
        <v>SI</v>
      </c>
      <c r="BK392" s="71"/>
      <c r="BL392" s="71"/>
      <c r="BM392" s="74"/>
      <c r="BN392" s="52"/>
      <c r="BO392" s="52"/>
      <c r="BP392" s="55"/>
      <c r="BQ392" s="58"/>
      <c r="BR392" s="61"/>
    </row>
    <row r="393" spans="1:70" ht="51" x14ac:dyDescent="0.25">
      <c r="A393" s="27"/>
      <c r="B393" s="77"/>
      <c r="C393" s="80"/>
      <c r="D393" s="82"/>
      <c r="E393" s="82"/>
      <c r="F393" s="64"/>
      <c r="G393" s="64"/>
      <c r="H393" s="80"/>
      <c r="I393" s="64"/>
      <c r="J393" s="85"/>
      <c r="K393" s="34">
        <v>3</v>
      </c>
      <c r="L393" s="35" t="s">
        <v>502</v>
      </c>
      <c r="M393" s="87"/>
      <c r="N393" s="89"/>
      <c r="O393" s="52"/>
      <c r="P393" s="92"/>
      <c r="Q393" s="64"/>
      <c r="R393" s="64"/>
      <c r="S393" s="64"/>
      <c r="T393" s="64"/>
      <c r="U393" s="64"/>
      <c r="V393" s="64"/>
      <c r="W393" s="64"/>
      <c r="X393" s="64"/>
      <c r="Y393" s="64"/>
      <c r="Z393" s="64"/>
      <c r="AA393" s="64"/>
      <c r="AB393" s="64"/>
      <c r="AC393" s="64"/>
      <c r="AD393" s="64"/>
      <c r="AE393" s="64"/>
      <c r="AF393" s="64"/>
      <c r="AG393" s="64"/>
      <c r="AH393" s="64"/>
      <c r="AI393" s="64"/>
      <c r="AJ393" s="66"/>
      <c r="AK393" s="52"/>
      <c r="AL393" s="55"/>
      <c r="AM393" s="69"/>
      <c r="AN393" s="36">
        <v>3</v>
      </c>
      <c r="AO393" s="35" t="s">
        <v>534</v>
      </c>
      <c r="AP393" s="13" t="s">
        <v>514</v>
      </c>
      <c r="AQ393" s="13" t="s">
        <v>102</v>
      </c>
      <c r="AR393" s="13" t="s">
        <v>535</v>
      </c>
      <c r="AS393" s="13" t="s">
        <v>536</v>
      </c>
      <c r="AT393" s="13" t="s">
        <v>132</v>
      </c>
      <c r="AU393" s="13" t="s">
        <v>106</v>
      </c>
      <c r="AV393" s="13" t="s">
        <v>116</v>
      </c>
      <c r="AW393" s="13" t="s">
        <v>108</v>
      </c>
      <c r="AX393" s="13" t="s">
        <v>109</v>
      </c>
      <c r="AY393" s="13" t="s">
        <v>110</v>
      </c>
      <c r="AZ393" s="13" t="s">
        <v>111</v>
      </c>
      <c r="BA393" s="13" t="s">
        <v>133</v>
      </c>
      <c r="BB393" s="13">
        <f t="shared" si="525"/>
        <v>85</v>
      </c>
      <c r="BC393" s="13" t="str">
        <f t="shared" si="526"/>
        <v>Débil</v>
      </c>
      <c r="BD393" s="13"/>
      <c r="BE393" s="13" t="s">
        <v>149</v>
      </c>
      <c r="BF393" s="13" t="str">
        <f t="shared" si="527"/>
        <v>Algunas veces se ejecuta</v>
      </c>
      <c r="BG393" s="13"/>
      <c r="BH393" s="14" t="str">
        <f t="shared" si="528"/>
        <v>DÉBIL</v>
      </c>
      <c r="BI393" s="13">
        <f t="shared" si="529"/>
        <v>0</v>
      </c>
      <c r="BJ393" s="13" t="str">
        <f t="shared" si="530"/>
        <v>SI</v>
      </c>
      <c r="BK393" s="71"/>
      <c r="BL393" s="71"/>
      <c r="BM393" s="74"/>
      <c r="BN393" s="52"/>
      <c r="BO393" s="52"/>
      <c r="BP393" s="55"/>
      <c r="BQ393" s="58"/>
      <c r="BR393" s="61"/>
    </row>
    <row r="394" spans="1:70" ht="23.25" customHeight="1" x14ac:dyDescent="0.25">
      <c r="A394" s="27"/>
      <c r="B394" s="77"/>
      <c r="C394" s="80"/>
      <c r="D394" s="82"/>
      <c r="E394" s="82"/>
      <c r="F394" s="64"/>
      <c r="G394" s="64"/>
      <c r="H394" s="80"/>
      <c r="I394" s="64"/>
      <c r="J394" s="85"/>
      <c r="K394" s="31">
        <v>4</v>
      </c>
      <c r="L394" s="32" t="s">
        <v>47</v>
      </c>
      <c r="M394" s="87"/>
      <c r="N394" s="89"/>
      <c r="O394" s="52"/>
      <c r="P394" s="92"/>
      <c r="Q394" s="64"/>
      <c r="R394" s="64"/>
      <c r="S394" s="64"/>
      <c r="T394" s="64"/>
      <c r="U394" s="64"/>
      <c r="V394" s="64"/>
      <c r="W394" s="64"/>
      <c r="X394" s="64"/>
      <c r="Y394" s="64"/>
      <c r="Z394" s="64"/>
      <c r="AA394" s="64"/>
      <c r="AB394" s="64"/>
      <c r="AC394" s="64"/>
      <c r="AD394" s="64"/>
      <c r="AE394" s="64"/>
      <c r="AF394" s="64"/>
      <c r="AG394" s="64"/>
      <c r="AH394" s="64"/>
      <c r="AI394" s="64"/>
      <c r="AJ394" s="66"/>
      <c r="AK394" s="52"/>
      <c r="AL394" s="55"/>
      <c r="AM394" s="69"/>
      <c r="AN394" s="33">
        <v>4</v>
      </c>
      <c r="AO394" s="32" t="s">
        <v>47</v>
      </c>
      <c r="AP394" s="17"/>
      <c r="AQ394" s="17"/>
      <c r="AR394" s="17"/>
      <c r="AS394" s="17"/>
      <c r="AT394" s="17"/>
      <c r="AU394" s="17"/>
      <c r="AV394" s="17"/>
      <c r="AW394" s="17"/>
      <c r="AX394" s="17"/>
      <c r="AY394" s="17"/>
      <c r="AZ394" s="17"/>
      <c r="BA394" s="17"/>
      <c r="BB394" s="17">
        <f t="shared" si="525"/>
        <v>0</v>
      </c>
      <c r="BC394" s="17" t="str">
        <f t="shared" si="526"/>
        <v>Débil</v>
      </c>
      <c r="BD394" s="17"/>
      <c r="BE394" s="17"/>
      <c r="BF394" s="17" t="str">
        <f t="shared" si="527"/>
        <v/>
      </c>
      <c r="BG394" s="17"/>
      <c r="BH394" s="18" t="str">
        <f t="shared" si="528"/>
        <v/>
      </c>
      <c r="BI394" s="17" t="str">
        <f t="shared" si="529"/>
        <v/>
      </c>
      <c r="BJ394" s="17" t="str">
        <f t="shared" si="530"/>
        <v>SI</v>
      </c>
      <c r="BK394" s="71"/>
      <c r="BL394" s="71"/>
      <c r="BM394" s="74"/>
      <c r="BN394" s="52"/>
      <c r="BO394" s="52"/>
      <c r="BP394" s="55"/>
      <c r="BQ394" s="58"/>
      <c r="BR394" s="61"/>
    </row>
    <row r="395" spans="1:70" ht="23.25" customHeight="1" x14ac:dyDescent="0.25">
      <c r="A395" s="27"/>
      <c r="B395" s="77"/>
      <c r="C395" s="80"/>
      <c r="D395" s="82"/>
      <c r="E395" s="82"/>
      <c r="F395" s="64"/>
      <c r="G395" s="64"/>
      <c r="H395" s="80"/>
      <c r="I395" s="64"/>
      <c r="J395" s="85"/>
      <c r="K395" s="34">
        <v>5</v>
      </c>
      <c r="L395" s="35" t="s">
        <v>47</v>
      </c>
      <c r="M395" s="87"/>
      <c r="N395" s="89"/>
      <c r="O395" s="52"/>
      <c r="P395" s="92"/>
      <c r="Q395" s="64"/>
      <c r="R395" s="64"/>
      <c r="S395" s="64"/>
      <c r="T395" s="64"/>
      <c r="U395" s="64"/>
      <c r="V395" s="64"/>
      <c r="W395" s="64"/>
      <c r="X395" s="64"/>
      <c r="Y395" s="64"/>
      <c r="Z395" s="64"/>
      <c r="AA395" s="64"/>
      <c r="AB395" s="64"/>
      <c r="AC395" s="64"/>
      <c r="AD395" s="64"/>
      <c r="AE395" s="64"/>
      <c r="AF395" s="64"/>
      <c r="AG395" s="64"/>
      <c r="AH395" s="64"/>
      <c r="AI395" s="64"/>
      <c r="AJ395" s="66"/>
      <c r="AK395" s="52"/>
      <c r="AL395" s="55"/>
      <c r="AM395" s="69"/>
      <c r="AN395" s="36">
        <v>5</v>
      </c>
      <c r="AO395" s="35" t="s">
        <v>47</v>
      </c>
      <c r="AP395" s="13"/>
      <c r="AQ395" s="13"/>
      <c r="AR395" s="13"/>
      <c r="AS395" s="13"/>
      <c r="AT395" s="13"/>
      <c r="AU395" s="13"/>
      <c r="AV395" s="13"/>
      <c r="AW395" s="13"/>
      <c r="AX395" s="13"/>
      <c r="AY395" s="13"/>
      <c r="AZ395" s="13"/>
      <c r="BA395" s="13"/>
      <c r="BB395" s="13">
        <f t="shared" si="525"/>
        <v>0</v>
      </c>
      <c r="BC395" s="13" t="str">
        <f t="shared" si="526"/>
        <v>Débil</v>
      </c>
      <c r="BD395" s="13"/>
      <c r="BE395" s="13"/>
      <c r="BF395" s="13" t="str">
        <f t="shared" si="527"/>
        <v/>
      </c>
      <c r="BG395" s="13"/>
      <c r="BH395" s="14" t="str">
        <f t="shared" si="528"/>
        <v/>
      </c>
      <c r="BI395" s="13" t="str">
        <f t="shared" si="529"/>
        <v/>
      </c>
      <c r="BJ395" s="13" t="str">
        <f t="shared" si="530"/>
        <v>SI</v>
      </c>
      <c r="BK395" s="71"/>
      <c r="BL395" s="71"/>
      <c r="BM395" s="74"/>
      <c r="BN395" s="52"/>
      <c r="BO395" s="52"/>
      <c r="BP395" s="55"/>
      <c r="BQ395" s="58"/>
      <c r="BR395" s="61"/>
    </row>
    <row r="396" spans="1:70" ht="23.25" customHeight="1" x14ac:dyDescent="0.25">
      <c r="A396" s="27"/>
      <c r="B396" s="77"/>
      <c r="C396" s="80"/>
      <c r="D396" s="82"/>
      <c r="E396" s="82"/>
      <c r="F396" s="64"/>
      <c r="G396" s="64"/>
      <c r="H396" s="80"/>
      <c r="I396" s="64"/>
      <c r="J396" s="85"/>
      <c r="K396" s="31">
        <v>6</v>
      </c>
      <c r="L396" s="32" t="s">
        <v>47</v>
      </c>
      <c r="M396" s="87"/>
      <c r="N396" s="89"/>
      <c r="O396" s="52"/>
      <c r="P396" s="92"/>
      <c r="Q396" s="64"/>
      <c r="R396" s="64"/>
      <c r="S396" s="64"/>
      <c r="T396" s="64"/>
      <c r="U396" s="64"/>
      <c r="V396" s="64"/>
      <c r="W396" s="64"/>
      <c r="X396" s="64"/>
      <c r="Y396" s="64"/>
      <c r="Z396" s="64"/>
      <c r="AA396" s="64"/>
      <c r="AB396" s="64"/>
      <c r="AC396" s="64"/>
      <c r="AD396" s="64"/>
      <c r="AE396" s="64"/>
      <c r="AF396" s="64"/>
      <c r="AG396" s="64"/>
      <c r="AH396" s="64"/>
      <c r="AI396" s="64"/>
      <c r="AJ396" s="66"/>
      <c r="AK396" s="52"/>
      <c r="AL396" s="55"/>
      <c r="AM396" s="69"/>
      <c r="AN396" s="33">
        <v>6</v>
      </c>
      <c r="AO396" s="32" t="s">
        <v>47</v>
      </c>
      <c r="AP396" s="17"/>
      <c r="AQ396" s="17"/>
      <c r="AR396" s="17"/>
      <c r="AS396" s="17"/>
      <c r="AT396" s="17"/>
      <c r="AU396" s="17"/>
      <c r="AV396" s="17"/>
      <c r="AW396" s="17"/>
      <c r="AX396" s="17"/>
      <c r="AY396" s="17"/>
      <c r="AZ396" s="17"/>
      <c r="BA396" s="17"/>
      <c r="BB396" s="17">
        <f t="shared" si="525"/>
        <v>0</v>
      </c>
      <c r="BC396" s="17" t="str">
        <f t="shared" si="526"/>
        <v>Débil</v>
      </c>
      <c r="BD396" s="17"/>
      <c r="BE396" s="17"/>
      <c r="BF396" s="17" t="str">
        <f t="shared" si="527"/>
        <v/>
      </c>
      <c r="BG396" s="17"/>
      <c r="BH396" s="18" t="str">
        <f t="shared" si="528"/>
        <v/>
      </c>
      <c r="BI396" s="17" t="str">
        <f t="shared" si="529"/>
        <v/>
      </c>
      <c r="BJ396" s="17" t="str">
        <f t="shared" si="530"/>
        <v>SI</v>
      </c>
      <c r="BK396" s="71"/>
      <c r="BL396" s="71"/>
      <c r="BM396" s="74"/>
      <c r="BN396" s="52"/>
      <c r="BO396" s="52"/>
      <c r="BP396" s="55"/>
      <c r="BQ396" s="58"/>
      <c r="BR396" s="61"/>
    </row>
    <row r="397" spans="1:70" ht="23.25" customHeight="1" x14ac:dyDescent="0.25">
      <c r="A397" s="27"/>
      <c r="B397" s="77"/>
      <c r="C397" s="80"/>
      <c r="D397" s="82"/>
      <c r="E397" s="82"/>
      <c r="F397" s="64"/>
      <c r="G397" s="64"/>
      <c r="H397" s="80"/>
      <c r="I397" s="64"/>
      <c r="J397" s="85"/>
      <c r="K397" s="34">
        <v>7</v>
      </c>
      <c r="L397" s="35" t="s">
        <v>47</v>
      </c>
      <c r="M397" s="87"/>
      <c r="N397" s="89"/>
      <c r="O397" s="52"/>
      <c r="P397" s="92"/>
      <c r="Q397" s="64"/>
      <c r="R397" s="64"/>
      <c r="S397" s="64"/>
      <c r="T397" s="64"/>
      <c r="U397" s="64"/>
      <c r="V397" s="64"/>
      <c r="W397" s="64"/>
      <c r="X397" s="64"/>
      <c r="Y397" s="64"/>
      <c r="Z397" s="64"/>
      <c r="AA397" s="64"/>
      <c r="AB397" s="64"/>
      <c r="AC397" s="64"/>
      <c r="AD397" s="64"/>
      <c r="AE397" s="64"/>
      <c r="AF397" s="64"/>
      <c r="AG397" s="64"/>
      <c r="AH397" s="64"/>
      <c r="AI397" s="64"/>
      <c r="AJ397" s="66"/>
      <c r="AK397" s="52"/>
      <c r="AL397" s="55"/>
      <c r="AM397" s="69"/>
      <c r="AN397" s="36">
        <v>7</v>
      </c>
      <c r="AO397" s="35" t="s">
        <v>47</v>
      </c>
      <c r="AP397" s="13"/>
      <c r="AQ397" s="13"/>
      <c r="AR397" s="13"/>
      <c r="AS397" s="13"/>
      <c r="AT397" s="13"/>
      <c r="AU397" s="13"/>
      <c r="AV397" s="13"/>
      <c r="AW397" s="13"/>
      <c r="AX397" s="13"/>
      <c r="AY397" s="13"/>
      <c r="AZ397" s="13"/>
      <c r="BA397" s="13"/>
      <c r="BB397" s="13">
        <f t="shared" si="525"/>
        <v>0</v>
      </c>
      <c r="BC397" s="13" t="str">
        <f t="shared" si="526"/>
        <v>Débil</v>
      </c>
      <c r="BD397" s="13"/>
      <c r="BE397" s="13"/>
      <c r="BF397" s="13" t="str">
        <f t="shared" si="527"/>
        <v/>
      </c>
      <c r="BG397" s="13"/>
      <c r="BH397" s="14" t="str">
        <f t="shared" si="528"/>
        <v/>
      </c>
      <c r="BI397" s="13" t="str">
        <f t="shared" si="529"/>
        <v/>
      </c>
      <c r="BJ397" s="13" t="str">
        <f t="shared" si="530"/>
        <v>SI</v>
      </c>
      <c r="BK397" s="71"/>
      <c r="BL397" s="71"/>
      <c r="BM397" s="74"/>
      <c r="BN397" s="52"/>
      <c r="BO397" s="52"/>
      <c r="BP397" s="55"/>
      <c r="BQ397" s="58"/>
      <c r="BR397" s="61"/>
    </row>
    <row r="398" spans="1:70" ht="23.25" customHeight="1" x14ac:dyDescent="0.25">
      <c r="A398" s="27"/>
      <c r="B398" s="77"/>
      <c r="C398" s="80"/>
      <c r="D398" s="82"/>
      <c r="E398" s="82"/>
      <c r="F398" s="64"/>
      <c r="G398" s="64"/>
      <c r="H398" s="80"/>
      <c r="I398" s="64"/>
      <c r="J398" s="85"/>
      <c r="K398" s="31">
        <v>8</v>
      </c>
      <c r="L398" s="32" t="s">
        <v>47</v>
      </c>
      <c r="M398" s="87"/>
      <c r="N398" s="89"/>
      <c r="O398" s="52"/>
      <c r="P398" s="92"/>
      <c r="Q398" s="64"/>
      <c r="R398" s="64"/>
      <c r="S398" s="64"/>
      <c r="T398" s="64"/>
      <c r="U398" s="64"/>
      <c r="V398" s="64"/>
      <c r="W398" s="64"/>
      <c r="X398" s="64"/>
      <c r="Y398" s="64"/>
      <c r="Z398" s="64"/>
      <c r="AA398" s="64"/>
      <c r="AB398" s="64"/>
      <c r="AC398" s="64"/>
      <c r="AD398" s="64"/>
      <c r="AE398" s="64"/>
      <c r="AF398" s="64"/>
      <c r="AG398" s="64"/>
      <c r="AH398" s="64"/>
      <c r="AI398" s="64"/>
      <c r="AJ398" s="66"/>
      <c r="AK398" s="52"/>
      <c r="AL398" s="55"/>
      <c r="AM398" s="69"/>
      <c r="AN398" s="33">
        <v>8</v>
      </c>
      <c r="AO398" s="32" t="s">
        <v>47</v>
      </c>
      <c r="AP398" s="17"/>
      <c r="AQ398" s="17"/>
      <c r="AR398" s="17"/>
      <c r="AS398" s="17"/>
      <c r="AT398" s="17"/>
      <c r="AU398" s="17"/>
      <c r="AV398" s="17"/>
      <c r="AW398" s="17"/>
      <c r="AX398" s="17"/>
      <c r="AY398" s="17"/>
      <c r="AZ398" s="17"/>
      <c r="BA398" s="17"/>
      <c r="BB398" s="17">
        <f t="shared" si="525"/>
        <v>0</v>
      </c>
      <c r="BC398" s="17" t="str">
        <f t="shared" si="526"/>
        <v>Débil</v>
      </c>
      <c r="BD398" s="17"/>
      <c r="BE398" s="17"/>
      <c r="BF398" s="17" t="str">
        <f t="shared" si="527"/>
        <v/>
      </c>
      <c r="BG398" s="17"/>
      <c r="BH398" s="18" t="str">
        <f t="shared" si="528"/>
        <v/>
      </c>
      <c r="BI398" s="17" t="str">
        <f t="shared" si="529"/>
        <v/>
      </c>
      <c r="BJ398" s="17" t="str">
        <f t="shared" si="530"/>
        <v>SI</v>
      </c>
      <c r="BK398" s="71"/>
      <c r="BL398" s="71"/>
      <c r="BM398" s="74"/>
      <c r="BN398" s="52"/>
      <c r="BO398" s="52"/>
      <c r="BP398" s="55"/>
      <c r="BQ398" s="58"/>
      <c r="BR398" s="61"/>
    </row>
    <row r="399" spans="1:70" ht="23.25" customHeight="1" x14ac:dyDescent="0.25">
      <c r="A399" s="27"/>
      <c r="B399" s="77"/>
      <c r="C399" s="80"/>
      <c r="D399" s="82"/>
      <c r="E399" s="82"/>
      <c r="F399" s="64"/>
      <c r="G399" s="64"/>
      <c r="H399" s="80"/>
      <c r="I399" s="64"/>
      <c r="J399" s="85"/>
      <c r="K399" s="34">
        <v>9</v>
      </c>
      <c r="L399" s="35" t="s">
        <v>47</v>
      </c>
      <c r="M399" s="87"/>
      <c r="N399" s="89"/>
      <c r="O399" s="52"/>
      <c r="P399" s="92"/>
      <c r="Q399" s="64"/>
      <c r="R399" s="64"/>
      <c r="S399" s="64"/>
      <c r="T399" s="64"/>
      <c r="U399" s="64"/>
      <c r="V399" s="64"/>
      <c r="W399" s="64"/>
      <c r="X399" s="64"/>
      <c r="Y399" s="64"/>
      <c r="Z399" s="64"/>
      <c r="AA399" s="64"/>
      <c r="AB399" s="64"/>
      <c r="AC399" s="64"/>
      <c r="AD399" s="64"/>
      <c r="AE399" s="64"/>
      <c r="AF399" s="64"/>
      <c r="AG399" s="64"/>
      <c r="AH399" s="64"/>
      <c r="AI399" s="64"/>
      <c r="AJ399" s="66"/>
      <c r="AK399" s="52"/>
      <c r="AL399" s="55"/>
      <c r="AM399" s="69"/>
      <c r="AN399" s="36">
        <v>9</v>
      </c>
      <c r="AO399" s="35" t="s">
        <v>56</v>
      </c>
      <c r="AP399" s="13"/>
      <c r="AQ399" s="13"/>
      <c r="AR399" s="13"/>
      <c r="AS399" s="13"/>
      <c r="AT399" s="13"/>
      <c r="AU399" s="13"/>
      <c r="AV399" s="13"/>
      <c r="AW399" s="13"/>
      <c r="AX399" s="13"/>
      <c r="AY399" s="13"/>
      <c r="AZ399" s="13"/>
      <c r="BA399" s="13"/>
      <c r="BB399" s="13">
        <f t="shared" si="525"/>
        <v>0</v>
      </c>
      <c r="BC399" s="13" t="str">
        <f t="shared" si="526"/>
        <v>Débil</v>
      </c>
      <c r="BD399" s="13"/>
      <c r="BE399" s="13"/>
      <c r="BF399" s="13" t="str">
        <f t="shared" si="527"/>
        <v/>
      </c>
      <c r="BG399" s="13"/>
      <c r="BH399" s="14" t="str">
        <f t="shared" si="528"/>
        <v/>
      </c>
      <c r="BI399" s="13" t="str">
        <f t="shared" si="529"/>
        <v/>
      </c>
      <c r="BJ399" s="13" t="str">
        <f t="shared" si="530"/>
        <v>SI</v>
      </c>
      <c r="BK399" s="71"/>
      <c r="BL399" s="71"/>
      <c r="BM399" s="74"/>
      <c r="BN399" s="52"/>
      <c r="BO399" s="52"/>
      <c r="BP399" s="55"/>
      <c r="BQ399" s="58"/>
      <c r="BR399" s="61"/>
    </row>
    <row r="400" spans="1:70" ht="23.25" customHeight="1" thickBot="1" x14ac:dyDescent="0.3">
      <c r="A400" s="27"/>
      <c r="B400" s="77"/>
      <c r="C400" s="80"/>
      <c r="D400" s="83"/>
      <c r="E400" s="83"/>
      <c r="F400" s="65"/>
      <c r="G400" s="65"/>
      <c r="H400" s="81"/>
      <c r="I400" s="65"/>
      <c r="J400" s="86"/>
      <c r="K400" s="37">
        <v>10</v>
      </c>
      <c r="L400" s="38" t="s">
        <v>47</v>
      </c>
      <c r="M400" s="88"/>
      <c r="N400" s="90"/>
      <c r="O400" s="53"/>
      <c r="P400" s="93"/>
      <c r="Q400" s="65"/>
      <c r="R400" s="65"/>
      <c r="S400" s="65"/>
      <c r="T400" s="65"/>
      <c r="U400" s="65"/>
      <c r="V400" s="65"/>
      <c r="W400" s="65"/>
      <c r="X400" s="65"/>
      <c r="Y400" s="65"/>
      <c r="Z400" s="65"/>
      <c r="AA400" s="65"/>
      <c r="AB400" s="65"/>
      <c r="AC400" s="65"/>
      <c r="AD400" s="65"/>
      <c r="AE400" s="65"/>
      <c r="AF400" s="65"/>
      <c r="AG400" s="65"/>
      <c r="AH400" s="65"/>
      <c r="AI400" s="65"/>
      <c r="AJ400" s="67"/>
      <c r="AK400" s="53"/>
      <c r="AL400" s="56"/>
      <c r="AM400" s="70"/>
      <c r="AN400" s="39">
        <v>10</v>
      </c>
      <c r="AO400" s="38" t="s">
        <v>56</v>
      </c>
      <c r="AP400" s="19"/>
      <c r="AQ400" s="19"/>
      <c r="AR400" s="19"/>
      <c r="AS400" s="19"/>
      <c r="AT400" s="19"/>
      <c r="AU400" s="19"/>
      <c r="AV400" s="19"/>
      <c r="AW400" s="19"/>
      <c r="AX400" s="19"/>
      <c r="AY400" s="19"/>
      <c r="AZ400" s="19"/>
      <c r="BA400" s="19"/>
      <c r="BB400" s="19">
        <f t="shared" si="525"/>
        <v>0</v>
      </c>
      <c r="BC400" s="19" t="str">
        <f t="shared" si="526"/>
        <v>Débil</v>
      </c>
      <c r="BD400" s="19"/>
      <c r="BE400" s="19"/>
      <c r="BF400" s="19" t="str">
        <f t="shared" si="527"/>
        <v/>
      </c>
      <c r="BG400" s="19"/>
      <c r="BH400" s="20" t="str">
        <f t="shared" si="528"/>
        <v/>
      </c>
      <c r="BI400" s="19" t="str">
        <f t="shared" si="529"/>
        <v/>
      </c>
      <c r="BJ400" s="19" t="str">
        <f t="shared" si="530"/>
        <v>SI</v>
      </c>
      <c r="BK400" s="72"/>
      <c r="BL400" s="72"/>
      <c r="BM400" s="75"/>
      <c r="BN400" s="53"/>
      <c r="BO400" s="53"/>
      <c r="BP400" s="56"/>
      <c r="BQ400" s="59"/>
      <c r="BR400" s="62"/>
    </row>
    <row r="401" spans="1:70" ht="38.25" customHeight="1" x14ac:dyDescent="0.25">
      <c r="A401" s="27"/>
      <c r="B401" s="77"/>
      <c r="C401" s="80"/>
      <c r="D401" s="82" t="s">
        <v>543</v>
      </c>
      <c r="E401" s="82" t="s">
        <v>544</v>
      </c>
      <c r="F401" s="63" t="s">
        <v>91</v>
      </c>
      <c r="G401" s="63" t="s">
        <v>91</v>
      </c>
      <c r="H401" s="79" t="s">
        <v>91</v>
      </c>
      <c r="I401" s="63" t="s">
        <v>91</v>
      </c>
      <c r="J401" s="84" t="str">
        <f t="shared" ref="J401" si="537">IF(AND((F401="SI"),(G401="SI"),(H401="SI"),(I401="SI")),"Si es Riesgo de Corrupción","No es Riesgo de Corrupción")</f>
        <v>Si es Riesgo de Corrupción</v>
      </c>
      <c r="K401" s="28">
        <v>1</v>
      </c>
      <c r="L401" s="29" t="s">
        <v>500</v>
      </c>
      <c r="M401" s="185" t="s">
        <v>546</v>
      </c>
      <c r="N401" s="89">
        <v>2</v>
      </c>
      <c r="O401" s="52" t="str">
        <f t="shared" ref="O401" si="538">IF(N401=1,"Rara vez",IF(N401=2,"Improbable",IF(N401=3,"Posible",IF(N401=4,"Probable",IF(N401=5,"Casi seguro","← 
Definir el nivel de probabilidad")))))</f>
        <v>Improbable</v>
      </c>
      <c r="P401" s="91" t="str">
        <f t="shared" ref="P401" si="539">IF(N401=5,"Descripción:
Se espera que el evento ocurra en la mayoría de las circunstancias
Frecuencia:
Más de 1 vez al año",IF(N401=4,"Descripción:
Es viable que el evento ocurra en la mayoría de las circunstancias
Frecuencia:
Al menos 1 vez en el último año",IF(N401=3,"Descripción:
El evento podrá ocurrir en algún momento
Frecuencia:
Al menos 1 vez en los últimos 2 años",IF(N401=2,"Descripción:
El evento puede ocurrir en algún momento
Frecuencia:
Al menos 1 vez en los últimos 5 años",IF(N401=1,"Descripción:
El evento puede ocurrir solo en circunstancias excepcionales (poco comunes o anormales)
Frecuencia:
No se ha presentado en los últimos 5 años","← ← 
Definir el nivel de probabilidad")))))</f>
        <v>Descripción:
El evento puede ocurrir en algún momento
Frecuencia:
Al menos 1 vez en los últimos 5 años</v>
      </c>
      <c r="Q401" s="63" t="s">
        <v>99</v>
      </c>
      <c r="R401" s="63" t="s">
        <v>91</v>
      </c>
      <c r="S401" s="63" t="s">
        <v>99</v>
      </c>
      <c r="T401" s="63" t="s">
        <v>99</v>
      </c>
      <c r="U401" s="63" t="s">
        <v>91</v>
      </c>
      <c r="V401" s="63" t="s">
        <v>91</v>
      </c>
      <c r="W401" s="63" t="s">
        <v>99</v>
      </c>
      <c r="X401" s="63" t="s">
        <v>99</v>
      </c>
      <c r="Y401" s="63" t="s">
        <v>99</v>
      </c>
      <c r="Z401" s="63" t="s">
        <v>91</v>
      </c>
      <c r="AA401" s="63" t="s">
        <v>99</v>
      </c>
      <c r="AB401" s="63" t="s">
        <v>99</v>
      </c>
      <c r="AC401" s="63" t="s">
        <v>99</v>
      </c>
      <c r="AD401" s="63" t="s">
        <v>91</v>
      </c>
      <c r="AE401" s="63" t="s">
        <v>99</v>
      </c>
      <c r="AF401" s="63" t="s">
        <v>99</v>
      </c>
      <c r="AG401" s="63" t="s">
        <v>99</v>
      </c>
      <c r="AH401" s="63" t="s">
        <v>99</v>
      </c>
      <c r="AI401" s="63" t="s">
        <v>99</v>
      </c>
      <c r="AJ401" s="66">
        <f t="shared" ref="AJ401" si="540">IF(AF401="SI","Impacto Catastrófico por lesoines o perdida de vidas humanas",(COUNTIF(Q401:AE410,"SI")+COUNTIF(AG401:AI410,"SI")))</f>
        <v>5</v>
      </c>
      <c r="AK401" s="52" t="str">
        <f t="shared" ref="AK401" si="541">IF(AJ401=0,"",IF(AND(AJ401&gt;0,AJ401&lt;=5),"Moderado",IF(AND(AJ401&gt;5,AJ401&lt;=11),"Mayor","Catastrófico")))</f>
        <v>Moderado</v>
      </c>
      <c r="AL401" s="54" t="str">
        <f t="shared" ref="AL401" si="542">IF(AND(O401="Rara Vez",AK401="Moderado"),"Moderado",IF(AND(O401="Rara Vez",AK401="Mayor"),"Alto",IF(AND(O401="Improbable",AK401="Moderado"),"Moderado",IF(AND(O401="Improbable",AK401="Mayor"),"Alto",IF(AND(O401="Posible",AK401="Moderado"),"Alto",IF(AND(O401="Probable",AK401="Moderado"),"Alto","Extremo"))))))</f>
        <v>Moderado</v>
      </c>
      <c r="AM401" s="68" t="s">
        <v>81</v>
      </c>
      <c r="AN401" s="30">
        <v>1</v>
      </c>
      <c r="AO401" s="29" t="s">
        <v>537</v>
      </c>
      <c r="AP401" s="11" t="s">
        <v>507</v>
      </c>
      <c r="AQ401" s="11" t="s">
        <v>102</v>
      </c>
      <c r="AR401" s="11" t="s">
        <v>529</v>
      </c>
      <c r="AS401" s="11" t="s">
        <v>538</v>
      </c>
      <c r="AT401" s="11" t="s">
        <v>105</v>
      </c>
      <c r="AU401" s="11" t="s">
        <v>106</v>
      </c>
      <c r="AV401" s="11" t="s">
        <v>107</v>
      </c>
      <c r="AW401" s="11" t="s">
        <v>108</v>
      </c>
      <c r="AX401" s="11" t="s">
        <v>117</v>
      </c>
      <c r="AY401" s="11" t="s">
        <v>110</v>
      </c>
      <c r="AZ401" s="11" t="s">
        <v>111</v>
      </c>
      <c r="BA401" s="11" t="s">
        <v>133</v>
      </c>
      <c r="BB401" s="11">
        <f t="shared" si="507"/>
        <v>95</v>
      </c>
      <c r="BC401" s="11" t="str">
        <f t="shared" si="508"/>
        <v>Moderado</v>
      </c>
      <c r="BD401" s="11"/>
      <c r="BE401" s="11" t="s">
        <v>120</v>
      </c>
      <c r="BF401" s="11" t="str">
        <f t="shared" si="509"/>
        <v>Siempre se ejecuta</v>
      </c>
      <c r="BG401" s="11"/>
      <c r="BH401" s="12" t="str">
        <f t="shared" si="510"/>
        <v>MODERADO</v>
      </c>
      <c r="BI401" s="11">
        <f t="shared" si="511"/>
        <v>50</v>
      </c>
      <c r="BJ401" s="11" t="str">
        <f t="shared" si="512"/>
        <v>SI</v>
      </c>
      <c r="BK401" s="71" t="str">
        <f t="shared" ref="BK401" si="543">IF(AVERAGE(BI401:BI410)=100,"FUERTE",IF(AND(AVERAGE(BI401:BI410)&lt;=99,AVERAGE(BI401:BI410)&gt;=50),"MODERADA",IF(AVERAGE(BI401:BI410)&lt;50,"DÉBIL",0)))</f>
        <v>DÉBIL</v>
      </c>
      <c r="BL401" s="71" t="str">
        <f t="shared" ref="BL401" si="544">IFERROR(IF(BK401="DÉBIL","NO DISMINUYE",IF(AVERAGEIF(AT401:AT410,"Preventivo",BI401:BI410)&gt;=50,"DIRECTAMENTE","NO DISMINUYE")),"NO DISMINUYE")</f>
        <v>NO DISMINUYE</v>
      </c>
      <c r="BM401" s="73">
        <f t="shared" ref="BM401" si="545">IF(N401=1,1,IF(AND(N401=2,BK401="FUERTE",BL401="DIRECTAMENTE"),N401-1,IF(AND(N401&gt;2,BK401="FUERTE",BL401="DIRECTAMENTE"),N401-2,IF(AND(N401&gt;=2,BK401="MODERADA",BL401="DIRECTAMENTE"),N401-1,N401))))</f>
        <v>2</v>
      </c>
      <c r="BN401" s="52" t="str">
        <f t="shared" ref="BN401" si="546">IF(BM401=1,"Rara vez",IF(BM401=2,"Improbable",IF(BM401=3,"Posible",IF(BM401=4,"Probable",IF(BM401=5,"Casi Seguro",0)))))</f>
        <v>Improbable</v>
      </c>
      <c r="BO401" s="52" t="str">
        <f t="shared" ref="BO401" si="547">AK401</f>
        <v>Moderado</v>
      </c>
      <c r="BP401" s="54" t="str">
        <f t="shared" ref="BP401" si="548">IF(AND(BN401="Rara Vez",BO401="Moderado"),"Moderado",IF(AND(BN401="Rara Vez",BO401="Mayor"),"Alto",IF(AND(BN401="Improbable",BO401="Moderado"),"Moderado",IF(AND(BN401="Improbable",BO401="Mayor"),"Alto",IF(AND(BN401="Posible",BO401="Moderado"),"Alto",IF(AND(BN401="Probable",BO401="Moderado"),"Alto","Extremo"))))))</f>
        <v>Moderado</v>
      </c>
      <c r="BQ401" s="57" t="s">
        <v>553</v>
      </c>
      <c r="BR401" s="60" t="s">
        <v>554</v>
      </c>
    </row>
    <row r="402" spans="1:70" ht="38.25" x14ac:dyDescent="0.25">
      <c r="A402" s="27"/>
      <c r="B402" s="77"/>
      <c r="C402" s="80"/>
      <c r="D402" s="82"/>
      <c r="E402" s="82"/>
      <c r="F402" s="64"/>
      <c r="G402" s="64"/>
      <c r="H402" s="80"/>
      <c r="I402" s="64"/>
      <c r="J402" s="85"/>
      <c r="K402" s="31">
        <v>2</v>
      </c>
      <c r="L402" s="32" t="s">
        <v>501</v>
      </c>
      <c r="M402" s="87"/>
      <c r="N402" s="89"/>
      <c r="O402" s="52"/>
      <c r="P402" s="92"/>
      <c r="Q402" s="64"/>
      <c r="R402" s="64"/>
      <c r="S402" s="64"/>
      <c r="T402" s="64"/>
      <c r="U402" s="64"/>
      <c r="V402" s="64"/>
      <c r="W402" s="64"/>
      <c r="X402" s="64"/>
      <c r="Y402" s="64"/>
      <c r="Z402" s="64"/>
      <c r="AA402" s="64"/>
      <c r="AB402" s="64"/>
      <c r="AC402" s="64"/>
      <c r="AD402" s="64"/>
      <c r="AE402" s="64"/>
      <c r="AF402" s="64"/>
      <c r="AG402" s="64"/>
      <c r="AH402" s="64"/>
      <c r="AI402" s="64"/>
      <c r="AJ402" s="66"/>
      <c r="AK402" s="52"/>
      <c r="AL402" s="55"/>
      <c r="AM402" s="69"/>
      <c r="AN402" s="33">
        <v>2</v>
      </c>
      <c r="AO402" s="32" t="s">
        <v>531</v>
      </c>
      <c r="AP402" s="17" t="s">
        <v>514</v>
      </c>
      <c r="AQ402" s="17" t="s">
        <v>102</v>
      </c>
      <c r="AR402" s="17" t="s">
        <v>539</v>
      </c>
      <c r="AS402" s="17" t="s">
        <v>540</v>
      </c>
      <c r="AT402" s="17" t="s">
        <v>132</v>
      </c>
      <c r="AU402" s="17" t="s">
        <v>106</v>
      </c>
      <c r="AV402" s="17" t="s">
        <v>116</v>
      </c>
      <c r="AW402" s="17" t="s">
        <v>108</v>
      </c>
      <c r="AX402" s="17" t="s">
        <v>109</v>
      </c>
      <c r="AY402" s="17" t="s">
        <v>110</v>
      </c>
      <c r="AZ402" s="17" t="s">
        <v>111</v>
      </c>
      <c r="BA402" s="17" t="s">
        <v>133</v>
      </c>
      <c r="BB402" s="17">
        <f t="shared" si="507"/>
        <v>85</v>
      </c>
      <c r="BC402" s="17" t="str">
        <f t="shared" si="508"/>
        <v>Débil</v>
      </c>
      <c r="BD402" s="17"/>
      <c r="BE402" s="17" t="s">
        <v>149</v>
      </c>
      <c r="BF402" s="17" t="str">
        <f t="shared" si="509"/>
        <v>Algunas veces se ejecuta</v>
      </c>
      <c r="BG402" s="17"/>
      <c r="BH402" s="18" t="str">
        <f t="shared" si="510"/>
        <v>DÉBIL</v>
      </c>
      <c r="BI402" s="17">
        <f t="shared" si="511"/>
        <v>0</v>
      </c>
      <c r="BJ402" s="17" t="str">
        <f t="shared" si="512"/>
        <v>SI</v>
      </c>
      <c r="BK402" s="71"/>
      <c r="BL402" s="71"/>
      <c r="BM402" s="74"/>
      <c r="BN402" s="52"/>
      <c r="BO402" s="52"/>
      <c r="BP402" s="55"/>
      <c r="BQ402" s="58"/>
      <c r="BR402" s="61"/>
    </row>
    <row r="403" spans="1:70" ht="51" x14ac:dyDescent="0.25">
      <c r="A403" s="27"/>
      <c r="B403" s="77"/>
      <c r="C403" s="80"/>
      <c r="D403" s="82"/>
      <c r="E403" s="82"/>
      <c r="F403" s="64"/>
      <c r="G403" s="64"/>
      <c r="H403" s="80"/>
      <c r="I403" s="64"/>
      <c r="J403" s="85"/>
      <c r="K403" s="34">
        <v>3</v>
      </c>
      <c r="L403" s="35" t="s">
        <v>545</v>
      </c>
      <c r="M403" s="87"/>
      <c r="N403" s="89"/>
      <c r="O403" s="52"/>
      <c r="P403" s="92"/>
      <c r="Q403" s="64"/>
      <c r="R403" s="64"/>
      <c r="S403" s="64"/>
      <c r="T403" s="64"/>
      <c r="U403" s="64"/>
      <c r="V403" s="64"/>
      <c r="W403" s="64"/>
      <c r="X403" s="64"/>
      <c r="Y403" s="64"/>
      <c r="Z403" s="64"/>
      <c r="AA403" s="64"/>
      <c r="AB403" s="64"/>
      <c r="AC403" s="64"/>
      <c r="AD403" s="64"/>
      <c r="AE403" s="64"/>
      <c r="AF403" s="64"/>
      <c r="AG403" s="64"/>
      <c r="AH403" s="64"/>
      <c r="AI403" s="64"/>
      <c r="AJ403" s="66"/>
      <c r="AK403" s="52"/>
      <c r="AL403" s="55"/>
      <c r="AM403" s="69"/>
      <c r="AN403" s="36">
        <v>3</v>
      </c>
      <c r="AO403" s="35" t="s">
        <v>541</v>
      </c>
      <c r="AP403" s="13" t="s">
        <v>514</v>
      </c>
      <c r="AQ403" s="13" t="s">
        <v>102</v>
      </c>
      <c r="AR403" s="13" t="s">
        <v>539</v>
      </c>
      <c r="AS403" s="13" t="s">
        <v>542</v>
      </c>
      <c r="AT403" s="13" t="s">
        <v>132</v>
      </c>
      <c r="AU403" s="13" t="s">
        <v>106</v>
      </c>
      <c r="AV403" s="13" t="s">
        <v>116</v>
      </c>
      <c r="AW403" s="13" t="s">
        <v>108</v>
      </c>
      <c r="AX403" s="13" t="s">
        <v>109</v>
      </c>
      <c r="AY403" s="13" t="s">
        <v>110</v>
      </c>
      <c r="AZ403" s="13" t="s">
        <v>111</v>
      </c>
      <c r="BA403" s="13" t="s">
        <v>133</v>
      </c>
      <c r="BB403" s="13">
        <f t="shared" si="507"/>
        <v>85</v>
      </c>
      <c r="BC403" s="13" t="str">
        <f t="shared" si="508"/>
        <v>Débil</v>
      </c>
      <c r="BD403" s="13"/>
      <c r="BE403" s="13" t="s">
        <v>149</v>
      </c>
      <c r="BF403" s="13" t="str">
        <f t="shared" si="509"/>
        <v>Algunas veces se ejecuta</v>
      </c>
      <c r="BG403" s="13"/>
      <c r="BH403" s="14" t="str">
        <f t="shared" si="510"/>
        <v>DÉBIL</v>
      </c>
      <c r="BI403" s="13">
        <f t="shared" si="511"/>
        <v>0</v>
      </c>
      <c r="BJ403" s="13" t="str">
        <f t="shared" si="512"/>
        <v>SI</v>
      </c>
      <c r="BK403" s="71"/>
      <c r="BL403" s="71"/>
      <c r="BM403" s="74"/>
      <c r="BN403" s="52"/>
      <c r="BO403" s="52"/>
      <c r="BP403" s="55"/>
      <c r="BQ403" s="58"/>
      <c r="BR403" s="61"/>
    </row>
    <row r="404" spans="1:70" ht="23.25" customHeight="1" x14ac:dyDescent="0.25">
      <c r="A404" s="27"/>
      <c r="B404" s="77"/>
      <c r="C404" s="80"/>
      <c r="D404" s="82"/>
      <c r="E404" s="82"/>
      <c r="F404" s="64"/>
      <c r="G404" s="64"/>
      <c r="H404" s="80"/>
      <c r="I404" s="64"/>
      <c r="J404" s="85"/>
      <c r="K404" s="31">
        <v>4</v>
      </c>
      <c r="L404" s="32" t="s">
        <v>47</v>
      </c>
      <c r="M404" s="87"/>
      <c r="N404" s="89"/>
      <c r="O404" s="52"/>
      <c r="P404" s="92"/>
      <c r="Q404" s="64"/>
      <c r="R404" s="64"/>
      <c r="S404" s="64"/>
      <c r="T404" s="64"/>
      <c r="U404" s="64"/>
      <c r="V404" s="64"/>
      <c r="W404" s="64"/>
      <c r="X404" s="64"/>
      <c r="Y404" s="64"/>
      <c r="Z404" s="64"/>
      <c r="AA404" s="64"/>
      <c r="AB404" s="64"/>
      <c r="AC404" s="64"/>
      <c r="AD404" s="64"/>
      <c r="AE404" s="64"/>
      <c r="AF404" s="64"/>
      <c r="AG404" s="64"/>
      <c r="AH404" s="64"/>
      <c r="AI404" s="64"/>
      <c r="AJ404" s="66"/>
      <c r="AK404" s="52"/>
      <c r="AL404" s="55"/>
      <c r="AM404" s="69"/>
      <c r="AN404" s="33">
        <v>4</v>
      </c>
      <c r="AO404" s="32" t="s">
        <v>47</v>
      </c>
      <c r="AP404" s="17"/>
      <c r="AQ404" s="17"/>
      <c r="AR404" s="17"/>
      <c r="AS404" s="17"/>
      <c r="AT404" s="17"/>
      <c r="AU404" s="17"/>
      <c r="AV404" s="17"/>
      <c r="AW404" s="17"/>
      <c r="AX404" s="17"/>
      <c r="AY404" s="17"/>
      <c r="AZ404" s="17"/>
      <c r="BA404" s="17"/>
      <c r="BB404" s="17">
        <f t="shared" si="507"/>
        <v>0</v>
      </c>
      <c r="BC404" s="17" t="str">
        <f t="shared" si="508"/>
        <v>Débil</v>
      </c>
      <c r="BD404" s="17"/>
      <c r="BE404" s="17"/>
      <c r="BF404" s="17" t="str">
        <f t="shared" si="509"/>
        <v/>
      </c>
      <c r="BG404" s="17"/>
      <c r="BH404" s="18" t="str">
        <f t="shared" si="510"/>
        <v/>
      </c>
      <c r="BI404" s="17" t="str">
        <f t="shared" si="511"/>
        <v/>
      </c>
      <c r="BJ404" s="17" t="str">
        <f t="shared" si="512"/>
        <v>SI</v>
      </c>
      <c r="BK404" s="71"/>
      <c r="BL404" s="71"/>
      <c r="BM404" s="74"/>
      <c r="BN404" s="52"/>
      <c r="BO404" s="52"/>
      <c r="BP404" s="55"/>
      <c r="BQ404" s="58"/>
      <c r="BR404" s="61"/>
    </row>
    <row r="405" spans="1:70" ht="23.25" customHeight="1" x14ac:dyDescent="0.25">
      <c r="A405" s="27"/>
      <c r="B405" s="77"/>
      <c r="C405" s="80"/>
      <c r="D405" s="82"/>
      <c r="E405" s="82"/>
      <c r="F405" s="64"/>
      <c r="G405" s="64"/>
      <c r="H405" s="80"/>
      <c r="I405" s="64"/>
      <c r="J405" s="85"/>
      <c r="K405" s="34">
        <v>5</v>
      </c>
      <c r="L405" s="35" t="s">
        <v>47</v>
      </c>
      <c r="M405" s="87"/>
      <c r="N405" s="89"/>
      <c r="O405" s="52"/>
      <c r="P405" s="92"/>
      <c r="Q405" s="64"/>
      <c r="R405" s="64"/>
      <c r="S405" s="64"/>
      <c r="T405" s="64"/>
      <c r="U405" s="64"/>
      <c r="V405" s="64"/>
      <c r="W405" s="64"/>
      <c r="X405" s="64"/>
      <c r="Y405" s="64"/>
      <c r="Z405" s="64"/>
      <c r="AA405" s="64"/>
      <c r="AB405" s="64"/>
      <c r="AC405" s="64"/>
      <c r="AD405" s="64"/>
      <c r="AE405" s="64"/>
      <c r="AF405" s="64"/>
      <c r="AG405" s="64"/>
      <c r="AH405" s="64"/>
      <c r="AI405" s="64"/>
      <c r="AJ405" s="66"/>
      <c r="AK405" s="52"/>
      <c r="AL405" s="55"/>
      <c r="AM405" s="69"/>
      <c r="AN405" s="36">
        <v>5</v>
      </c>
      <c r="AO405" s="35" t="s">
        <v>47</v>
      </c>
      <c r="AP405" s="13"/>
      <c r="AQ405" s="13"/>
      <c r="AR405" s="13"/>
      <c r="AS405" s="13"/>
      <c r="AT405" s="13"/>
      <c r="AU405" s="13"/>
      <c r="AV405" s="13"/>
      <c r="AW405" s="13"/>
      <c r="AX405" s="13"/>
      <c r="AY405" s="13"/>
      <c r="AZ405" s="13"/>
      <c r="BA405" s="13"/>
      <c r="BB405" s="13">
        <f t="shared" si="507"/>
        <v>0</v>
      </c>
      <c r="BC405" s="13" t="str">
        <f t="shared" si="508"/>
        <v>Débil</v>
      </c>
      <c r="BD405" s="13"/>
      <c r="BE405" s="13"/>
      <c r="BF405" s="13" t="str">
        <f t="shared" si="509"/>
        <v/>
      </c>
      <c r="BG405" s="13"/>
      <c r="BH405" s="14" t="str">
        <f t="shared" si="510"/>
        <v/>
      </c>
      <c r="BI405" s="13" t="str">
        <f t="shared" si="511"/>
        <v/>
      </c>
      <c r="BJ405" s="13" t="str">
        <f t="shared" si="512"/>
        <v>SI</v>
      </c>
      <c r="BK405" s="71"/>
      <c r="BL405" s="71"/>
      <c r="BM405" s="74"/>
      <c r="BN405" s="52"/>
      <c r="BO405" s="52"/>
      <c r="BP405" s="55"/>
      <c r="BQ405" s="58"/>
      <c r="BR405" s="61"/>
    </row>
    <row r="406" spans="1:70" ht="23.25" customHeight="1" x14ac:dyDescent="0.25">
      <c r="A406" s="27"/>
      <c r="B406" s="77"/>
      <c r="C406" s="80"/>
      <c r="D406" s="82"/>
      <c r="E406" s="82"/>
      <c r="F406" s="64"/>
      <c r="G406" s="64"/>
      <c r="H406" s="80"/>
      <c r="I406" s="64"/>
      <c r="J406" s="85"/>
      <c r="K406" s="31">
        <v>6</v>
      </c>
      <c r="L406" s="32" t="s">
        <v>47</v>
      </c>
      <c r="M406" s="87"/>
      <c r="N406" s="89"/>
      <c r="O406" s="52"/>
      <c r="P406" s="92"/>
      <c r="Q406" s="64"/>
      <c r="R406" s="64"/>
      <c r="S406" s="64"/>
      <c r="T406" s="64"/>
      <c r="U406" s="64"/>
      <c r="V406" s="64"/>
      <c r="W406" s="64"/>
      <c r="X406" s="64"/>
      <c r="Y406" s="64"/>
      <c r="Z406" s="64"/>
      <c r="AA406" s="64"/>
      <c r="AB406" s="64"/>
      <c r="AC406" s="64"/>
      <c r="AD406" s="64"/>
      <c r="AE406" s="64"/>
      <c r="AF406" s="64"/>
      <c r="AG406" s="64"/>
      <c r="AH406" s="64"/>
      <c r="AI406" s="64"/>
      <c r="AJ406" s="66"/>
      <c r="AK406" s="52"/>
      <c r="AL406" s="55"/>
      <c r="AM406" s="69"/>
      <c r="AN406" s="33">
        <v>6</v>
      </c>
      <c r="AO406" s="32" t="s">
        <v>47</v>
      </c>
      <c r="AP406" s="17"/>
      <c r="AQ406" s="17"/>
      <c r="AR406" s="17"/>
      <c r="AS406" s="17"/>
      <c r="AT406" s="17"/>
      <c r="AU406" s="17"/>
      <c r="AV406" s="17"/>
      <c r="AW406" s="17"/>
      <c r="AX406" s="17"/>
      <c r="AY406" s="17"/>
      <c r="AZ406" s="17"/>
      <c r="BA406" s="17"/>
      <c r="BB406" s="17">
        <f t="shared" si="507"/>
        <v>0</v>
      </c>
      <c r="BC406" s="17" t="str">
        <f t="shared" si="508"/>
        <v>Débil</v>
      </c>
      <c r="BD406" s="17"/>
      <c r="BE406" s="17"/>
      <c r="BF406" s="17" t="str">
        <f t="shared" si="509"/>
        <v/>
      </c>
      <c r="BG406" s="17"/>
      <c r="BH406" s="18" t="str">
        <f t="shared" si="510"/>
        <v/>
      </c>
      <c r="BI406" s="17" t="str">
        <f t="shared" si="511"/>
        <v/>
      </c>
      <c r="BJ406" s="17" t="str">
        <f t="shared" si="512"/>
        <v>SI</v>
      </c>
      <c r="BK406" s="71"/>
      <c r="BL406" s="71"/>
      <c r="BM406" s="74"/>
      <c r="BN406" s="52"/>
      <c r="BO406" s="52"/>
      <c r="BP406" s="55"/>
      <c r="BQ406" s="58"/>
      <c r="BR406" s="61"/>
    </row>
    <row r="407" spans="1:70" ht="23.25" customHeight="1" x14ac:dyDescent="0.25">
      <c r="A407" s="27"/>
      <c r="B407" s="77"/>
      <c r="C407" s="80"/>
      <c r="D407" s="82"/>
      <c r="E407" s="82"/>
      <c r="F407" s="64"/>
      <c r="G407" s="64"/>
      <c r="H407" s="80"/>
      <c r="I407" s="64"/>
      <c r="J407" s="85"/>
      <c r="K407" s="34">
        <v>7</v>
      </c>
      <c r="L407" s="35" t="s">
        <v>47</v>
      </c>
      <c r="M407" s="87"/>
      <c r="N407" s="89"/>
      <c r="O407" s="52"/>
      <c r="P407" s="92"/>
      <c r="Q407" s="64"/>
      <c r="R407" s="64"/>
      <c r="S407" s="64"/>
      <c r="T407" s="64"/>
      <c r="U407" s="64"/>
      <c r="V407" s="64"/>
      <c r="W407" s="64"/>
      <c r="X407" s="64"/>
      <c r="Y407" s="64"/>
      <c r="Z407" s="64"/>
      <c r="AA407" s="64"/>
      <c r="AB407" s="64"/>
      <c r="AC407" s="64"/>
      <c r="AD407" s="64"/>
      <c r="AE407" s="64"/>
      <c r="AF407" s="64"/>
      <c r="AG407" s="64"/>
      <c r="AH407" s="64"/>
      <c r="AI407" s="64"/>
      <c r="AJ407" s="66"/>
      <c r="AK407" s="52"/>
      <c r="AL407" s="55"/>
      <c r="AM407" s="69"/>
      <c r="AN407" s="36">
        <v>7</v>
      </c>
      <c r="AO407" s="35" t="s">
        <v>47</v>
      </c>
      <c r="AP407" s="13"/>
      <c r="AQ407" s="13"/>
      <c r="AR407" s="13"/>
      <c r="AS407" s="13"/>
      <c r="AT407" s="13"/>
      <c r="AU407" s="13"/>
      <c r="AV407" s="13"/>
      <c r="AW407" s="13"/>
      <c r="AX407" s="13"/>
      <c r="AY407" s="13"/>
      <c r="AZ407" s="13"/>
      <c r="BA407" s="13"/>
      <c r="BB407" s="13">
        <f t="shared" si="507"/>
        <v>0</v>
      </c>
      <c r="BC407" s="13" t="str">
        <f t="shared" si="508"/>
        <v>Débil</v>
      </c>
      <c r="BD407" s="13"/>
      <c r="BE407" s="13"/>
      <c r="BF407" s="13" t="str">
        <f t="shared" si="509"/>
        <v/>
      </c>
      <c r="BG407" s="13"/>
      <c r="BH407" s="14" t="str">
        <f t="shared" si="510"/>
        <v/>
      </c>
      <c r="BI407" s="13" t="str">
        <f t="shared" si="511"/>
        <v/>
      </c>
      <c r="BJ407" s="13" t="str">
        <f t="shared" si="512"/>
        <v>SI</v>
      </c>
      <c r="BK407" s="71"/>
      <c r="BL407" s="71"/>
      <c r="BM407" s="74"/>
      <c r="BN407" s="52"/>
      <c r="BO407" s="52"/>
      <c r="BP407" s="55"/>
      <c r="BQ407" s="58"/>
      <c r="BR407" s="61"/>
    </row>
    <row r="408" spans="1:70" ht="23.25" customHeight="1" x14ac:dyDescent="0.25">
      <c r="A408" s="27"/>
      <c r="B408" s="77"/>
      <c r="C408" s="80"/>
      <c r="D408" s="82"/>
      <c r="E408" s="82"/>
      <c r="F408" s="64"/>
      <c r="G408" s="64"/>
      <c r="H408" s="80"/>
      <c r="I408" s="64"/>
      <c r="J408" s="85"/>
      <c r="K408" s="31">
        <v>8</v>
      </c>
      <c r="L408" s="32" t="s">
        <v>47</v>
      </c>
      <c r="M408" s="87"/>
      <c r="N408" s="89"/>
      <c r="O408" s="52"/>
      <c r="P408" s="92"/>
      <c r="Q408" s="64"/>
      <c r="R408" s="64"/>
      <c r="S408" s="64"/>
      <c r="T408" s="64"/>
      <c r="U408" s="64"/>
      <c r="V408" s="64"/>
      <c r="W408" s="64"/>
      <c r="X408" s="64"/>
      <c r="Y408" s="64"/>
      <c r="Z408" s="64"/>
      <c r="AA408" s="64"/>
      <c r="AB408" s="64"/>
      <c r="AC408" s="64"/>
      <c r="AD408" s="64"/>
      <c r="AE408" s="64"/>
      <c r="AF408" s="64"/>
      <c r="AG408" s="64"/>
      <c r="AH408" s="64"/>
      <c r="AI408" s="64"/>
      <c r="AJ408" s="66"/>
      <c r="AK408" s="52"/>
      <c r="AL408" s="55"/>
      <c r="AM408" s="69"/>
      <c r="AN408" s="33">
        <v>8</v>
      </c>
      <c r="AO408" s="32" t="s">
        <v>47</v>
      </c>
      <c r="AP408" s="17"/>
      <c r="AQ408" s="17"/>
      <c r="AR408" s="17"/>
      <c r="AS408" s="17"/>
      <c r="AT408" s="17"/>
      <c r="AU408" s="17"/>
      <c r="AV408" s="17"/>
      <c r="AW408" s="17"/>
      <c r="AX408" s="17"/>
      <c r="AY408" s="17"/>
      <c r="AZ408" s="17"/>
      <c r="BA408" s="17"/>
      <c r="BB408" s="17">
        <f t="shared" si="507"/>
        <v>0</v>
      </c>
      <c r="BC408" s="17" t="str">
        <f t="shared" si="508"/>
        <v>Débil</v>
      </c>
      <c r="BD408" s="17"/>
      <c r="BE408" s="17"/>
      <c r="BF408" s="17" t="str">
        <f t="shared" si="509"/>
        <v/>
      </c>
      <c r="BG408" s="17"/>
      <c r="BH408" s="18" t="str">
        <f t="shared" si="510"/>
        <v/>
      </c>
      <c r="BI408" s="17" t="str">
        <f t="shared" si="511"/>
        <v/>
      </c>
      <c r="BJ408" s="17" t="str">
        <f t="shared" si="512"/>
        <v>SI</v>
      </c>
      <c r="BK408" s="71"/>
      <c r="BL408" s="71"/>
      <c r="BM408" s="74"/>
      <c r="BN408" s="52"/>
      <c r="BO408" s="52"/>
      <c r="BP408" s="55"/>
      <c r="BQ408" s="58"/>
      <c r="BR408" s="61"/>
    </row>
    <row r="409" spans="1:70" ht="23.25" customHeight="1" x14ac:dyDescent="0.25">
      <c r="A409" s="27"/>
      <c r="B409" s="77"/>
      <c r="C409" s="80"/>
      <c r="D409" s="82"/>
      <c r="E409" s="82"/>
      <c r="F409" s="64"/>
      <c r="G409" s="64"/>
      <c r="H409" s="80"/>
      <c r="I409" s="64"/>
      <c r="J409" s="85"/>
      <c r="K409" s="34">
        <v>9</v>
      </c>
      <c r="L409" s="35" t="s">
        <v>47</v>
      </c>
      <c r="M409" s="87"/>
      <c r="N409" s="89"/>
      <c r="O409" s="52"/>
      <c r="P409" s="92"/>
      <c r="Q409" s="64"/>
      <c r="R409" s="64"/>
      <c r="S409" s="64"/>
      <c r="T409" s="64"/>
      <c r="U409" s="64"/>
      <c r="V409" s="64"/>
      <c r="W409" s="64"/>
      <c r="X409" s="64"/>
      <c r="Y409" s="64"/>
      <c r="Z409" s="64"/>
      <c r="AA409" s="64"/>
      <c r="AB409" s="64"/>
      <c r="AC409" s="64"/>
      <c r="AD409" s="64"/>
      <c r="AE409" s="64"/>
      <c r="AF409" s="64"/>
      <c r="AG409" s="64"/>
      <c r="AH409" s="64"/>
      <c r="AI409" s="64"/>
      <c r="AJ409" s="66"/>
      <c r="AK409" s="52"/>
      <c r="AL409" s="55"/>
      <c r="AM409" s="69"/>
      <c r="AN409" s="36">
        <v>9</v>
      </c>
      <c r="AO409" s="35" t="s">
        <v>56</v>
      </c>
      <c r="AP409" s="13"/>
      <c r="AQ409" s="13"/>
      <c r="AR409" s="13"/>
      <c r="AS409" s="13"/>
      <c r="AT409" s="13"/>
      <c r="AU409" s="13"/>
      <c r="AV409" s="13"/>
      <c r="AW409" s="13"/>
      <c r="AX409" s="13"/>
      <c r="AY409" s="13"/>
      <c r="AZ409" s="13"/>
      <c r="BA409" s="13"/>
      <c r="BB409" s="13">
        <f t="shared" si="507"/>
        <v>0</v>
      </c>
      <c r="BC409" s="13" t="str">
        <f t="shared" si="508"/>
        <v>Débil</v>
      </c>
      <c r="BD409" s="13"/>
      <c r="BE409" s="13"/>
      <c r="BF409" s="13" t="str">
        <f t="shared" si="509"/>
        <v/>
      </c>
      <c r="BG409" s="13"/>
      <c r="BH409" s="14" t="str">
        <f t="shared" si="510"/>
        <v/>
      </c>
      <c r="BI409" s="13" t="str">
        <f t="shared" si="511"/>
        <v/>
      </c>
      <c r="BJ409" s="13" t="str">
        <f t="shared" si="512"/>
        <v>SI</v>
      </c>
      <c r="BK409" s="71"/>
      <c r="BL409" s="71"/>
      <c r="BM409" s="74"/>
      <c r="BN409" s="52"/>
      <c r="BO409" s="52"/>
      <c r="BP409" s="55"/>
      <c r="BQ409" s="58"/>
      <c r="BR409" s="61"/>
    </row>
    <row r="410" spans="1:70" ht="23.25" customHeight="1" thickBot="1" x14ac:dyDescent="0.3">
      <c r="A410" s="27"/>
      <c r="B410" s="78"/>
      <c r="C410" s="81"/>
      <c r="D410" s="83"/>
      <c r="E410" s="83"/>
      <c r="F410" s="65"/>
      <c r="G410" s="65"/>
      <c r="H410" s="81"/>
      <c r="I410" s="65"/>
      <c r="J410" s="86"/>
      <c r="K410" s="37">
        <v>10</v>
      </c>
      <c r="L410" s="38" t="s">
        <v>47</v>
      </c>
      <c r="M410" s="88"/>
      <c r="N410" s="90"/>
      <c r="O410" s="53"/>
      <c r="P410" s="93"/>
      <c r="Q410" s="65"/>
      <c r="R410" s="65"/>
      <c r="S410" s="65"/>
      <c r="T410" s="65"/>
      <c r="U410" s="65"/>
      <c r="V410" s="65"/>
      <c r="W410" s="65"/>
      <c r="X410" s="65"/>
      <c r="Y410" s="65"/>
      <c r="Z410" s="65"/>
      <c r="AA410" s="65"/>
      <c r="AB410" s="65"/>
      <c r="AC410" s="65"/>
      <c r="AD410" s="65"/>
      <c r="AE410" s="65"/>
      <c r="AF410" s="65"/>
      <c r="AG410" s="65"/>
      <c r="AH410" s="65"/>
      <c r="AI410" s="65"/>
      <c r="AJ410" s="67"/>
      <c r="AK410" s="53"/>
      <c r="AL410" s="56"/>
      <c r="AM410" s="70"/>
      <c r="AN410" s="39">
        <v>10</v>
      </c>
      <c r="AO410" s="38" t="s">
        <v>56</v>
      </c>
      <c r="AP410" s="19"/>
      <c r="AQ410" s="19"/>
      <c r="AR410" s="19"/>
      <c r="AS410" s="19"/>
      <c r="AT410" s="19"/>
      <c r="AU410" s="19"/>
      <c r="AV410" s="19"/>
      <c r="AW410" s="19"/>
      <c r="AX410" s="19"/>
      <c r="AY410" s="19"/>
      <c r="AZ410" s="19"/>
      <c r="BA410" s="19"/>
      <c r="BB410" s="19">
        <f t="shared" si="507"/>
        <v>0</v>
      </c>
      <c r="BC410" s="19" t="str">
        <f t="shared" si="508"/>
        <v>Débil</v>
      </c>
      <c r="BD410" s="19"/>
      <c r="BE410" s="19"/>
      <c r="BF410" s="19" t="str">
        <f t="shared" si="509"/>
        <v/>
      </c>
      <c r="BG410" s="19"/>
      <c r="BH410" s="20" t="str">
        <f t="shared" si="510"/>
        <v/>
      </c>
      <c r="BI410" s="19" t="str">
        <f t="shared" si="511"/>
        <v/>
      </c>
      <c r="BJ410" s="19" t="str">
        <f t="shared" si="512"/>
        <v>SI</v>
      </c>
      <c r="BK410" s="72"/>
      <c r="BL410" s="72"/>
      <c r="BM410" s="75"/>
      <c r="BN410" s="53"/>
      <c r="BO410" s="53"/>
      <c r="BP410" s="56"/>
      <c r="BQ410" s="59"/>
      <c r="BR410" s="62"/>
    </row>
    <row r="411" spans="1:70" ht="267.75" x14ac:dyDescent="0.25">
      <c r="A411" s="27"/>
      <c r="B411" s="99" t="s">
        <v>14</v>
      </c>
      <c r="C411" s="63" t="s">
        <v>725</v>
      </c>
      <c r="D411" s="82" t="s">
        <v>726</v>
      </c>
      <c r="E411" s="82" t="s">
        <v>727</v>
      </c>
      <c r="F411" s="63" t="s">
        <v>91</v>
      </c>
      <c r="G411" s="63" t="s">
        <v>91</v>
      </c>
      <c r="H411" s="79" t="s">
        <v>91</v>
      </c>
      <c r="I411" s="63" t="s">
        <v>91</v>
      </c>
      <c r="J411" s="84" t="str">
        <f t="shared" ref="J411" si="549">IF(AND((F411="SI"),(G411="SI"),(H411="SI"),(I411="SI")),"Si es Riesgo de Corrupción","No es Riesgo de Corrupción")</f>
        <v>Si es Riesgo de Corrupción</v>
      </c>
      <c r="K411" s="28">
        <v>1</v>
      </c>
      <c r="L411" s="29" t="s">
        <v>728</v>
      </c>
      <c r="M411" s="87" t="s">
        <v>731</v>
      </c>
      <c r="N411" s="89">
        <v>3</v>
      </c>
      <c r="O411" s="52" t="str">
        <f t="shared" ref="O411" si="550">IF(N411=1,"Rara vez",IF(N411=2,"Improbable",IF(N411=3,"Posible",IF(N411=4,"Probable",IF(N411=5,"Casi seguro","← 
Definir el nivel de probabilidad")))))</f>
        <v>Posible</v>
      </c>
      <c r="P411" s="91" t="str">
        <f t="shared" ref="P411" si="551">IF(N411=5,"Descripción:
Se espera que el evento ocurra en la mayoría de las circunstancias
Frecuencia:
Más de 1 vez al año",IF(N411=4,"Descripción:
Es viable que el evento ocurra en la mayoría de las circunstancias
Frecuencia:
Al menos 1 vez en el último año",IF(N411=3,"Descripción:
El evento podrá ocurrir en algún momento
Frecuencia:
Al menos 1 vez en los últimos 2 años",IF(N411=2,"Descripción:
El evento puede ocurrir en algún momento
Frecuencia:
Al menos 1 vez en los últimos 5 años",IF(N411=1,"Descripción:
El evento puede ocurrir solo en circunstancias excepcionales (poco comunes o anormales)
Frecuencia:
No se ha presentado en los últimos 5 años","← ← 
Definir el nivel de probabilidad")))))</f>
        <v>Descripción:
El evento podrá ocurrir en algún momento
Frecuencia:
Al menos 1 vez en los últimos 2 años</v>
      </c>
      <c r="Q411" s="63" t="s">
        <v>91</v>
      </c>
      <c r="R411" s="63" t="s">
        <v>91</v>
      </c>
      <c r="S411" s="63" t="s">
        <v>91</v>
      </c>
      <c r="T411" s="63" t="s">
        <v>91</v>
      </c>
      <c r="U411" s="63" t="s">
        <v>91</v>
      </c>
      <c r="V411" s="63" t="s">
        <v>91</v>
      </c>
      <c r="W411" s="63" t="s">
        <v>91</v>
      </c>
      <c r="X411" s="63" t="s">
        <v>91</v>
      </c>
      <c r="Y411" s="63" t="s">
        <v>91</v>
      </c>
      <c r="Z411" s="63" t="s">
        <v>91</v>
      </c>
      <c r="AA411" s="63" t="s">
        <v>91</v>
      </c>
      <c r="AB411" s="63" t="s">
        <v>91</v>
      </c>
      <c r="AC411" s="63" t="s">
        <v>91</v>
      </c>
      <c r="AD411" s="63" t="s">
        <v>91</v>
      </c>
      <c r="AE411" s="63" t="s">
        <v>91</v>
      </c>
      <c r="AF411" s="63" t="s">
        <v>99</v>
      </c>
      <c r="AG411" s="63" t="s">
        <v>91</v>
      </c>
      <c r="AH411" s="63" t="s">
        <v>91</v>
      </c>
      <c r="AI411" s="63" t="s">
        <v>99</v>
      </c>
      <c r="AJ411" s="66">
        <f t="shared" ref="AJ411" si="552">IF(AF411="SI","Impacto Catastrófico por lesoines o perdida de vidas humanas",(COUNTIF(Q411:AE420,"SI")+COUNTIF(AG411:AI420,"SI")))</f>
        <v>17</v>
      </c>
      <c r="AK411" s="52" t="str">
        <f t="shared" ref="AK411" si="553">IF(AJ411=0,"",IF(AND(AJ411&gt;0,AJ411&lt;=5),"Moderado",IF(AND(AJ411&gt;5,AJ411&lt;=11),"Mayor","Catastrófico")))</f>
        <v>Catastrófico</v>
      </c>
      <c r="AL411" s="54" t="str">
        <f t="shared" ref="AL411" si="554">IF(AND(O411="Rara Vez",AK411="Moderado"),"Moderado",IF(AND(O411="Rara Vez",AK411="Mayor"),"Alto",IF(AND(O411="Improbable",AK411="Moderado"),"Moderado",IF(AND(O411="Improbable",AK411="Mayor"),"Alto",IF(AND(O411="Posible",AK411="Moderado"),"Alto",IF(AND(O411="Probable",AK411="Moderado"),"Alto","Extremo"))))))</f>
        <v>Extremo</v>
      </c>
      <c r="AM411" s="68" t="s">
        <v>81</v>
      </c>
      <c r="AN411" s="30">
        <v>1</v>
      </c>
      <c r="AO411" s="29" t="s">
        <v>732</v>
      </c>
      <c r="AP411" s="11" t="s">
        <v>733</v>
      </c>
      <c r="AQ411" s="11" t="s">
        <v>220</v>
      </c>
      <c r="AR411" s="11" t="s">
        <v>734</v>
      </c>
      <c r="AS411" s="11" t="s">
        <v>735</v>
      </c>
      <c r="AT411" s="11" t="s">
        <v>132</v>
      </c>
      <c r="AU411" s="11" t="s">
        <v>106</v>
      </c>
      <c r="AV411" s="11" t="s">
        <v>107</v>
      </c>
      <c r="AW411" s="11" t="s">
        <v>182</v>
      </c>
      <c r="AX411" s="11" t="s">
        <v>183</v>
      </c>
      <c r="AY411" s="11" t="s">
        <v>184</v>
      </c>
      <c r="AZ411" s="11" t="s">
        <v>185</v>
      </c>
      <c r="BA411" s="11" t="s">
        <v>118</v>
      </c>
      <c r="BB411" s="11">
        <f t="shared" si="459"/>
        <v>35</v>
      </c>
      <c r="BC411" s="11" t="str">
        <f t="shared" si="460"/>
        <v>Débil</v>
      </c>
      <c r="BD411" s="11"/>
      <c r="BE411" s="11" t="s">
        <v>120</v>
      </c>
      <c r="BF411" s="11" t="str">
        <f t="shared" si="461"/>
        <v>Siempre se ejecuta</v>
      </c>
      <c r="BG411" s="11"/>
      <c r="BH411" s="12" t="str">
        <f t="shared" si="462"/>
        <v>DÉBIL</v>
      </c>
      <c r="BI411" s="11">
        <f t="shared" si="463"/>
        <v>0</v>
      </c>
      <c r="BJ411" s="11" t="str">
        <f t="shared" si="464"/>
        <v>SI</v>
      </c>
      <c r="BK411" s="71" t="str">
        <f t="shared" ref="BK411" si="555">IF(AVERAGE(BI411:BI420)=100,"FUERTE",IF(AND(AVERAGE(BI411:BI420)&lt;=99,AVERAGE(BI411:BI420)&gt;=50),"MODERADA",IF(AVERAGE(BI411:BI420)&lt;50,"DÉBIL",0)))</f>
        <v>MODERADA</v>
      </c>
      <c r="BL411" s="71" t="str">
        <f t="shared" ref="BL411" si="556">IFERROR(IF(BK411="DÉBIL","NO DISMINUYE",IF(AVERAGEIF(AT411:AT420,"Preventivo",BI411:BI420)&gt;=50,"DIRECTAMENTE","NO DISMINUYE")),"NO DISMINUYE")</f>
        <v>DIRECTAMENTE</v>
      </c>
      <c r="BM411" s="73">
        <f t="shared" ref="BM411" si="557">IF(N411=1,1,IF(AND(N411=2,BK411="FUERTE",BL411="DIRECTAMENTE"),N411-1,IF(AND(N411&gt;2,BK411="FUERTE",BL411="DIRECTAMENTE"),N411-2,IF(AND(N411&gt;=2,BK411="MODERADA",BL411="DIRECTAMENTE"),N411-1,N411))))</f>
        <v>2</v>
      </c>
      <c r="BN411" s="52" t="str">
        <f t="shared" ref="BN411" si="558">IF(BM411=1,"Rara vez",IF(BM411=2,"Improbable",IF(BM411=3,"Posible",IF(BM411=4,"Probable",IF(BM411=5,"Casi Seguro",0)))))</f>
        <v>Improbable</v>
      </c>
      <c r="BO411" s="52" t="str">
        <f t="shared" ref="BO411" si="559">AK411</f>
        <v>Catastrófico</v>
      </c>
      <c r="BP411" s="54" t="str">
        <f t="shared" ref="BP411" si="560">IF(AND(BN411="Rara Vez",BO411="Moderado"),"Moderado",IF(AND(BN411="Rara Vez",BO411="Mayor"),"Alto",IF(AND(BN411="Improbable",BO411="Moderado"),"Moderado",IF(AND(BN411="Improbable",BO411="Mayor"),"Alto",IF(AND(BN411="Posible",BO411="Moderado"),"Alto",IF(AND(BN411="Probable",BO411="Moderado"),"Alto","Extremo"))))))</f>
        <v>Extremo</v>
      </c>
      <c r="BQ411" s="57" t="s">
        <v>745</v>
      </c>
      <c r="BR411" s="60"/>
    </row>
    <row r="412" spans="1:70" ht="229.5" x14ac:dyDescent="0.25">
      <c r="A412" s="27"/>
      <c r="B412" s="100"/>
      <c r="C412" s="64"/>
      <c r="D412" s="82"/>
      <c r="E412" s="82"/>
      <c r="F412" s="64"/>
      <c r="G412" s="64"/>
      <c r="H412" s="80"/>
      <c r="I412" s="64"/>
      <c r="J412" s="85"/>
      <c r="K412" s="31">
        <v>2</v>
      </c>
      <c r="L412" s="32" t="s">
        <v>729</v>
      </c>
      <c r="M412" s="87"/>
      <c r="N412" s="89"/>
      <c r="O412" s="52"/>
      <c r="P412" s="92"/>
      <c r="Q412" s="64"/>
      <c r="R412" s="64"/>
      <c r="S412" s="64"/>
      <c r="T412" s="64"/>
      <c r="U412" s="64"/>
      <c r="V412" s="64"/>
      <c r="W412" s="64"/>
      <c r="X412" s="64"/>
      <c r="Y412" s="64"/>
      <c r="Z412" s="64"/>
      <c r="AA412" s="64"/>
      <c r="AB412" s="64"/>
      <c r="AC412" s="64"/>
      <c r="AD412" s="64"/>
      <c r="AE412" s="64"/>
      <c r="AF412" s="64"/>
      <c r="AG412" s="64"/>
      <c r="AH412" s="64"/>
      <c r="AI412" s="64"/>
      <c r="AJ412" s="66"/>
      <c r="AK412" s="52"/>
      <c r="AL412" s="55"/>
      <c r="AM412" s="69"/>
      <c r="AN412" s="33">
        <v>2</v>
      </c>
      <c r="AO412" s="32" t="s">
        <v>736</v>
      </c>
      <c r="AP412" s="17" t="s">
        <v>737</v>
      </c>
      <c r="AQ412" s="17" t="s">
        <v>200</v>
      </c>
      <c r="AR412" s="17" t="s">
        <v>224</v>
      </c>
      <c r="AS412" s="17" t="s">
        <v>735</v>
      </c>
      <c r="AT412" s="17" t="s">
        <v>105</v>
      </c>
      <c r="AU412" s="17" t="s">
        <v>106</v>
      </c>
      <c r="AV412" s="17" t="s">
        <v>107</v>
      </c>
      <c r="AW412" s="17" t="s">
        <v>108</v>
      </c>
      <c r="AX412" s="17" t="s">
        <v>109</v>
      </c>
      <c r="AY412" s="17" t="s">
        <v>110</v>
      </c>
      <c r="AZ412" s="17" t="s">
        <v>111</v>
      </c>
      <c r="BA412" s="17" t="s">
        <v>133</v>
      </c>
      <c r="BB412" s="17">
        <f t="shared" si="459"/>
        <v>100</v>
      </c>
      <c r="BC412" s="17" t="str">
        <f t="shared" si="460"/>
        <v>Fuerte</v>
      </c>
      <c r="BD412" s="17"/>
      <c r="BE412" s="17" t="s">
        <v>120</v>
      </c>
      <c r="BF412" s="17" t="str">
        <f t="shared" si="461"/>
        <v>Siempre se ejecuta</v>
      </c>
      <c r="BG412" s="17"/>
      <c r="BH412" s="18" t="str">
        <f t="shared" si="462"/>
        <v>FUERTE</v>
      </c>
      <c r="BI412" s="17">
        <f t="shared" si="463"/>
        <v>100</v>
      </c>
      <c r="BJ412" s="17" t="str">
        <f t="shared" si="464"/>
        <v>NO</v>
      </c>
      <c r="BK412" s="71"/>
      <c r="BL412" s="71"/>
      <c r="BM412" s="74"/>
      <c r="BN412" s="52"/>
      <c r="BO412" s="52"/>
      <c r="BP412" s="55"/>
      <c r="BQ412" s="58"/>
      <c r="BR412" s="61"/>
    </row>
    <row r="413" spans="1:70" ht="344.25" x14ac:dyDescent="0.25">
      <c r="A413" s="27"/>
      <c r="B413" s="100"/>
      <c r="C413" s="64"/>
      <c r="D413" s="82"/>
      <c r="E413" s="82"/>
      <c r="F413" s="64"/>
      <c r="G413" s="64"/>
      <c r="H413" s="80"/>
      <c r="I413" s="64"/>
      <c r="J413" s="85"/>
      <c r="K413" s="34">
        <v>3</v>
      </c>
      <c r="L413" s="35" t="s">
        <v>730</v>
      </c>
      <c r="M413" s="87"/>
      <c r="N413" s="89"/>
      <c r="O413" s="52"/>
      <c r="P413" s="92"/>
      <c r="Q413" s="64"/>
      <c r="R413" s="64"/>
      <c r="S413" s="64"/>
      <c r="T413" s="64"/>
      <c r="U413" s="64"/>
      <c r="V413" s="64"/>
      <c r="W413" s="64"/>
      <c r="X413" s="64"/>
      <c r="Y413" s="64"/>
      <c r="Z413" s="64"/>
      <c r="AA413" s="64"/>
      <c r="AB413" s="64"/>
      <c r="AC413" s="64"/>
      <c r="AD413" s="64"/>
      <c r="AE413" s="64"/>
      <c r="AF413" s="64"/>
      <c r="AG413" s="64"/>
      <c r="AH413" s="64"/>
      <c r="AI413" s="64"/>
      <c r="AJ413" s="66"/>
      <c r="AK413" s="52"/>
      <c r="AL413" s="55"/>
      <c r="AM413" s="69"/>
      <c r="AN413" s="36">
        <v>3</v>
      </c>
      <c r="AO413" s="35" t="s">
        <v>738</v>
      </c>
      <c r="AP413" s="13" t="s">
        <v>739</v>
      </c>
      <c r="AQ413" s="13" t="s">
        <v>200</v>
      </c>
      <c r="AR413" s="13" t="s">
        <v>740</v>
      </c>
      <c r="AS413" s="13" t="s">
        <v>741</v>
      </c>
      <c r="AT413" s="13" t="s">
        <v>132</v>
      </c>
      <c r="AU413" s="13" t="s">
        <v>106</v>
      </c>
      <c r="AV413" s="13" t="s">
        <v>107</v>
      </c>
      <c r="AW413" s="13" t="s">
        <v>108</v>
      </c>
      <c r="AX413" s="13" t="s">
        <v>109</v>
      </c>
      <c r="AY413" s="13" t="s">
        <v>110</v>
      </c>
      <c r="AZ413" s="13" t="s">
        <v>111</v>
      </c>
      <c r="BA413" s="13" t="s">
        <v>133</v>
      </c>
      <c r="BB413" s="13">
        <f t="shared" si="459"/>
        <v>100</v>
      </c>
      <c r="BC413" s="13" t="str">
        <f t="shared" si="460"/>
        <v>Fuerte</v>
      </c>
      <c r="BD413" s="13"/>
      <c r="BE413" s="13" t="s">
        <v>120</v>
      </c>
      <c r="BF413" s="13" t="str">
        <f t="shared" si="461"/>
        <v>Siempre se ejecuta</v>
      </c>
      <c r="BG413" s="13"/>
      <c r="BH413" s="14" t="str">
        <f t="shared" si="462"/>
        <v>FUERTE</v>
      </c>
      <c r="BI413" s="13">
        <f t="shared" si="463"/>
        <v>100</v>
      </c>
      <c r="BJ413" s="13" t="str">
        <f t="shared" si="464"/>
        <v>NO</v>
      </c>
      <c r="BK413" s="71"/>
      <c r="BL413" s="71"/>
      <c r="BM413" s="74"/>
      <c r="BN413" s="52"/>
      <c r="BO413" s="52"/>
      <c r="BP413" s="55"/>
      <c r="BQ413" s="58"/>
      <c r="BR413" s="61"/>
    </row>
    <row r="414" spans="1:70" ht="127.5" x14ac:dyDescent="0.25">
      <c r="A414" s="27"/>
      <c r="B414" s="100"/>
      <c r="C414" s="64"/>
      <c r="D414" s="82"/>
      <c r="E414" s="82"/>
      <c r="F414" s="64"/>
      <c r="G414" s="64"/>
      <c r="H414" s="80"/>
      <c r="I414" s="64"/>
      <c r="J414" s="85"/>
      <c r="K414" s="31">
        <v>4</v>
      </c>
      <c r="L414" s="32" t="s">
        <v>730</v>
      </c>
      <c r="M414" s="87"/>
      <c r="N414" s="89"/>
      <c r="O414" s="52"/>
      <c r="P414" s="92"/>
      <c r="Q414" s="64"/>
      <c r="R414" s="64"/>
      <c r="S414" s="64"/>
      <c r="T414" s="64"/>
      <c r="U414" s="64"/>
      <c r="V414" s="64"/>
      <c r="W414" s="64"/>
      <c r="X414" s="64"/>
      <c r="Y414" s="64"/>
      <c r="Z414" s="64"/>
      <c r="AA414" s="64"/>
      <c r="AB414" s="64"/>
      <c r="AC414" s="64"/>
      <c r="AD414" s="64"/>
      <c r="AE414" s="64"/>
      <c r="AF414" s="64"/>
      <c r="AG414" s="64"/>
      <c r="AH414" s="64"/>
      <c r="AI414" s="64"/>
      <c r="AJ414" s="66"/>
      <c r="AK414" s="52"/>
      <c r="AL414" s="55"/>
      <c r="AM414" s="69"/>
      <c r="AN414" s="33">
        <v>4</v>
      </c>
      <c r="AO414" s="32" t="s">
        <v>742</v>
      </c>
      <c r="AP414" s="17" t="s">
        <v>743</v>
      </c>
      <c r="AQ414" s="17" t="s">
        <v>200</v>
      </c>
      <c r="AR414" s="17" t="s">
        <v>744</v>
      </c>
      <c r="AS414" s="17" t="s">
        <v>741</v>
      </c>
      <c r="AT414" s="17" t="s">
        <v>105</v>
      </c>
      <c r="AU414" s="17" t="s">
        <v>106</v>
      </c>
      <c r="AV414" s="17" t="s">
        <v>107</v>
      </c>
      <c r="AW414" s="17" t="s">
        <v>108</v>
      </c>
      <c r="AX414" s="17" t="s">
        <v>109</v>
      </c>
      <c r="AY414" s="17" t="s">
        <v>110</v>
      </c>
      <c r="AZ414" s="17" t="s">
        <v>111</v>
      </c>
      <c r="BA414" s="17" t="s">
        <v>133</v>
      </c>
      <c r="BB414" s="17">
        <f t="shared" si="459"/>
        <v>100</v>
      </c>
      <c r="BC414" s="17" t="str">
        <f t="shared" si="460"/>
        <v>Fuerte</v>
      </c>
      <c r="BD414" s="17"/>
      <c r="BE414" s="17" t="s">
        <v>120</v>
      </c>
      <c r="BF414" s="17" t="str">
        <f t="shared" si="461"/>
        <v>Siempre se ejecuta</v>
      </c>
      <c r="BG414" s="17"/>
      <c r="BH414" s="18" t="str">
        <f t="shared" si="462"/>
        <v>FUERTE</v>
      </c>
      <c r="BI414" s="17">
        <f t="shared" si="463"/>
        <v>100</v>
      </c>
      <c r="BJ414" s="17" t="str">
        <f t="shared" si="464"/>
        <v>NO</v>
      </c>
      <c r="BK414" s="71"/>
      <c r="BL414" s="71"/>
      <c r="BM414" s="74"/>
      <c r="BN414" s="52"/>
      <c r="BO414" s="52"/>
      <c r="BP414" s="55"/>
      <c r="BQ414" s="58"/>
      <c r="BR414" s="61"/>
    </row>
    <row r="415" spans="1:70" ht="23.25" customHeight="1" x14ac:dyDescent="0.25">
      <c r="A415" s="27"/>
      <c r="B415" s="100"/>
      <c r="C415" s="64"/>
      <c r="D415" s="82"/>
      <c r="E415" s="82"/>
      <c r="F415" s="64"/>
      <c r="G415" s="64"/>
      <c r="H415" s="80"/>
      <c r="I415" s="64"/>
      <c r="J415" s="85"/>
      <c r="K415" s="34">
        <v>5</v>
      </c>
      <c r="L415" s="35" t="s">
        <v>47</v>
      </c>
      <c r="M415" s="87"/>
      <c r="N415" s="89"/>
      <c r="O415" s="52"/>
      <c r="P415" s="92"/>
      <c r="Q415" s="64"/>
      <c r="R415" s="64"/>
      <c r="S415" s="64"/>
      <c r="T415" s="64"/>
      <c r="U415" s="64"/>
      <c r="V415" s="64"/>
      <c r="W415" s="64"/>
      <c r="X415" s="64"/>
      <c r="Y415" s="64"/>
      <c r="Z415" s="64"/>
      <c r="AA415" s="64"/>
      <c r="AB415" s="64"/>
      <c r="AC415" s="64"/>
      <c r="AD415" s="64"/>
      <c r="AE415" s="64"/>
      <c r="AF415" s="64"/>
      <c r="AG415" s="64"/>
      <c r="AH415" s="64"/>
      <c r="AI415" s="64"/>
      <c r="AJ415" s="66"/>
      <c r="AK415" s="52"/>
      <c r="AL415" s="55"/>
      <c r="AM415" s="69"/>
      <c r="AN415" s="36">
        <v>5</v>
      </c>
      <c r="AO415" s="35" t="s">
        <v>47</v>
      </c>
      <c r="AP415" s="13"/>
      <c r="AQ415" s="13"/>
      <c r="AR415" s="13"/>
      <c r="AS415" s="13"/>
      <c r="AT415" s="13"/>
      <c r="AU415" s="13"/>
      <c r="AV415" s="13"/>
      <c r="AW415" s="13"/>
      <c r="AX415" s="13"/>
      <c r="AY415" s="13"/>
      <c r="AZ415" s="13"/>
      <c r="BA415" s="13"/>
      <c r="BB415" s="13">
        <f t="shared" si="459"/>
        <v>0</v>
      </c>
      <c r="BC415" s="13" t="str">
        <f t="shared" si="460"/>
        <v>Débil</v>
      </c>
      <c r="BD415" s="13"/>
      <c r="BE415" s="13"/>
      <c r="BF415" s="13" t="str">
        <f t="shared" si="461"/>
        <v/>
      </c>
      <c r="BG415" s="13"/>
      <c r="BH415" s="14" t="str">
        <f t="shared" si="462"/>
        <v/>
      </c>
      <c r="BI415" s="13" t="str">
        <f t="shared" si="463"/>
        <v/>
      </c>
      <c r="BJ415" s="13" t="str">
        <f t="shared" si="464"/>
        <v>SI</v>
      </c>
      <c r="BK415" s="71"/>
      <c r="BL415" s="71"/>
      <c r="BM415" s="74"/>
      <c r="BN415" s="52"/>
      <c r="BO415" s="52"/>
      <c r="BP415" s="55"/>
      <c r="BQ415" s="58"/>
      <c r="BR415" s="61"/>
    </row>
    <row r="416" spans="1:70" ht="23.25" customHeight="1" x14ac:dyDescent="0.25">
      <c r="A416" s="27"/>
      <c r="B416" s="100"/>
      <c r="C416" s="64"/>
      <c r="D416" s="82"/>
      <c r="E416" s="82"/>
      <c r="F416" s="64"/>
      <c r="G416" s="64"/>
      <c r="H416" s="80"/>
      <c r="I416" s="64"/>
      <c r="J416" s="85"/>
      <c r="K416" s="31">
        <v>6</v>
      </c>
      <c r="L416" s="32" t="s">
        <v>47</v>
      </c>
      <c r="M416" s="87"/>
      <c r="N416" s="89"/>
      <c r="O416" s="52"/>
      <c r="P416" s="92"/>
      <c r="Q416" s="64"/>
      <c r="R416" s="64"/>
      <c r="S416" s="64"/>
      <c r="T416" s="64"/>
      <c r="U416" s="64"/>
      <c r="V416" s="64"/>
      <c r="W416" s="64"/>
      <c r="X416" s="64"/>
      <c r="Y416" s="64"/>
      <c r="Z416" s="64"/>
      <c r="AA416" s="64"/>
      <c r="AB416" s="64"/>
      <c r="AC416" s="64"/>
      <c r="AD416" s="64"/>
      <c r="AE416" s="64"/>
      <c r="AF416" s="64"/>
      <c r="AG416" s="64"/>
      <c r="AH416" s="64"/>
      <c r="AI416" s="64"/>
      <c r="AJ416" s="66"/>
      <c r="AK416" s="52"/>
      <c r="AL416" s="55"/>
      <c r="AM416" s="69"/>
      <c r="AN416" s="33">
        <v>6</v>
      </c>
      <c r="AO416" s="32" t="s">
        <v>47</v>
      </c>
      <c r="AP416" s="17"/>
      <c r="AQ416" s="17"/>
      <c r="AR416" s="17"/>
      <c r="AS416" s="17"/>
      <c r="AT416" s="17"/>
      <c r="AU416" s="17"/>
      <c r="AV416" s="17"/>
      <c r="AW416" s="17"/>
      <c r="AX416" s="17"/>
      <c r="AY416" s="17"/>
      <c r="AZ416" s="17"/>
      <c r="BA416" s="17"/>
      <c r="BB416" s="17">
        <f t="shared" si="459"/>
        <v>0</v>
      </c>
      <c r="BC416" s="17" t="str">
        <f t="shared" si="460"/>
        <v>Débil</v>
      </c>
      <c r="BD416" s="17"/>
      <c r="BE416" s="17"/>
      <c r="BF416" s="17" t="str">
        <f t="shared" si="461"/>
        <v/>
      </c>
      <c r="BG416" s="17"/>
      <c r="BH416" s="18" t="str">
        <f t="shared" si="462"/>
        <v/>
      </c>
      <c r="BI416" s="17" t="str">
        <f t="shared" si="463"/>
        <v/>
      </c>
      <c r="BJ416" s="17" t="str">
        <f t="shared" si="464"/>
        <v>SI</v>
      </c>
      <c r="BK416" s="71"/>
      <c r="BL416" s="71"/>
      <c r="BM416" s="74"/>
      <c r="BN416" s="52"/>
      <c r="BO416" s="52"/>
      <c r="BP416" s="55"/>
      <c r="BQ416" s="58"/>
      <c r="BR416" s="61"/>
    </row>
    <row r="417" spans="1:70" ht="23.25" customHeight="1" x14ac:dyDescent="0.25">
      <c r="A417" s="27"/>
      <c r="B417" s="100"/>
      <c r="C417" s="64"/>
      <c r="D417" s="82"/>
      <c r="E417" s="82"/>
      <c r="F417" s="64"/>
      <c r="G417" s="64"/>
      <c r="H417" s="80"/>
      <c r="I417" s="64"/>
      <c r="J417" s="85"/>
      <c r="K417" s="34">
        <v>7</v>
      </c>
      <c r="L417" s="35" t="s">
        <v>47</v>
      </c>
      <c r="M417" s="87"/>
      <c r="N417" s="89"/>
      <c r="O417" s="52"/>
      <c r="P417" s="92"/>
      <c r="Q417" s="64"/>
      <c r="R417" s="64"/>
      <c r="S417" s="64"/>
      <c r="T417" s="64"/>
      <c r="U417" s="64"/>
      <c r="V417" s="64"/>
      <c r="W417" s="64"/>
      <c r="X417" s="64"/>
      <c r="Y417" s="64"/>
      <c r="Z417" s="64"/>
      <c r="AA417" s="64"/>
      <c r="AB417" s="64"/>
      <c r="AC417" s="64"/>
      <c r="AD417" s="64"/>
      <c r="AE417" s="64"/>
      <c r="AF417" s="64"/>
      <c r="AG417" s="64"/>
      <c r="AH417" s="64"/>
      <c r="AI417" s="64"/>
      <c r="AJ417" s="66"/>
      <c r="AK417" s="52"/>
      <c r="AL417" s="55"/>
      <c r="AM417" s="69"/>
      <c r="AN417" s="36">
        <v>7</v>
      </c>
      <c r="AO417" s="35" t="s">
        <v>47</v>
      </c>
      <c r="AP417" s="13"/>
      <c r="AQ417" s="13"/>
      <c r="AR417" s="13"/>
      <c r="AS417" s="13"/>
      <c r="AT417" s="13"/>
      <c r="AU417" s="13"/>
      <c r="AV417" s="13"/>
      <c r="AW417" s="13"/>
      <c r="AX417" s="13"/>
      <c r="AY417" s="13"/>
      <c r="AZ417" s="13"/>
      <c r="BA417" s="13"/>
      <c r="BB417" s="13">
        <f t="shared" si="459"/>
        <v>0</v>
      </c>
      <c r="BC417" s="13" t="str">
        <f t="shared" si="460"/>
        <v>Débil</v>
      </c>
      <c r="BD417" s="13"/>
      <c r="BE417" s="13"/>
      <c r="BF417" s="13" t="str">
        <f t="shared" si="461"/>
        <v/>
      </c>
      <c r="BG417" s="13"/>
      <c r="BH417" s="14" t="str">
        <f t="shared" si="462"/>
        <v/>
      </c>
      <c r="BI417" s="13" t="str">
        <f t="shared" si="463"/>
        <v/>
      </c>
      <c r="BJ417" s="13" t="str">
        <f t="shared" si="464"/>
        <v>SI</v>
      </c>
      <c r="BK417" s="71"/>
      <c r="BL417" s="71"/>
      <c r="BM417" s="74"/>
      <c r="BN417" s="52"/>
      <c r="BO417" s="52"/>
      <c r="BP417" s="55"/>
      <c r="BQ417" s="58"/>
      <c r="BR417" s="61"/>
    </row>
    <row r="418" spans="1:70" ht="23.25" customHeight="1" x14ac:dyDescent="0.25">
      <c r="A418" s="27"/>
      <c r="B418" s="100"/>
      <c r="C418" s="64"/>
      <c r="D418" s="82"/>
      <c r="E418" s="82"/>
      <c r="F418" s="64"/>
      <c r="G418" s="64"/>
      <c r="H418" s="80"/>
      <c r="I418" s="64"/>
      <c r="J418" s="85"/>
      <c r="K418" s="31">
        <v>8</v>
      </c>
      <c r="L418" s="32" t="s">
        <v>47</v>
      </c>
      <c r="M418" s="87"/>
      <c r="N418" s="89"/>
      <c r="O418" s="52"/>
      <c r="P418" s="92"/>
      <c r="Q418" s="64"/>
      <c r="R418" s="64"/>
      <c r="S418" s="64"/>
      <c r="T418" s="64"/>
      <c r="U418" s="64"/>
      <c r="V418" s="64"/>
      <c r="W418" s="64"/>
      <c r="X418" s="64"/>
      <c r="Y418" s="64"/>
      <c r="Z418" s="64"/>
      <c r="AA418" s="64"/>
      <c r="AB418" s="64"/>
      <c r="AC418" s="64"/>
      <c r="AD418" s="64"/>
      <c r="AE418" s="64"/>
      <c r="AF418" s="64"/>
      <c r="AG418" s="64"/>
      <c r="AH418" s="64"/>
      <c r="AI418" s="64"/>
      <c r="AJ418" s="66"/>
      <c r="AK418" s="52"/>
      <c r="AL418" s="55"/>
      <c r="AM418" s="69"/>
      <c r="AN418" s="33">
        <v>8</v>
      </c>
      <c r="AO418" s="32" t="s">
        <v>47</v>
      </c>
      <c r="AP418" s="17"/>
      <c r="AQ418" s="17"/>
      <c r="AR418" s="17"/>
      <c r="AS418" s="17"/>
      <c r="AT418" s="17"/>
      <c r="AU418" s="17"/>
      <c r="AV418" s="17"/>
      <c r="AW418" s="17"/>
      <c r="AX418" s="17"/>
      <c r="AY418" s="17"/>
      <c r="AZ418" s="17"/>
      <c r="BA418" s="17"/>
      <c r="BB418" s="17">
        <f t="shared" si="459"/>
        <v>0</v>
      </c>
      <c r="BC418" s="17" t="str">
        <f t="shared" si="460"/>
        <v>Débil</v>
      </c>
      <c r="BD418" s="17"/>
      <c r="BE418" s="17"/>
      <c r="BF418" s="17" t="str">
        <f t="shared" si="461"/>
        <v/>
      </c>
      <c r="BG418" s="17"/>
      <c r="BH418" s="18" t="str">
        <f t="shared" si="462"/>
        <v/>
      </c>
      <c r="BI418" s="17" t="str">
        <f t="shared" si="463"/>
        <v/>
      </c>
      <c r="BJ418" s="17" t="str">
        <f t="shared" si="464"/>
        <v>SI</v>
      </c>
      <c r="BK418" s="71"/>
      <c r="BL418" s="71"/>
      <c r="BM418" s="74"/>
      <c r="BN418" s="52"/>
      <c r="BO418" s="52"/>
      <c r="BP418" s="55"/>
      <c r="BQ418" s="58"/>
      <c r="BR418" s="61"/>
    </row>
    <row r="419" spans="1:70" ht="23.25" customHeight="1" x14ac:dyDescent="0.25">
      <c r="A419" s="27"/>
      <c r="B419" s="100"/>
      <c r="C419" s="64"/>
      <c r="D419" s="82"/>
      <c r="E419" s="82"/>
      <c r="F419" s="64"/>
      <c r="G419" s="64"/>
      <c r="H419" s="80"/>
      <c r="I419" s="64"/>
      <c r="J419" s="85"/>
      <c r="K419" s="34">
        <v>9</v>
      </c>
      <c r="L419" s="35" t="s">
        <v>47</v>
      </c>
      <c r="M419" s="87"/>
      <c r="N419" s="89"/>
      <c r="O419" s="52"/>
      <c r="P419" s="92"/>
      <c r="Q419" s="64"/>
      <c r="R419" s="64"/>
      <c r="S419" s="64"/>
      <c r="T419" s="64"/>
      <c r="U419" s="64"/>
      <c r="V419" s="64"/>
      <c r="W419" s="64"/>
      <c r="X419" s="64"/>
      <c r="Y419" s="64"/>
      <c r="Z419" s="64"/>
      <c r="AA419" s="64"/>
      <c r="AB419" s="64"/>
      <c r="AC419" s="64"/>
      <c r="AD419" s="64"/>
      <c r="AE419" s="64"/>
      <c r="AF419" s="64"/>
      <c r="AG419" s="64"/>
      <c r="AH419" s="64"/>
      <c r="AI419" s="64"/>
      <c r="AJ419" s="66"/>
      <c r="AK419" s="52"/>
      <c r="AL419" s="55"/>
      <c r="AM419" s="69"/>
      <c r="AN419" s="36">
        <v>9</v>
      </c>
      <c r="AO419" s="35" t="s">
        <v>56</v>
      </c>
      <c r="AP419" s="13"/>
      <c r="AQ419" s="13"/>
      <c r="AR419" s="13"/>
      <c r="AS419" s="13"/>
      <c r="AT419" s="13"/>
      <c r="AU419" s="13"/>
      <c r="AV419" s="13"/>
      <c r="AW419" s="13"/>
      <c r="AX419" s="13"/>
      <c r="AY419" s="13"/>
      <c r="AZ419" s="13"/>
      <c r="BA419" s="13"/>
      <c r="BB419" s="13">
        <f t="shared" si="459"/>
        <v>0</v>
      </c>
      <c r="BC419" s="13" t="str">
        <f t="shared" si="460"/>
        <v>Débil</v>
      </c>
      <c r="BD419" s="13"/>
      <c r="BE419" s="13"/>
      <c r="BF419" s="13" t="str">
        <f t="shared" si="461"/>
        <v/>
      </c>
      <c r="BG419" s="13"/>
      <c r="BH419" s="14" t="str">
        <f t="shared" si="462"/>
        <v/>
      </c>
      <c r="BI419" s="13" t="str">
        <f t="shared" si="463"/>
        <v/>
      </c>
      <c r="BJ419" s="13" t="str">
        <f t="shared" si="464"/>
        <v>SI</v>
      </c>
      <c r="BK419" s="71"/>
      <c r="BL419" s="71"/>
      <c r="BM419" s="74"/>
      <c r="BN419" s="52"/>
      <c r="BO419" s="52"/>
      <c r="BP419" s="55"/>
      <c r="BQ419" s="58"/>
      <c r="BR419" s="61"/>
    </row>
    <row r="420" spans="1:70" ht="23.25" customHeight="1" thickBot="1" x14ac:dyDescent="0.3">
      <c r="A420" s="27"/>
      <c r="B420" s="101"/>
      <c r="C420" s="65"/>
      <c r="D420" s="83"/>
      <c r="E420" s="83"/>
      <c r="F420" s="65"/>
      <c r="G420" s="65"/>
      <c r="H420" s="81"/>
      <c r="I420" s="65"/>
      <c r="J420" s="86"/>
      <c r="K420" s="37">
        <v>10</v>
      </c>
      <c r="L420" s="38" t="s">
        <v>47</v>
      </c>
      <c r="M420" s="88"/>
      <c r="N420" s="90"/>
      <c r="O420" s="53"/>
      <c r="P420" s="93"/>
      <c r="Q420" s="65"/>
      <c r="R420" s="65"/>
      <c r="S420" s="65"/>
      <c r="T420" s="65"/>
      <c r="U420" s="65"/>
      <c r="V420" s="65"/>
      <c r="W420" s="65"/>
      <c r="X420" s="65"/>
      <c r="Y420" s="65"/>
      <c r="Z420" s="65"/>
      <c r="AA420" s="65"/>
      <c r="AB420" s="65"/>
      <c r="AC420" s="65"/>
      <c r="AD420" s="65"/>
      <c r="AE420" s="65"/>
      <c r="AF420" s="65"/>
      <c r="AG420" s="65"/>
      <c r="AH420" s="65"/>
      <c r="AI420" s="65"/>
      <c r="AJ420" s="67"/>
      <c r="AK420" s="53"/>
      <c r="AL420" s="56"/>
      <c r="AM420" s="70"/>
      <c r="AN420" s="39">
        <v>10</v>
      </c>
      <c r="AO420" s="38" t="s">
        <v>56</v>
      </c>
      <c r="AP420" s="19"/>
      <c r="AQ420" s="19"/>
      <c r="AR420" s="19"/>
      <c r="AS420" s="19"/>
      <c r="AT420" s="19"/>
      <c r="AU420" s="19"/>
      <c r="AV420" s="19"/>
      <c r="AW420" s="19"/>
      <c r="AX420" s="19"/>
      <c r="AY420" s="19"/>
      <c r="AZ420" s="19"/>
      <c r="BA420" s="19"/>
      <c r="BB420" s="19">
        <f t="shared" si="459"/>
        <v>0</v>
      </c>
      <c r="BC420" s="19" t="str">
        <f t="shared" si="460"/>
        <v>Débil</v>
      </c>
      <c r="BD420" s="19"/>
      <c r="BE420" s="19"/>
      <c r="BF420" s="19" t="str">
        <f t="shared" si="461"/>
        <v/>
      </c>
      <c r="BG420" s="19"/>
      <c r="BH420" s="20" t="str">
        <f t="shared" si="462"/>
        <v/>
      </c>
      <c r="BI420" s="19" t="str">
        <f t="shared" si="463"/>
        <v/>
      </c>
      <c r="BJ420" s="19" t="str">
        <f t="shared" si="464"/>
        <v>SI</v>
      </c>
      <c r="BK420" s="72"/>
      <c r="BL420" s="72"/>
      <c r="BM420" s="75"/>
      <c r="BN420" s="53"/>
      <c r="BO420" s="53"/>
      <c r="BP420" s="56"/>
      <c r="BQ420" s="59"/>
      <c r="BR420" s="62"/>
    </row>
    <row r="421" spans="1:70" ht="76.5" x14ac:dyDescent="0.25">
      <c r="A421" s="27"/>
      <c r="B421" s="99" t="s">
        <v>40</v>
      </c>
      <c r="C421" s="63" t="s">
        <v>312</v>
      </c>
      <c r="D421" s="82" t="s">
        <v>313</v>
      </c>
      <c r="E421" s="82" t="s">
        <v>314</v>
      </c>
      <c r="F421" s="63" t="s">
        <v>91</v>
      </c>
      <c r="G421" s="63" t="s">
        <v>91</v>
      </c>
      <c r="H421" s="79" t="s">
        <v>91</v>
      </c>
      <c r="I421" s="63" t="s">
        <v>91</v>
      </c>
      <c r="J421" s="84" t="str">
        <f t="shared" ref="J421" si="561">IF(AND((F421="SI"),(G421="SI"),(H421="SI"),(I421="SI")),"Si es Riesgo de Corrupción","No es Riesgo de Corrupción")</f>
        <v>Si es Riesgo de Corrupción</v>
      </c>
      <c r="K421" s="28">
        <v>1</v>
      </c>
      <c r="L421" s="29" t="s">
        <v>315</v>
      </c>
      <c r="M421" s="87" t="s">
        <v>317</v>
      </c>
      <c r="N421" s="89">
        <v>1</v>
      </c>
      <c r="O421" s="52" t="str">
        <f t="shared" ref="O421" si="562">IF(N421=1,"Rara vez",IF(N421=2,"Improbable",IF(N421=3,"Posible",IF(N421=4,"Probable",IF(N421=5,"Casi seguro","← 
Definir el nivel de probabilidad")))))</f>
        <v>Rara vez</v>
      </c>
      <c r="P421" s="91" t="str">
        <f t="shared" ref="P421" si="563">IF(N421=5,"Descripción:
Se espera que el evento ocurra en la mayoría de las circunstancias
Frecuencia:
Más de 1 vez al año",IF(N421=4,"Descripción:
Es viable que el evento ocurra en la mayoría de las circunstancias
Frecuencia:
Al menos 1 vez en el último año",IF(N421=3,"Descripción:
El evento podrá ocurrir en algún momento
Frecuencia:
Al menos 1 vez en los últimos 2 años",IF(N421=2,"Descripción:
El evento puede ocurrir en algún momento
Frecuencia:
Al menos 1 vez en los últimos 5 años",IF(N421=1,"Descripción: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421" s="63" t="s">
        <v>91</v>
      </c>
      <c r="R421" s="63" t="s">
        <v>91</v>
      </c>
      <c r="S421" s="63" t="s">
        <v>99</v>
      </c>
      <c r="T421" s="63" t="s">
        <v>99</v>
      </c>
      <c r="U421" s="63" t="s">
        <v>91</v>
      </c>
      <c r="V421" s="63" t="s">
        <v>99</v>
      </c>
      <c r="W421" s="63" t="s">
        <v>91</v>
      </c>
      <c r="X421" s="63" t="s">
        <v>99</v>
      </c>
      <c r="Y421" s="63" t="s">
        <v>91</v>
      </c>
      <c r="Z421" s="63" t="s">
        <v>99</v>
      </c>
      <c r="AA421" s="63" t="s">
        <v>91</v>
      </c>
      <c r="AB421" s="63" t="s">
        <v>91</v>
      </c>
      <c r="AC421" s="63" t="s">
        <v>99</v>
      </c>
      <c r="AD421" s="63" t="s">
        <v>99</v>
      </c>
      <c r="AE421" s="63" t="s">
        <v>91</v>
      </c>
      <c r="AF421" s="63" t="s">
        <v>99</v>
      </c>
      <c r="AG421" s="63" t="s">
        <v>99</v>
      </c>
      <c r="AH421" s="63" t="s">
        <v>99</v>
      </c>
      <c r="AI421" s="63" t="s">
        <v>99</v>
      </c>
      <c r="AJ421" s="66">
        <f t="shared" ref="AJ421" si="564">IF(AF421="SI","Impacto Catastrófico por lesoines o perdida de vidas humanas",(COUNTIF(Q421:AE430,"SI")+COUNTIF(AG421:AI430,"SI")))</f>
        <v>8</v>
      </c>
      <c r="AK421" s="52" t="str">
        <f t="shared" ref="AK421" si="565">IF(AJ421=0,"",IF(AND(AJ421&gt;0,AJ421&lt;=5),"Moderado",IF(AND(AJ421&gt;5,AJ421&lt;=11),"Mayor","Catastrófico")))</f>
        <v>Mayor</v>
      </c>
      <c r="AL421" s="54" t="str">
        <f t="shared" ref="AL421" si="566">IF(AND(O421="Rara Vez",AK421="Moderado"),"Moderado",IF(AND(O421="Rara Vez",AK421="Mayor"),"Alto",IF(AND(O421="Improbable",AK421="Moderado"),"Moderado",IF(AND(O421="Improbable",AK421="Mayor"),"Alto",IF(AND(O421="Posible",AK421="Moderado"),"Alto",IF(AND(O421="Probable",AK421="Moderado"),"Alto","Extremo"))))))</f>
        <v>Alto</v>
      </c>
      <c r="AM421" s="68" t="s">
        <v>81</v>
      </c>
      <c r="AN421" s="30">
        <v>1</v>
      </c>
      <c r="AO421" s="29" t="s">
        <v>318</v>
      </c>
      <c r="AP421" s="11" t="s">
        <v>319</v>
      </c>
      <c r="AQ421" s="11" t="s">
        <v>102</v>
      </c>
      <c r="AR421" s="11" t="s">
        <v>320</v>
      </c>
      <c r="AS421" s="11" t="s">
        <v>321</v>
      </c>
      <c r="AT421" s="11" t="s">
        <v>105</v>
      </c>
      <c r="AU421" s="11" t="s">
        <v>106</v>
      </c>
      <c r="AV421" s="11" t="s">
        <v>107</v>
      </c>
      <c r="AW421" s="11" t="s">
        <v>108</v>
      </c>
      <c r="AX421" s="11" t="s">
        <v>117</v>
      </c>
      <c r="AY421" s="11" t="s">
        <v>110</v>
      </c>
      <c r="AZ421" s="11" t="s">
        <v>111</v>
      </c>
      <c r="BA421" s="11" t="s">
        <v>133</v>
      </c>
      <c r="BB421" s="11">
        <v>95</v>
      </c>
      <c r="BC421" s="11" t="s">
        <v>149</v>
      </c>
      <c r="BD421" s="11"/>
      <c r="BE421" s="11" t="s">
        <v>120</v>
      </c>
      <c r="BF421" s="11" t="str">
        <f t="shared" si="461"/>
        <v>Siempre se ejecuta</v>
      </c>
      <c r="BG421" s="11"/>
      <c r="BH421" s="12" t="str">
        <f t="shared" si="462"/>
        <v>MODERADO</v>
      </c>
      <c r="BI421" s="11">
        <f t="shared" si="463"/>
        <v>50</v>
      </c>
      <c r="BJ421" s="11" t="str">
        <f t="shared" si="464"/>
        <v>SI</v>
      </c>
      <c r="BK421" s="71" t="str">
        <f t="shared" ref="BK421" si="567">IF(AVERAGE(BI421:BI430)=100,"FUERTE",IF(AND(AVERAGE(BI421:BI430)&lt;=99,AVERAGE(BI421:BI430)&gt;=50),"MODERADA",IF(AVERAGE(BI421:BI430)&lt;50,"DÉBIL",0)))</f>
        <v>DÉBIL</v>
      </c>
      <c r="BL421" s="71" t="str">
        <f t="shared" ref="BL421" si="568">IFERROR(IF(BK421="DÉBIL","NO DISMINUYE",IF(AVERAGEIF(AT421:AT430,"Preventivo",BI421:BI430)&gt;=50,"DIRECTAMENTE","NO DISMINUYE")),"NO DISMINUYE")</f>
        <v>NO DISMINUYE</v>
      </c>
      <c r="BM421" s="73">
        <f t="shared" ref="BM421" si="569">IF(N421=1,1,IF(AND(N421=2,BK421="FUERTE",BL421="DIRECTAMENTE"),N421-1,IF(AND(N421&gt;2,BK421="FUERTE",BL421="DIRECTAMENTE"),N421-2,IF(AND(N421&gt;=2,BK421="MODERADA",BL421="DIRECTAMENTE"),N421-1,N421))))</f>
        <v>1</v>
      </c>
      <c r="BN421" s="52" t="str">
        <f t="shared" ref="BN421" si="570">IF(BM421=1,"Rara vez",IF(BM421=2,"Improbable",IF(BM421=3,"Posible",IF(BM421=4,"Probable",IF(BM421=5,"Casi Seguro",0)))))</f>
        <v>Rara vez</v>
      </c>
      <c r="BO421" s="52" t="str">
        <f t="shared" ref="BO421" si="571">AK421</f>
        <v>Mayor</v>
      </c>
      <c r="BP421" s="54" t="str">
        <f t="shared" ref="BP421" si="572">IF(AND(BN421="Rara Vez",BO421="Moderado"),"Moderado",IF(AND(BN421="Rara Vez",BO421="Mayor"),"Alto",IF(AND(BN421="Improbable",BO421="Moderado"),"Moderado",IF(AND(BN421="Improbable",BO421="Mayor"),"Alto",IF(AND(BN421="Posible",BO421="Moderado"),"Alto",IF(AND(BN421="Probable",BO421="Moderado"),"Alto","Extremo"))))))</f>
        <v>Alto</v>
      </c>
      <c r="BQ421" s="57" t="s">
        <v>668</v>
      </c>
      <c r="BR421" s="60"/>
    </row>
    <row r="422" spans="1:70" ht="267.75" x14ac:dyDescent="0.25">
      <c r="A422" s="27"/>
      <c r="B422" s="100"/>
      <c r="C422" s="64"/>
      <c r="D422" s="82"/>
      <c r="E422" s="82"/>
      <c r="F422" s="64"/>
      <c r="G422" s="64"/>
      <c r="H422" s="80"/>
      <c r="I422" s="64"/>
      <c r="J422" s="85"/>
      <c r="K422" s="31">
        <v>2</v>
      </c>
      <c r="L422" s="32" t="s">
        <v>316</v>
      </c>
      <c r="M422" s="87"/>
      <c r="N422" s="89"/>
      <c r="O422" s="52"/>
      <c r="P422" s="92"/>
      <c r="Q422" s="64"/>
      <c r="R422" s="64"/>
      <c r="S422" s="64"/>
      <c r="T422" s="64"/>
      <c r="U422" s="64"/>
      <c r="V422" s="64"/>
      <c r="W422" s="64"/>
      <c r="X422" s="64"/>
      <c r="Y422" s="64"/>
      <c r="Z422" s="64"/>
      <c r="AA422" s="64"/>
      <c r="AB422" s="64"/>
      <c r="AC422" s="64"/>
      <c r="AD422" s="64"/>
      <c r="AE422" s="64"/>
      <c r="AF422" s="64"/>
      <c r="AG422" s="64"/>
      <c r="AH422" s="64"/>
      <c r="AI422" s="64"/>
      <c r="AJ422" s="66"/>
      <c r="AK422" s="52"/>
      <c r="AL422" s="55"/>
      <c r="AM422" s="69"/>
      <c r="AN422" s="33">
        <v>2</v>
      </c>
      <c r="AO422" s="32" t="s">
        <v>322</v>
      </c>
      <c r="AP422" s="17" t="s">
        <v>323</v>
      </c>
      <c r="AQ422" s="17" t="s">
        <v>220</v>
      </c>
      <c r="AR422" s="17" t="s">
        <v>324</v>
      </c>
      <c r="AS422" s="17" t="s">
        <v>325</v>
      </c>
      <c r="AT422" s="17" t="s">
        <v>132</v>
      </c>
      <c r="AU422" s="17" t="s">
        <v>106</v>
      </c>
      <c r="AV422" s="17" t="s">
        <v>107</v>
      </c>
      <c r="AW422" s="17" t="s">
        <v>182</v>
      </c>
      <c r="AX422" s="17" t="s">
        <v>109</v>
      </c>
      <c r="AY422" s="17" t="s">
        <v>184</v>
      </c>
      <c r="AZ422" s="17" t="s">
        <v>185</v>
      </c>
      <c r="BA422" s="17" t="s">
        <v>118</v>
      </c>
      <c r="BB422" s="17">
        <v>50</v>
      </c>
      <c r="BC422" s="17" t="s">
        <v>119</v>
      </c>
      <c r="BD422" s="17"/>
      <c r="BE422" s="17" t="s">
        <v>120</v>
      </c>
      <c r="BF422" s="17" t="str">
        <f t="shared" si="461"/>
        <v>Siempre se ejecuta</v>
      </c>
      <c r="BG422" s="17"/>
      <c r="BH422" s="18" t="str">
        <f t="shared" si="462"/>
        <v>DÉBIL</v>
      </c>
      <c r="BI422" s="17">
        <f t="shared" si="463"/>
        <v>0</v>
      </c>
      <c r="BJ422" s="17" t="str">
        <f t="shared" si="464"/>
        <v>SI</v>
      </c>
      <c r="BK422" s="71"/>
      <c r="BL422" s="71"/>
      <c r="BM422" s="74"/>
      <c r="BN422" s="52"/>
      <c r="BO422" s="52"/>
      <c r="BP422" s="55"/>
      <c r="BQ422" s="58"/>
      <c r="BR422" s="61"/>
    </row>
    <row r="423" spans="1:70" ht="23.25" customHeight="1" x14ac:dyDescent="0.25">
      <c r="A423" s="27"/>
      <c r="B423" s="100"/>
      <c r="C423" s="64"/>
      <c r="D423" s="82"/>
      <c r="E423" s="82"/>
      <c r="F423" s="64"/>
      <c r="G423" s="64"/>
      <c r="H423" s="80"/>
      <c r="I423" s="64"/>
      <c r="J423" s="85"/>
      <c r="K423" s="34">
        <v>3</v>
      </c>
      <c r="L423" s="35" t="s">
        <v>47</v>
      </c>
      <c r="M423" s="87"/>
      <c r="N423" s="89"/>
      <c r="O423" s="52"/>
      <c r="P423" s="92"/>
      <c r="Q423" s="64"/>
      <c r="R423" s="64"/>
      <c r="S423" s="64"/>
      <c r="T423" s="64"/>
      <c r="U423" s="64"/>
      <c r="V423" s="64"/>
      <c r="W423" s="64"/>
      <c r="X423" s="64"/>
      <c r="Y423" s="64"/>
      <c r="Z423" s="64"/>
      <c r="AA423" s="64"/>
      <c r="AB423" s="64"/>
      <c r="AC423" s="64"/>
      <c r="AD423" s="64"/>
      <c r="AE423" s="64"/>
      <c r="AF423" s="64"/>
      <c r="AG423" s="64"/>
      <c r="AH423" s="64"/>
      <c r="AI423" s="64"/>
      <c r="AJ423" s="66"/>
      <c r="AK423" s="52"/>
      <c r="AL423" s="55"/>
      <c r="AM423" s="69"/>
      <c r="AN423" s="36">
        <v>3</v>
      </c>
      <c r="AO423" s="35" t="s">
        <v>47</v>
      </c>
      <c r="AP423" s="13"/>
      <c r="AQ423" s="13"/>
      <c r="AR423" s="13"/>
      <c r="AS423" s="13"/>
      <c r="AT423" s="13"/>
      <c r="AU423" s="13"/>
      <c r="AV423" s="13"/>
      <c r="AW423" s="13"/>
      <c r="AX423" s="13"/>
      <c r="AY423" s="13"/>
      <c r="AZ423" s="13"/>
      <c r="BA423" s="13"/>
      <c r="BB423" s="13">
        <f t="shared" si="459"/>
        <v>0</v>
      </c>
      <c r="BC423" s="13" t="str">
        <f t="shared" si="460"/>
        <v>Débil</v>
      </c>
      <c r="BD423" s="13"/>
      <c r="BE423" s="13"/>
      <c r="BF423" s="13" t="str">
        <f t="shared" si="461"/>
        <v/>
      </c>
      <c r="BG423" s="13"/>
      <c r="BH423" s="14" t="str">
        <f t="shared" si="462"/>
        <v/>
      </c>
      <c r="BI423" s="13" t="str">
        <f t="shared" si="463"/>
        <v/>
      </c>
      <c r="BJ423" s="13" t="str">
        <f t="shared" si="464"/>
        <v>SI</v>
      </c>
      <c r="BK423" s="71"/>
      <c r="BL423" s="71"/>
      <c r="BM423" s="74"/>
      <c r="BN423" s="52"/>
      <c r="BO423" s="52"/>
      <c r="BP423" s="55"/>
      <c r="BQ423" s="58"/>
      <c r="BR423" s="61"/>
    </row>
    <row r="424" spans="1:70" ht="23.25" customHeight="1" x14ac:dyDescent="0.25">
      <c r="A424" s="27"/>
      <c r="B424" s="100"/>
      <c r="C424" s="64"/>
      <c r="D424" s="82"/>
      <c r="E424" s="82"/>
      <c r="F424" s="64"/>
      <c r="G424" s="64"/>
      <c r="H424" s="80"/>
      <c r="I424" s="64"/>
      <c r="J424" s="85"/>
      <c r="K424" s="31">
        <v>4</v>
      </c>
      <c r="L424" s="32" t="s">
        <v>47</v>
      </c>
      <c r="M424" s="87"/>
      <c r="N424" s="89"/>
      <c r="O424" s="52"/>
      <c r="P424" s="92"/>
      <c r="Q424" s="64"/>
      <c r="R424" s="64"/>
      <c r="S424" s="64"/>
      <c r="T424" s="64"/>
      <c r="U424" s="64"/>
      <c r="V424" s="64"/>
      <c r="W424" s="64"/>
      <c r="X424" s="64"/>
      <c r="Y424" s="64"/>
      <c r="Z424" s="64"/>
      <c r="AA424" s="64"/>
      <c r="AB424" s="64"/>
      <c r="AC424" s="64"/>
      <c r="AD424" s="64"/>
      <c r="AE424" s="64"/>
      <c r="AF424" s="64"/>
      <c r="AG424" s="64"/>
      <c r="AH424" s="64"/>
      <c r="AI424" s="64"/>
      <c r="AJ424" s="66"/>
      <c r="AK424" s="52"/>
      <c r="AL424" s="55"/>
      <c r="AM424" s="69"/>
      <c r="AN424" s="33">
        <v>4</v>
      </c>
      <c r="AO424" s="32" t="s">
        <v>47</v>
      </c>
      <c r="AP424" s="17"/>
      <c r="AQ424" s="17"/>
      <c r="AR424" s="17"/>
      <c r="AS424" s="17"/>
      <c r="AT424" s="17"/>
      <c r="AU424" s="17"/>
      <c r="AV424" s="17"/>
      <c r="AW424" s="17"/>
      <c r="AX424" s="17"/>
      <c r="AY424" s="17"/>
      <c r="AZ424" s="17"/>
      <c r="BA424" s="17"/>
      <c r="BB424" s="17">
        <f t="shared" si="459"/>
        <v>0</v>
      </c>
      <c r="BC424" s="17" t="str">
        <f t="shared" si="460"/>
        <v>Débil</v>
      </c>
      <c r="BD424" s="17"/>
      <c r="BE424" s="17"/>
      <c r="BF424" s="17" t="str">
        <f t="shared" si="461"/>
        <v/>
      </c>
      <c r="BG424" s="17"/>
      <c r="BH424" s="18" t="str">
        <f t="shared" si="462"/>
        <v/>
      </c>
      <c r="BI424" s="17" t="str">
        <f t="shared" si="463"/>
        <v/>
      </c>
      <c r="BJ424" s="17" t="str">
        <f t="shared" si="464"/>
        <v>SI</v>
      </c>
      <c r="BK424" s="71"/>
      <c r="BL424" s="71"/>
      <c r="BM424" s="74"/>
      <c r="BN424" s="52"/>
      <c r="BO424" s="52"/>
      <c r="BP424" s="55"/>
      <c r="BQ424" s="58"/>
      <c r="BR424" s="61"/>
    </row>
    <row r="425" spans="1:70" ht="23.25" customHeight="1" x14ac:dyDescent="0.25">
      <c r="A425" s="27"/>
      <c r="B425" s="100"/>
      <c r="C425" s="64"/>
      <c r="D425" s="82"/>
      <c r="E425" s="82"/>
      <c r="F425" s="64"/>
      <c r="G425" s="64"/>
      <c r="H425" s="80"/>
      <c r="I425" s="64"/>
      <c r="J425" s="85"/>
      <c r="K425" s="34">
        <v>5</v>
      </c>
      <c r="L425" s="35" t="s">
        <v>47</v>
      </c>
      <c r="M425" s="87"/>
      <c r="N425" s="89"/>
      <c r="O425" s="52"/>
      <c r="P425" s="92"/>
      <c r="Q425" s="64"/>
      <c r="R425" s="64"/>
      <c r="S425" s="64"/>
      <c r="T425" s="64"/>
      <c r="U425" s="64"/>
      <c r="V425" s="64"/>
      <c r="W425" s="64"/>
      <c r="X425" s="64"/>
      <c r="Y425" s="64"/>
      <c r="Z425" s="64"/>
      <c r="AA425" s="64"/>
      <c r="AB425" s="64"/>
      <c r="AC425" s="64"/>
      <c r="AD425" s="64"/>
      <c r="AE425" s="64"/>
      <c r="AF425" s="64"/>
      <c r="AG425" s="64"/>
      <c r="AH425" s="64"/>
      <c r="AI425" s="64"/>
      <c r="AJ425" s="66"/>
      <c r="AK425" s="52"/>
      <c r="AL425" s="55"/>
      <c r="AM425" s="69"/>
      <c r="AN425" s="36">
        <v>5</v>
      </c>
      <c r="AO425" s="35" t="s">
        <v>47</v>
      </c>
      <c r="AP425" s="13"/>
      <c r="AQ425" s="13"/>
      <c r="AR425" s="13"/>
      <c r="AS425" s="13"/>
      <c r="AT425" s="13"/>
      <c r="AU425" s="13"/>
      <c r="AV425" s="13"/>
      <c r="AW425" s="13"/>
      <c r="AX425" s="13"/>
      <c r="AY425" s="13"/>
      <c r="AZ425" s="13"/>
      <c r="BA425" s="13"/>
      <c r="BB425" s="13">
        <f t="shared" si="459"/>
        <v>0</v>
      </c>
      <c r="BC425" s="13" t="str">
        <f t="shared" si="460"/>
        <v>Débil</v>
      </c>
      <c r="BD425" s="13"/>
      <c r="BE425" s="13"/>
      <c r="BF425" s="13" t="str">
        <f t="shared" si="461"/>
        <v/>
      </c>
      <c r="BG425" s="13"/>
      <c r="BH425" s="14" t="str">
        <f t="shared" si="462"/>
        <v/>
      </c>
      <c r="BI425" s="13" t="str">
        <f t="shared" si="463"/>
        <v/>
      </c>
      <c r="BJ425" s="13" t="str">
        <f t="shared" si="464"/>
        <v>SI</v>
      </c>
      <c r="BK425" s="71"/>
      <c r="BL425" s="71"/>
      <c r="BM425" s="74"/>
      <c r="BN425" s="52"/>
      <c r="BO425" s="52"/>
      <c r="BP425" s="55"/>
      <c r="BQ425" s="58"/>
      <c r="BR425" s="61"/>
    </row>
    <row r="426" spans="1:70" ht="23.25" customHeight="1" x14ac:dyDescent="0.25">
      <c r="A426" s="27"/>
      <c r="B426" s="100"/>
      <c r="C426" s="64"/>
      <c r="D426" s="82"/>
      <c r="E426" s="82"/>
      <c r="F426" s="64"/>
      <c r="G426" s="64"/>
      <c r="H426" s="80"/>
      <c r="I426" s="64"/>
      <c r="J426" s="85"/>
      <c r="K426" s="31">
        <v>6</v>
      </c>
      <c r="L426" s="32" t="s">
        <v>47</v>
      </c>
      <c r="M426" s="87"/>
      <c r="N426" s="89"/>
      <c r="O426" s="52"/>
      <c r="P426" s="92"/>
      <c r="Q426" s="64"/>
      <c r="R426" s="64"/>
      <c r="S426" s="64"/>
      <c r="T426" s="64"/>
      <c r="U426" s="64"/>
      <c r="V426" s="64"/>
      <c r="W426" s="64"/>
      <c r="X426" s="64"/>
      <c r="Y426" s="64"/>
      <c r="Z426" s="64"/>
      <c r="AA426" s="64"/>
      <c r="AB426" s="64"/>
      <c r="AC426" s="64"/>
      <c r="AD426" s="64"/>
      <c r="AE426" s="64"/>
      <c r="AF426" s="64"/>
      <c r="AG426" s="64"/>
      <c r="AH426" s="64"/>
      <c r="AI426" s="64"/>
      <c r="AJ426" s="66"/>
      <c r="AK426" s="52"/>
      <c r="AL426" s="55"/>
      <c r="AM426" s="69"/>
      <c r="AN426" s="33">
        <v>6</v>
      </c>
      <c r="AO426" s="32" t="s">
        <v>47</v>
      </c>
      <c r="AP426" s="17"/>
      <c r="AQ426" s="17"/>
      <c r="AR426" s="17"/>
      <c r="AS426" s="17"/>
      <c r="AT426" s="17"/>
      <c r="AU426" s="17"/>
      <c r="AV426" s="17"/>
      <c r="AW426" s="17"/>
      <c r="AX426" s="17"/>
      <c r="AY426" s="17"/>
      <c r="AZ426" s="17"/>
      <c r="BA426" s="17"/>
      <c r="BB426" s="17">
        <f t="shared" si="459"/>
        <v>0</v>
      </c>
      <c r="BC426" s="17" t="str">
        <f t="shared" si="460"/>
        <v>Débil</v>
      </c>
      <c r="BD426" s="17"/>
      <c r="BE426" s="17"/>
      <c r="BF426" s="17" t="str">
        <f t="shared" si="461"/>
        <v/>
      </c>
      <c r="BG426" s="17"/>
      <c r="BH426" s="18" t="str">
        <f t="shared" si="462"/>
        <v/>
      </c>
      <c r="BI426" s="17" t="str">
        <f t="shared" si="463"/>
        <v/>
      </c>
      <c r="BJ426" s="17" t="str">
        <f t="shared" si="464"/>
        <v>SI</v>
      </c>
      <c r="BK426" s="71"/>
      <c r="BL426" s="71"/>
      <c r="BM426" s="74"/>
      <c r="BN426" s="52"/>
      <c r="BO426" s="52"/>
      <c r="BP426" s="55"/>
      <c r="BQ426" s="58"/>
      <c r="BR426" s="61"/>
    </row>
    <row r="427" spans="1:70" ht="23.25" customHeight="1" x14ac:dyDescent="0.25">
      <c r="A427" s="27"/>
      <c r="B427" s="100"/>
      <c r="C427" s="64"/>
      <c r="D427" s="82"/>
      <c r="E427" s="82"/>
      <c r="F427" s="64"/>
      <c r="G427" s="64"/>
      <c r="H427" s="80"/>
      <c r="I427" s="64"/>
      <c r="J427" s="85"/>
      <c r="K427" s="34">
        <v>7</v>
      </c>
      <c r="L427" s="35" t="s">
        <v>47</v>
      </c>
      <c r="M427" s="87"/>
      <c r="N427" s="89"/>
      <c r="O427" s="52"/>
      <c r="P427" s="92"/>
      <c r="Q427" s="64"/>
      <c r="R427" s="64"/>
      <c r="S427" s="64"/>
      <c r="T427" s="64"/>
      <c r="U427" s="64"/>
      <c r="V427" s="64"/>
      <c r="W427" s="64"/>
      <c r="X427" s="64"/>
      <c r="Y427" s="64"/>
      <c r="Z427" s="64"/>
      <c r="AA427" s="64"/>
      <c r="AB427" s="64"/>
      <c r="AC427" s="64"/>
      <c r="AD427" s="64"/>
      <c r="AE427" s="64"/>
      <c r="AF427" s="64"/>
      <c r="AG427" s="64"/>
      <c r="AH427" s="64"/>
      <c r="AI427" s="64"/>
      <c r="AJ427" s="66"/>
      <c r="AK427" s="52"/>
      <c r="AL427" s="55"/>
      <c r="AM427" s="69"/>
      <c r="AN427" s="36">
        <v>7</v>
      </c>
      <c r="AO427" s="35" t="s">
        <v>47</v>
      </c>
      <c r="AP427" s="13"/>
      <c r="AQ427" s="13"/>
      <c r="AR427" s="13"/>
      <c r="AS427" s="13"/>
      <c r="AT427" s="13"/>
      <c r="AU427" s="13"/>
      <c r="AV427" s="13"/>
      <c r="AW427" s="13"/>
      <c r="AX427" s="13"/>
      <c r="AY427" s="13"/>
      <c r="AZ427" s="13"/>
      <c r="BA427" s="13"/>
      <c r="BB427" s="13">
        <f t="shared" si="459"/>
        <v>0</v>
      </c>
      <c r="BC427" s="13" t="str">
        <f t="shared" si="460"/>
        <v>Débil</v>
      </c>
      <c r="BD427" s="13"/>
      <c r="BE427" s="13"/>
      <c r="BF427" s="13" t="str">
        <f t="shared" si="461"/>
        <v/>
      </c>
      <c r="BG427" s="13"/>
      <c r="BH427" s="14" t="str">
        <f t="shared" si="462"/>
        <v/>
      </c>
      <c r="BI427" s="13" t="str">
        <f t="shared" si="463"/>
        <v/>
      </c>
      <c r="BJ427" s="13" t="str">
        <f t="shared" si="464"/>
        <v>SI</v>
      </c>
      <c r="BK427" s="71"/>
      <c r="BL427" s="71"/>
      <c r="BM427" s="74"/>
      <c r="BN427" s="52"/>
      <c r="BO427" s="52"/>
      <c r="BP427" s="55"/>
      <c r="BQ427" s="58"/>
      <c r="BR427" s="61"/>
    </row>
    <row r="428" spans="1:70" ht="23.25" customHeight="1" x14ac:dyDescent="0.25">
      <c r="A428" s="27"/>
      <c r="B428" s="100"/>
      <c r="C428" s="64"/>
      <c r="D428" s="82"/>
      <c r="E428" s="82"/>
      <c r="F428" s="64"/>
      <c r="G428" s="64"/>
      <c r="H428" s="80"/>
      <c r="I428" s="64"/>
      <c r="J428" s="85"/>
      <c r="K428" s="31">
        <v>8</v>
      </c>
      <c r="L428" s="32" t="s">
        <v>47</v>
      </c>
      <c r="M428" s="87"/>
      <c r="N428" s="89"/>
      <c r="O428" s="52"/>
      <c r="P428" s="92"/>
      <c r="Q428" s="64"/>
      <c r="R428" s="64"/>
      <c r="S428" s="64"/>
      <c r="T428" s="64"/>
      <c r="U428" s="64"/>
      <c r="V428" s="64"/>
      <c r="W428" s="64"/>
      <c r="X428" s="64"/>
      <c r="Y428" s="64"/>
      <c r="Z428" s="64"/>
      <c r="AA428" s="64"/>
      <c r="AB428" s="64"/>
      <c r="AC428" s="64"/>
      <c r="AD428" s="64"/>
      <c r="AE428" s="64"/>
      <c r="AF428" s="64"/>
      <c r="AG428" s="64"/>
      <c r="AH428" s="64"/>
      <c r="AI428" s="64"/>
      <c r="AJ428" s="66"/>
      <c r="AK428" s="52"/>
      <c r="AL428" s="55"/>
      <c r="AM428" s="69"/>
      <c r="AN428" s="33">
        <v>8</v>
      </c>
      <c r="AO428" s="32" t="s">
        <v>47</v>
      </c>
      <c r="AP428" s="17"/>
      <c r="AQ428" s="17"/>
      <c r="AR428" s="17"/>
      <c r="AS428" s="17"/>
      <c r="AT428" s="17"/>
      <c r="AU428" s="17"/>
      <c r="AV428" s="17"/>
      <c r="AW428" s="17"/>
      <c r="AX428" s="17"/>
      <c r="AY428" s="17"/>
      <c r="AZ428" s="17"/>
      <c r="BA428" s="17"/>
      <c r="BB428" s="17">
        <f t="shared" si="459"/>
        <v>0</v>
      </c>
      <c r="BC428" s="17" t="str">
        <f t="shared" si="460"/>
        <v>Débil</v>
      </c>
      <c r="BD428" s="17"/>
      <c r="BE428" s="17"/>
      <c r="BF428" s="17" t="str">
        <f t="shared" si="461"/>
        <v/>
      </c>
      <c r="BG428" s="17"/>
      <c r="BH428" s="18" t="str">
        <f t="shared" si="462"/>
        <v/>
      </c>
      <c r="BI428" s="17" t="str">
        <f t="shared" si="463"/>
        <v/>
      </c>
      <c r="BJ428" s="17" t="str">
        <f t="shared" si="464"/>
        <v>SI</v>
      </c>
      <c r="BK428" s="71"/>
      <c r="BL428" s="71"/>
      <c r="BM428" s="74"/>
      <c r="BN428" s="52"/>
      <c r="BO428" s="52"/>
      <c r="BP428" s="55"/>
      <c r="BQ428" s="58"/>
      <c r="BR428" s="61"/>
    </row>
    <row r="429" spans="1:70" ht="23.25" customHeight="1" x14ac:dyDescent="0.25">
      <c r="A429" s="27"/>
      <c r="B429" s="100"/>
      <c r="C429" s="64"/>
      <c r="D429" s="82"/>
      <c r="E429" s="82"/>
      <c r="F429" s="64"/>
      <c r="G429" s="64"/>
      <c r="H429" s="80"/>
      <c r="I429" s="64"/>
      <c r="J429" s="85"/>
      <c r="K429" s="34">
        <v>9</v>
      </c>
      <c r="L429" s="35" t="s">
        <v>47</v>
      </c>
      <c r="M429" s="87"/>
      <c r="N429" s="89"/>
      <c r="O429" s="52"/>
      <c r="P429" s="92"/>
      <c r="Q429" s="64"/>
      <c r="R429" s="64"/>
      <c r="S429" s="64"/>
      <c r="T429" s="64"/>
      <c r="U429" s="64"/>
      <c r="V429" s="64"/>
      <c r="W429" s="64"/>
      <c r="X429" s="64"/>
      <c r="Y429" s="64"/>
      <c r="Z429" s="64"/>
      <c r="AA429" s="64"/>
      <c r="AB429" s="64"/>
      <c r="AC429" s="64"/>
      <c r="AD429" s="64"/>
      <c r="AE429" s="64"/>
      <c r="AF429" s="64"/>
      <c r="AG429" s="64"/>
      <c r="AH429" s="64"/>
      <c r="AI429" s="64"/>
      <c r="AJ429" s="66"/>
      <c r="AK429" s="52"/>
      <c r="AL429" s="55"/>
      <c r="AM429" s="69"/>
      <c r="AN429" s="36">
        <v>9</v>
      </c>
      <c r="AO429" s="35" t="s">
        <v>56</v>
      </c>
      <c r="AP429" s="13"/>
      <c r="AQ429" s="13"/>
      <c r="AR429" s="13"/>
      <c r="AS429" s="13"/>
      <c r="AT429" s="13"/>
      <c r="AU429" s="13"/>
      <c r="AV429" s="13"/>
      <c r="AW429" s="13"/>
      <c r="AX429" s="13"/>
      <c r="AY429" s="13"/>
      <c r="AZ429" s="13"/>
      <c r="BA429" s="13"/>
      <c r="BB429" s="13">
        <f t="shared" si="459"/>
        <v>0</v>
      </c>
      <c r="BC429" s="13" t="str">
        <f t="shared" si="460"/>
        <v>Débil</v>
      </c>
      <c r="BD429" s="13"/>
      <c r="BE429" s="13"/>
      <c r="BF429" s="13" t="str">
        <f t="shared" si="461"/>
        <v/>
      </c>
      <c r="BG429" s="13"/>
      <c r="BH429" s="14" t="str">
        <f t="shared" si="462"/>
        <v/>
      </c>
      <c r="BI429" s="13" t="str">
        <f t="shared" si="463"/>
        <v/>
      </c>
      <c r="BJ429" s="13" t="str">
        <f t="shared" si="464"/>
        <v>SI</v>
      </c>
      <c r="BK429" s="71"/>
      <c r="BL429" s="71"/>
      <c r="BM429" s="74"/>
      <c r="BN429" s="52"/>
      <c r="BO429" s="52"/>
      <c r="BP429" s="55"/>
      <c r="BQ429" s="58"/>
      <c r="BR429" s="61"/>
    </row>
    <row r="430" spans="1:70" ht="23.25" customHeight="1" thickBot="1" x14ac:dyDescent="0.3">
      <c r="A430" s="27"/>
      <c r="B430" s="101"/>
      <c r="C430" s="65"/>
      <c r="D430" s="83"/>
      <c r="E430" s="83"/>
      <c r="F430" s="65"/>
      <c r="G430" s="65"/>
      <c r="H430" s="81"/>
      <c r="I430" s="65"/>
      <c r="J430" s="86"/>
      <c r="K430" s="37">
        <v>10</v>
      </c>
      <c r="L430" s="38" t="s">
        <v>47</v>
      </c>
      <c r="M430" s="88"/>
      <c r="N430" s="90"/>
      <c r="O430" s="53"/>
      <c r="P430" s="93"/>
      <c r="Q430" s="65"/>
      <c r="R430" s="65"/>
      <c r="S430" s="65"/>
      <c r="T430" s="65"/>
      <c r="U430" s="65"/>
      <c r="V430" s="65"/>
      <c r="W430" s="65"/>
      <c r="X430" s="65"/>
      <c r="Y430" s="65"/>
      <c r="Z430" s="65"/>
      <c r="AA430" s="65"/>
      <c r="AB430" s="65"/>
      <c r="AC430" s="65"/>
      <c r="AD430" s="65"/>
      <c r="AE430" s="65"/>
      <c r="AF430" s="65"/>
      <c r="AG430" s="65"/>
      <c r="AH430" s="65"/>
      <c r="AI430" s="65"/>
      <c r="AJ430" s="67"/>
      <c r="AK430" s="53"/>
      <c r="AL430" s="56"/>
      <c r="AM430" s="70"/>
      <c r="AN430" s="39">
        <v>10</v>
      </c>
      <c r="AO430" s="38" t="s">
        <v>56</v>
      </c>
      <c r="AP430" s="19"/>
      <c r="AQ430" s="19"/>
      <c r="AR430" s="19"/>
      <c r="AS430" s="19"/>
      <c r="AT430" s="19"/>
      <c r="AU430" s="19"/>
      <c r="AV430" s="19"/>
      <c r="AW430" s="19"/>
      <c r="AX430" s="19"/>
      <c r="AY430" s="19"/>
      <c r="AZ430" s="19"/>
      <c r="BA430" s="19"/>
      <c r="BB430" s="19">
        <f t="shared" si="459"/>
        <v>0</v>
      </c>
      <c r="BC430" s="19" t="str">
        <f t="shared" si="460"/>
        <v>Débil</v>
      </c>
      <c r="BD430" s="19"/>
      <c r="BE430" s="19"/>
      <c r="BF430" s="19" t="str">
        <f t="shared" si="461"/>
        <v/>
      </c>
      <c r="BG430" s="19"/>
      <c r="BH430" s="20" t="str">
        <f t="shared" si="462"/>
        <v/>
      </c>
      <c r="BI430" s="19" t="str">
        <f t="shared" si="463"/>
        <v/>
      </c>
      <c r="BJ430" s="19" t="str">
        <f t="shared" si="464"/>
        <v>SI</v>
      </c>
      <c r="BK430" s="72"/>
      <c r="BL430" s="72"/>
      <c r="BM430" s="75"/>
      <c r="BN430" s="53"/>
      <c r="BO430" s="53"/>
      <c r="BP430" s="56"/>
      <c r="BQ430" s="59"/>
      <c r="BR430" s="62"/>
    </row>
    <row r="431" spans="1:70" ht="63.75" x14ac:dyDescent="0.25">
      <c r="A431" s="27"/>
      <c r="B431" s="99" t="s">
        <v>18</v>
      </c>
      <c r="C431" s="63" t="s">
        <v>644</v>
      </c>
      <c r="D431" s="82" t="s">
        <v>645</v>
      </c>
      <c r="E431" s="82" t="s">
        <v>646</v>
      </c>
      <c r="F431" s="63" t="s">
        <v>91</v>
      </c>
      <c r="G431" s="63" t="s">
        <v>91</v>
      </c>
      <c r="H431" s="79" t="s">
        <v>91</v>
      </c>
      <c r="I431" s="63" t="s">
        <v>91</v>
      </c>
      <c r="J431" s="84" t="str">
        <f t="shared" ref="J431" si="573">IF(AND((F431="SI"),(G431="SI"),(H431="SI"),(I431="SI")),"Si es Riesgo de Corrupción","No es Riesgo de Corrupción")</f>
        <v>Si es Riesgo de Corrupción</v>
      </c>
      <c r="K431" s="28">
        <v>1</v>
      </c>
      <c r="L431" s="29" t="s">
        <v>647</v>
      </c>
      <c r="M431" s="87" t="s">
        <v>648</v>
      </c>
      <c r="N431" s="89">
        <v>1</v>
      </c>
      <c r="O431" s="52" t="str">
        <f t="shared" ref="O431" si="574">IF(N431=1,"Rara vez",IF(N431=2,"Improbable",IF(N431=3,"Posible",IF(N431=4,"Probable",IF(N431=5,"Casi seguro","← 
Definir el nivel de probabilidad")))))</f>
        <v>Rara vez</v>
      </c>
      <c r="P431" s="91" t="str">
        <f t="shared" ref="P431" si="575">IF(N431=5,"Descripción:
Se espera que el evento ocurra en la mayoría de las circunstancias
Frecuencia:
Más de 1 vez al año",IF(N431=4,"Descripción:
Es viable que el evento ocurra en la mayoría de las circunstancias
Frecuencia:
Al menos 1 vez en el último año",IF(N431=3,"Descripción:
El evento podrá ocurrir en algún momento
Frecuencia:
Al menos 1 vez en los últimos 2 años",IF(N431=2,"Descripción:
El evento puede ocurrir en algún momento
Frecuencia:
Al menos 1 vez en los últimos 5 años",IF(N431=1,"Descripción:
El evento puede ocurrir solo en circunstancias excepcionales (poco comunes o anormales)
Frecuencia:
No se ha presentado en los últimos 5 años","← ← 
Definir el nivel de probabilidad")))))</f>
        <v>Descripción:
El evento puede ocurrir solo en circunstancias excepcionales (poco comunes o anormales)
Frecuencia:
No se ha presentado en los últimos 5 años</v>
      </c>
      <c r="Q431" s="63" t="s">
        <v>91</v>
      </c>
      <c r="R431" s="63" t="s">
        <v>91</v>
      </c>
      <c r="S431" s="63" t="s">
        <v>91</v>
      </c>
      <c r="T431" s="63" t="s">
        <v>91</v>
      </c>
      <c r="U431" s="63" t="s">
        <v>91</v>
      </c>
      <c r="V431" s="63" t="s">
        <v>91</v>
      </c>
      <c r="W431" s="63" t="s">
        <v>91</v>
      </c>
      <c r="X431" s="63" t="s">
        <v>91</v>
      </c>
      <c r="Y431" s="63" t="s">
        <v>91</v>
      </c>
      <c r="Z431" s="63" t="s">
        <v>91</v>
      </c>
      <c r="AA431" s="63" t="s">
        <v>91</v>
      </c>
      <c r="AB431" s="63" t="s">
        <v>91</v>
      </c>
      <c r="AC431" s="63" t="s">
        <v>91</v>
      </c>
      <c r="AD431" s="63" t="s">
        <v>91</v>
      </c>
      <c r="AE431" s="63" t="s">
        <v>91</v>
      </c>
      <c r="AF431" s="63" t="s">
        <v>99</v>
      </c>
      <c r="AG431" s="63" t="s">
        <v>91</v>
      </c>
      <c r="AH431" s="63" t="s">
        <v>91</v>
      </c>
      <c r="AI431" s="63" t="s">
        <v>99</v>
      </c>
      <c r="AJ431" s="66">
        <f t="shared" ref="AJ431" si="576">IF(AF431="SI","Impacto Catastrófico por lesoines o perdida de vidas humanas",(COUNTIF(Q431:AE440,"SI")+COUNTIF(AG431:AI440,"SI")))</f>
        <v>17</v>
      </c>
      <c r="AK431" s="52" t="str">
        <f t="shared" ref="AK431" si="577">IF(AJ431=0,"",IF(AND(AJ431&gt;0,AJ431&lt;=5),"Moderado",IF(AND(AJ431&gt;5,AJ431&lt;=11),"Mayor","Catastrófico")))</f>
        <v>Catastrófico</v>
      </c>
      <c r="AL431" s="54" t="str">
        <f t="shared" ref="AL431" si="578">IF(AND(O431="Rara Vez",AK431="Moderado"),"Moderado",IF(AND(O431="Rara Vez",AK431="Mayor"),"Alto",IF(AND(O431="Improbable",AK431="Moderado"),"Moderado",IF(AND(O431="Improbable",AK431="Mayor"),"Alto",IF(AND(O431="Posible",AK431="Moderado"),"Alto",IF(AND(O431="Probable",AK431="Moderado"),"Alto","Extremo"))))))</f>
        <v>Extremo</v>
      </c>
      <c r="AM431" s="68" t="s">
        <v>81</v>
      </c>
      <c r="AN431" s="30">
        <v>1</v>
      </c>
      <c r="AO431" s="29" t="s">
        <v>649</v>
      </c>
      <c r="AP431" s="11" t="s">
        <v>650</v>
      </c>
      <c r="AQ431" s="11" t="s">
        <v>102</v>
      </c>
      <c r="AR431" s="11" t="s">
        <v>651</v>
      </c>
      <c r="AS431" s="11" t="s">
        <v>652</v>
      </c>
      <c r="AT431" s="11" t="s">
        <v>132</v>
      </c>
      <c r="AU431" s="11" t="s">
        <v>106</v>
      </c>
      <c r="AV431" s="11" t="s">
        <v>107</v>
      </c>
      <c r="AW431" s="11" t="s">
        <v>108</v>
      </c>
      <c r="AX431" s="11" t="s">
        <v>109</v>
      </c>
      <c r="AY431" s="11" t="s">
        <v>110</v>
      </c>
      <c r="AZ431" s="11" t="s">
        <v>111</v>
      </c>
      <c r="BA431" s="11" t="s">
        <v>118</v>
      </c>
      <c r="BB431" s="11">
        <f t="shared" si="459"/>
        <v>95</v>
      </c>
      <c r="BC431" s="11" t="str">
        <f t="shared" si="460"/>
        <v>Moderado</v>
      </c>
      <c r="BD431" s="11"/>
      <c r="BE431" s="11" t="s">
        <v>120</v>
      </c>
      <c r="BF431" s="11" t="str">
        <f t="shared" si="461"/>
        <v>Siempre se ejecuta</v>
      </c>
      <c r="BG431" s="11"/>
      <c r="BH431" s="12" t="str">
        <f t="shared" si="462"/>
        <v>MODERADO</v>
      </c>
      <c r="BI431" s="11">
        <f t="shared" si="463"/>
        <v>50</v>
      </c>
      <c r="BJ431" s="11" t="str">
        <f t="shared" si="464"/>
        <v>SI</v>
      </c>
      <c r="BK431" s="71" t="str">
        <f t="shared" ref="BK431" si="579">IF(AVERAGE(BI431:BI440)=100,"FUERTE",IF(AND(AVERAGE(BI431:BI440)&lt;=99,AVERAGE(BI431:BI440)&gt;=50),"MODERADA",IF(AVERAGE(BI431:BI440)&lt;50,"DÉBIL",0)))</f>
        <v>MODERADA</v>
      </c>
      <c r="BL431" s="71" t="str">
        <f t="shared" ref="BL431" si="580">IFERROR(IF(BK431="DÉBIL","NO DISMINUYE",IF(AVERAGEIF(AT431:AT440,"Preventivo",BI431:BI440)&gt;=50,"DIRECTAMENTE","NO DISMINUYE")),"NO DISMINUYE")</f>
        <v>DIRECTAMENTE</v>
      </c>
      <c r="BM431" s="73">
        <f t="shared" ref="BM431" si="581">IF(N431=1,1,IF(AND(N431=2,BK431="FUERTE",BL431="DIRECTAMENTE"),N431-1,IF(AND(N431&gt;2,BK431="FUERTE",BL431="DIRECTAMENTE"),N431-2,IF(AND(N431&gt;=2,BK431="MODERADA",BL431="DIRECTAMENTE"),N431-1,N431))))</f>
        <v>1</v>
      </c>
      <c r="BN431" s="52" t="str">
        <f t="shared" ref="BN431" si="582">IF(BM431=1,"Rara vez",IF(BM431=2,"Improbable",IF(BM431=3,"Posible",IF(BM431=4,"Probable",IF(BM431=5,"Casi Seguro",0)))))</f>
        <v>Rara vez</v>
      </c>
      <c r="BO431" s="52" t="str">
        <f t="shared" ref="BO431" si="583">AK431</f>
        <v>Catastrófico</v>
      </c>
      <c r="BP431" s="54" t="str">
        <f t="shared" ref="BP431" si="584">IF(AND(BN431="Rara Vez",BO431="Moderado"),"Moderado",IF(AND(BN431="Rara Vez",BO431="Mayor"),"Alto",IF(AND(BN431="Improbable",BO431="Moderado"),"Moderado",IF(AND(BN431="Improbable",BO431="Mayor"),"Alto",IF(AND(BN431="Posible",BO431="Moderado"),"Alto",IF(AND(BN431="Probable",BO431="Moderado"),"Alto","Extremo"))))))</f>
        <v>Extremo</v>
      </c>
      <c r="BQ431" s="57" t="s">
        <v>653</v>
      </c>
      <c r="BR431" s="60" t="s">
        <v>654</v>
      </c>
    </row>
    <row r="432" spans="1:70" ht="23.25" customHeight="1" x14ac:dyDescent="0.25">
      <c r="A432" s="27"/>
      <c r="B432" s="100"/>
      <c r="C432" s="64"/>
      <c r="D432" s="82"/>
      <c r="E432" s="82"/>
      <c r="F432" s="64"/>
      <c r="G432" s="64"/>
      <c r="H432" s="80"/>
      <c r="I432" s="64"/>
      <c r="J432" s="85"/>
      <c r="K432" s="31">
        <v>2</v>
      </c>
      <c r="L432" s="32" t="s">
        <v>47</v>
      </c>
      <c r="M432" s="87"/>
      <c r="N432" s="89"/>
      <c r="O432" s="52"/>
      <c r="P432" s="92"/>
      <c r="Q432" s="64"/>
      <c r="R432" s="64"/>
      <c r="S432" s="64"/>
      <c r="T432" s="64"/>
      <c r="U432" s="64"/>
      <c r="V432" s="64"/>
      <c r="W432" s="64"/>
      <c r="X432" s="64"/>
      <c r="Y432" s="64"/>
      <c r="Z432" s="64"/>
      <c r="AA432" s="64"/>
      <c r="AB432" s="64"/>
      <c r="AC432" s="64"/>
      <c r="AD432" s="64"/>
      <c r="AE432" s="64"/>
      <c r="AF432" s="64"/>
      <c r="AG432" s="64"/>
      <c r="AH432" s="64"/>
      <c r="AI432" s="64"/>
      <c r="AJ432" s="66"/>
      <c r="AK432" s="52"/>
      <c r="AL432" s="55"/>
      <c r="AM432" s="69"/>
      <c r="AN432" s="33">
        <v>2</v>
      </c>
      <c r="AO432" s="32" t="s">
        <v>47</v>
      </c>
      <c r="AP432" s="17"/>
      <c r="AQ432" s="17"/>
      <c r="AR432" s="17"/>
      <c r="AS432" s="17"/>
      <c r="AT432" s="17"/>
      <c r="AU432" s="17"/>
      <c r="AV432" s="17"/>
      <c r="AW432" s="17"/>
      <c r="AX432" s="17"/>
      <c r="AY432" s="17"/>
      <c r="AZ432" s="17"/>
      <c r="BA432" s="17"/>
      <c r="BB432" s="17">
        <f t="shared" si="459"/>
        <v>0</v>
      </c>
      <c r="BC432" s="17" t="str">
        <f t="shared" si="460"/>
        <v>Débil</v>
      </c>
      <c r="BD432" s="17"/>
      <c r="BE432" s="17"/>
      <c r="BF432" s="17" t="str">
        <f t="shared" si="461"/>
        <v/>
      </c>
      <c r="BG432" s="17"/>
      <c r="BH432" s="18" t="str">
        <f t="shared" si="462"/>
        <v/>
      </c>
      <c r="BI432" s="17" t="str">
        <f t="shared" si="463"/>
        <v/>
      </c>
      <c r="BJ432" s="17" t="str">
        <f t="shared" si="464"/>
        <v>SI</v>
      </c>
      <c r="BK432" s="71"/>
      <c r="BL432" s="71"/>
      <c r="BM432" s="74"/>
      <c r="BN432" s="52"/>
      <c r="BO432" s="52"/>
      <c r="BP432" s="55"/>
      <c r="BQ432" s="58"/>
      <c r="BR432" s="61"/>
    </row>
    <row r="433" spans="1:70" ht="23.25" customHeight="1" x14ac:dyDescent="0.25">
      <c r="A433" s="27"/>
      <c r="B433" s="100"/>
      <c r="C433" s="64"/>
      <c r="D433" s="82"/>
      <c r="E433" s="82"/>
      <c r="F433" s="64"/>
      <c r="G433" s="64"/>
      <c r="H433" s="80"/>
      <c r="I433" s="64"/>
      <c r="J433" s="85"/>
      <c r="K433" s="34">
        <v>3</v>
      </c>
      <c r="L433" s="35" t="s">
        <v>47</v>
      </c>
      <c r="M433" s="87"/>
      <c r="N433" s="89"/>
      <c r="O433" s="52"/>
      <c r="P433" s="92"/>
      <c r="Q433" s="64"/>
      <c r="R433" s="64"/>
      <c r="S433" s="64"/>
      <c r="T433" s="64"/>
      <c r="U433" s="64"/>
      <c r="V433" s="64"/>
      <c r="W433" s="64"/>
      <c r="X433" s="64"/>
      <c r="Y433" s="64"/>
      <c r="Z433" s="64"/>
      <c r="AA433" s="64"/>
      <c r="AB433" s="64"/>
      <c r="AC433" s="64"/>
      <c r="AD433" s="64"/>
      <c r="AE433" s="64"/>
      <c r="AF433" s="64"/>
      <c r="AG433" s="64"/>
      <c r="AH433" s="64"/>
      <c r="AI433" s="64"/>
      <c r="AJ433" s="66"/>
      <c r="AK433" s="52"/>
      <c r="AL433" s="55"/>
      <c r="AM433" s="69"/>
      <c r="AN433" s="36">
        <v>3</v>
      </c>
      <c r="AO433" s="35" t="s">
        <v>47</v>
      </c>
      <c r="AP433" s="13"/>
      <c r="AQ433" s="13"/>
      <c r="AR433" s="13"/>
      <c r="AS433" s="13"/>
      <c r="AT433" s="13"/>
      <c r="AU433" s="13"/>
      <c r="AV433" s="13"/>
      <c r="AW433" s="13"/>
      <c r="AX433" s="13"/>
      <c r="AY433" s="13"/>
      <c r="AZ433" s="13"/>
      <c r="BA433" s="13"/>
      <c r="BB433" s="13">
        <f t="shared" si="459"/>
        <v>0</v>
      </c>
      <c r="BC433" s="13" t="str">
        <f t="shared" si="460"/>
        <v>Débil</v>
      </c>
      <c r="BD433" s="13"/>
      <c r="BE433" s="13"/>
      <c r="BF433" s="13" t="str">
        <f t="shared" si="461"/>
        <v/>
      </c>
      <c r="BG433" s="13"/>
      <c r="BH433" s="14" t="str">
        <f t="shared" si="462"/>
        <v/>
      </c>
      <c r="BI433" s="13" t="str">
        <f t="shared" si="463"/>
        <v/>
      </c>
      <c r="BJ433" s="13" t="str">
        <f t="shared" si="464"/>
        <v>SI</v>
      </c>
      <c r="BK433" s="71"/>
      <c r="BL433" s="71"/>
      <c r="BM433" s="74"/>
      <c r="BN433" s="52"/>
      <c r="BO433" s="52"/>
      <c r="BP433" s="55"/>
      <c r="BQ433" s="58"/>
      <c r="BR433" s="61"/>
    </row>
    <row r="434" spans="1:70" ht="23.25" customHeight="1" x14ac:dyDescent="0.25">
      <c r="A434" s="27"/>
      <c r="B434" s="100"/>
      <c r="C434" s="64"/>
      <c r="D434" s="82"/>
      <c r="E434" s="82"/>
      <c r="F434" s="64"/>
      <c r="G434" s="64"/>
      <c r="H434" s="80"/>
      <c r="I434" s="64"/>
      <c r="J434" s="85"/>
      <c r="K434" s="31">
        <v>4</v>
      </c>
      <c r="L434" s="32" t="s">
        <v>47</v>
      </c>
      <c r="M434" s="87"/>
      <c r="N434" s="89"/>
      <c r="O434" s="52"/>
      <c r="P434" s="92"/>
      <c r="Q434" s="64"/>
      <c r="R434" s="64"/>
      <c r="S434" s="64"/>
      <c r="T434" s="64"/>
      <c r="U434" s="64"/>
      <c r="V434" s="64"/>
      <c r="W434" s="64"/>
      <c r="X434" s="64"/>
      <c r="Y434" s="64"/>
      <c r="Z434" s="64"/>
      <c r="AA434" s="64"/>
      <c r="AB434" s="64"/>
      <c r="AC434" s="64"/>
      <c r="AD434" s="64"/>
      <c r="AE434" s="64"/>
      <c r="AF434" s="64"/>
      <c r="AG434" s="64"/>
      <c r="AH434" s="64"/>
      <c r="AI434" s="64"/>
      <c r="AJ434" s="66"/>
      <c r="AK434" s="52"/>
      <c r="AL434" s="55"/>
      <c r="AM434" s="69"/>
      <c r="AN434" s="33">
        <v>4</v>
      </c>
      <c r="AO434" s="32" t="s">
        <v>47</v>
      </c>
      <c r="AP434" s="17"/>
      <c r="AQ434" s="17"/>
      <c r="AR434" s="17"/>
      <c r="AS434" s="17"/>
      <c r="AT434" s="17"/>
      <c r="AU434" s="17"/>
      <c r="AV434" s="17"/>
      <c r="AW434" s="17"/>
      <c r="AX434" s="17"/>
      <c r="AY434" s="17"/>
      <c r="AZ434" s="17"/>
      <c r="BA434" s="17"/>
      <c r="BB434" s="17">
        <f t="shared" si="459"/>
        <v>0</v>
      </c>
      <c r="BC434" s="17" t="str">
        <f t="shared" si="460"/>
        <v>Débil</v>
      </c>
      <c r="BD434" s="17"/>
      <c r="BE434" s="17"/>
      <c r="BF434" s="17" t="str">
        <f t="shared" si="461"/>
        <v/>
      </c>
      <c r="BG434" s="17"/>
      <c r="BH434" s="18" t="str">
        <f t="shared" si="462"/>
        <v/>
      </c>
      <c r="BI434" s="17" t="str">
        <f t="shared" si="463"/>
        <v/>
      </c>
      <c r="BJ434" s="17" t="str">
        <f t="shared" si="464"/>
        <v>SI</v>
      </c>
      <c r="BK434" s="71"/>
      <c r="BL434" s="71"/>
      <c r="BM434" s="74"/>
      <c r="BN434" s="52"/>
      <c r="BO434" s="52"/>
      <c r="BP434" s="55"/>
      <c r="BQ434" s="58"/>
      <c r="BR434" s="61"/>
    </row>
    <row r="435" spans="1:70" ht="23.25" customHeight="1" x14ac:dyDescent="0.25">
      <c r="A435" s="27"/>
      <c r="B435" s="100"/>
      <c r="C435" s="64"/>
      <c r="D435" s="82"/>
      <c r="E435" s="82"/>
      <c r="F435" s="64"/>
      <c r="G435" s="64"/>
      <c r="H435" s="80"/>
      <c r="I435" s="64"/>
      <c r="J435" s="85"/>
      <c r="K435" s="34">
        <v>5</v>
      </c>
      <c r="L435" s="35" t="s">
        <v>47</v>
      </c>
      <c r="M435" s="87"/>
      <c r="N435" s="89"/>
      <c r="O435" s="52"/>
      <c r="P435" s="92"/>
      <c r="Q435" s="64"/>
      <c r="R435" s="64"/>
      <c r="S435" s="64"/>
      <c r="T435" s="64"/>
      <c r="U435" s="64"/>
      <c r="V435" s="64"/>
      <c r="W435" s="64"/>
      <c r="X435" s="64"/>
      <c r="Y435" s="64"/>
      <c r="Z435" s="64"/>
      <c r="AA435" s="64"/>
      <c r="AB435" s="64"/>
      <c r="AC435" s="64"/>
      <c r="AD435" s="64"/>
      <c r="AE435" s="64"/>
      <c r="AF435" s="64"/>
      <c r="AG435" s="64"/>
      <c r="AH435" s="64"/>
      <c r="AI435" s="64"/>
      <c r="AJ435" s="66"/>
      <c r="AK435" s="52"/>
      <c r="AL435" s="55"/>
      <c r="AM435" s="69"/>
      <c r="AN435" s="36">
        <v>5</v>
      </c>
      <c r="AO435" s="35" t="s">
        <v>47</v>
      </c>
      <c r="AP435" s="13"/>
      <c r="AQ435" s="13"/>
      <c r="AR435" s="13"/>
      <c r="AS435" s="13"/>
      <c r="AT435" s="13"/>
      <c r="AU435" s="13"/>
      <c r="AV435" s="13"/>
      <c r="AW435" s="13"/>
      <c r="AX435" s="13"/>
      <c r="AY435" s="13"/>
      <c r="AZ435" s="13"/>
      <c r="BA435" s="13"/>
      <c r="BB435" s="13">
        <f t="shared" si="459"/>
        <v>0</v>
      </c>
      <c r="BC435" s="13" t="str">
        <f t="shared" si="460"/>
        <v>Débil</v>
      </c>
      <c r="BD435" s="13"/>
      <c r="BE435" s="13"/>
      <c r="BF435" s="13" t="str">
        <f t="shared" si="461"/>
        <v/>
      </c>
      <c r="BG435" s="13"/>
      <c r="BH435" s="14" t="str">
        <f t="shared" si="462"/>
        <v/>
      </c>
      <c r="BI435" s="13" t="str">
        <f t="shared" si="463"/>
        <v/>
      </c>
      <c r="BJ435" s="13" t="str">
        <f t="shared" si="464"/>
        <v>SI</v>
      </c>
      <c r="BK435" s="71"/>
      <c r="BL435" s="71"/>
      <c r="BM435" s="74"/>
      <c r="BN435" s="52"/>
      <c r="BO435" s="52"/>
      <c r="BP435" s="55"/>
      <c r="BQ435" s="58"/>
      <c r="BR435" s="61"/>
    </row>
    <row r="436" spans="1:70" ht="23.25" customHeight="1" x14ac:dyDescent="0.25">
      <c r="A436" s="27"/>
      <c r="B436" s="100"/>
      <c r="C436" s="64"/>
      <c r="D436" s="82"/>
      <c r="E436" s="82"/>
      <c r="F436" s="64"/>
      <c r="G436" s="64"/>
      <c r="H436" s="80"/>
      <c r="I436" s="64"/>
      <c r="J436" s="85"/>
      <c r="K436" s="31">
        <v>6</v>
      </c>
      <c r="L436" s="32" t="s">
        <v>47</v>
      </c>
      <c r="M436" s="87"/>
      <c r="N436" s="89"/>
      <c r="O436" s="52"/>
      <c r="P436" s="92"/>
      <c r="Q436" s="64"/>
      <c r="R436" s="64"/>
      <c r="S436" s="64"/>
      <c r="T436" s="64"/>
      <c r="U436" s="64"/>
      <c r="V436" s="64"/>
      <c r="W436" s="64"/>
      <c r="X436" s="64"/>
      <c r="Y436" s="64"/>
      <c r="Z436" s="64"/>
      <c r="AA436" s="64"/>
      <c r="AB436" s="64"/>
      <c r="AC436" s="64"/>
      <c r="AD436" s="64"/>
      <c r="AE436" s="64"/>
      <c r="AF436" s="64"/>
      <c r="AG436" s="64"/>
      <c r="AH436" s="64"/>
      <c r="AI436" s="64"/>
      <c r="AJ436" s="66"/>
      <c r="AK436" s="52"/>
      <c r="AL436" s="55"/>
      <c r="AM436" s="69"/>
      <c r="AN436" s="33">
        <v>6</v>
      </c>
      <c r="AO436" s="32" t="s">
        <v>47</v>
      </c>
      <c r="AP436" s="17"/>
      <c r="AQ436" s="17"/>
      <c r="AR436" s="17"/>
      <c r="AS436" s="17"/>
      <c r="AT436" s="17"/>
      <c r="AU436" s="17"/>
      <c r="AV436" s="17"/>
      <c r="AW436" s="17"/>
      <c r="AX436" s="17"/>
      <c r="AY436" s="17"/>
      <c r="AZ436" s="17"/>
      <c r="BA436" s="17"/>
      <c r="BB436" s="17">
        <f t="shared" si="459"/>
        <v>0</v>
      </c>
      <c r="BC436" s="17" t="str">
        <f t="shared" si="460"/>
        <v>Débil</v>
      </c>
      <c r="BD436" s="17"/>
      <c r="BE436" s="17"/>
      <c r="BF436" s="17" t="str">
        <f t="shared" si="461"/>
        <v/>
      </c>
      <c r="BG436" s="17"/>
      <c r="BH436" s="18" t="str">
        <f t="shared" si="462"/>
        <v/>
      </c>
      <c r="BI436" s="17" t="str">
        <f t="shared" si="463"/>
        <v/>
      </c>
      <c r="BJ436" s="17" t="str">
        <f t="shared" si="464"/>
        <v>SI</v>
      </c>
      <c r="BK436" s="71"/>
      <c r="BL436" s="71"/>
      <c r="BM436" s="74"/>
      <c r="BN436" s="52"/>
      <c r="BO436" s="52"/>
      <c r="BP436" s="55"/>
      <c r="BQ436" s="58"/>
      <c r="BR436" s="61"/>
    </row>
    <row r="437" spans="1:70" ht="23.25" customHeight="1" x14ac:dyDescent="0.25">
      <c r="A437" s="27"/>
      <c r="B437" s="100"/>
      <c r="C437" s="64"/>
      <c r="D437" s="82"/>
      <c r="E437" s="82"/>
      <c r="F437" s="64"/>
      <c r="G437" s="64"/>
      <c r="H437" s="80"/>
      <c r="I437" s="64"/>
      <c r="J437" s="85"/>
      <c r="K437" s="34">
        <v>7</v>
      </c>
      <c r="L437" s="35" t="s">
        <v>47</v>
      </c>
      <c r="M437" s="87"/>
      <c r="N437" s="89"/>
      <c r="O437" s="52"/>
      <c r="P437" s="92"/>
      <c r="Q437" s="64"/>
      <c r="R437" s="64"/>
      <c r="S437" s="64"/>
      <c r="T437" s="64"/>
      <c r="U437" s="64"/>
      <c r="V437" s="64"/>
      <c r="W437" s="64"/>
      <c r="X437" s="64"/>
      <c r="Y437" s="64"/>
      <c r="Z437" s="64"/>
      <c r="AA437" s="64"/>
      <c r="AB437" s="64"/>
      <c r="AC437" s="64"/>
      <c r="AD437" s="64"/>
      <c r="AE437" s="64"/>
      <c r="AF437" s="64"/>
      <c r="AG437" s="64"/>
      <c r="AH437" s="64"/>
      <c r="AI437" s="64"/>
      <c r="AJ437" s="66"/>
      <c r="AK437" s="52"/>
      <c r="AL437" s="55"/>
      <c r="AM437" s="69"/>
      <c r="AN437" s="36">
        <v>7</v>
      </c>
      <c r="AO437" s="35" t="s">
        <v>47</v>
      </c>
      <c r="AP437" s="13"/>
      <c r="AQ437" s="13"/>
      <c r="AR437" s="13"/>
      <c r="AS437" s="13"/>
      <c r="AT437" s="13"/>
      <c r="AU437" s="13"/>
      <c r="AV437" s="13"/>
      <c r="AW437" s="13"/>
      <c r="AX437" s="13"/>
      <c r="AY437" s="13"/>
      <c r="AZ437" s="13"/>
      <c r="BA437" s="13"/>
      <c r="BB437" s="13">
        <f t="shared" si="459"/>
        <v>0</v>
      </c>
      <c r="BC437" s="13" t="str">
        <f t="shared" si="460"/>
        <v>Débil</v>
      </c>
      <c r="BD437" s="13"/>
      <c r="BE437" s="13"/>
      <c r="BF437" s="13" t="str">
        <f t="shared" si="461"/>
        <v/>
      </c>
      <c r="BG437" s="13"/>
      <c r="BH437" s="14" t="str">
        <f t="shared" si="462"/>
        <v/>
      </c>
      <c r="BI437" s="13" t="str">
        <f t="shared" si="463"/>
        <v/>
      </c>
      <c r="BJ437" s="13" t="str">
        <f t="shared" si="464"/>
        <v>SI</v>
      </c>
      <c r="BK437" s="71"/>
      <c r="BL437" s="71"/>
      <c r="BM437" s="74"/>
      <c r="BN437" s="52"/>
      <c r="BO437" s="52"/>
      <c r="BP437" s="55"/>
      <c r="BQ437" s="58"/>
      <c r="BR437" s="61"/>
    </row>
    <row r="438" spans="1:70" ht="23.25" customHeight="1" x14ac:dyDescent="0.25">
      <c r="A438" s="27"/>
      <c r="B438" s="100"/>
      <c r="C438" s="64"/>
      <c r="D438" s="82"/>
      <c r="E438" s="82"/>
      <c r="F438" s="64"/>
      <c r="G438" s="64"/>
      <c r="H438" s="80"/>
      <c r="I438" s="64"/>
      <c r="J438" s="85"/>
      <c r="K438" s="31">
        <v>8</v>
      </c>
      <c r="L438" s="32" t="s">
        <v>47</v>
      </c>
      <c r="M438" s="87"/>
      <c r="N438" s="89"/>
      <c r="O438" s="52"/>
      <c r="P438" s="92"/>
      <c r="Q438" s="64"/>
      <c r="R438" s="64"/>
      <c r="S438" s="64"/>
      <c r="T438" s="64"/>
      <c r="U438" s="64"/>
      <c r="V438" s="64"/>
      <c r="W438" s="64"/>
      <c r="X438" s="64"/>
      <c r="Y438" s="64"/>
      <c r="Z438" s="64"/>
      <c r="AA438" s="64"/>
      <c r="AB438" s="64"/>
      <c r="AC438" s="64"/>
      <c r="AD438" s="64"/>
      <c r="AE438" s="64"/>
      <c r="AF438" s="64"/>
      <c r="AG438" s="64"/>
      <c r="AH438" s="64"/>
      <c r="AI438" s="64"/>
      <c r="AJ438" s="66"/>
      <c r="AK438" s="52"/>
      <c r="AL438" s="55"/>
      <c r="AM438" s="69"/>
      <c r="AN438" s="33">
        <v>8</v>
      </c>
      <c r="AO438" s="32" t="s">
        <v>47</v>
      </c>
      <c r="AP438" s="17"/>
      <c r="AQ438" s="17"/>
      <c r="AR438" s="17"/>
      <c r="AS438" s="17"/>
      <c r="AT438" s="17"/>
      <c r="AU438" s="17"/>
      <c r="AV438" s="17"/>
      <c r="AW438" s="17"/>
      <c r="AX438" s="17"/>
      <c r="AY438" s="17"/>
      <c r="AZ438" s="17"/>
      <c r="BA438" s="17"/>
      <c r="BB438" s="17">
        <f t="shared" si="459"/>
        <v>0</v>
      </c>
      <c r="BC438" s="17" t="str">
        <f t="shared" si="460"/>
        <v>Débil</v>
      </c>
      <c r="BD438" s="17"/>
      <c r="BE438" s="17"/>
      <c r="BF438" s="17" t="str">
        <f t="shared" si="461"/>
        <v/>
      </c>
      <c r="BG438" s="17"/>
      <c r="BH438" s="18" t="str">
        <f t="shared" si="462"/>
        <v/>
      </c>
      <c r="BI438" s="17" t="str">
        <f t="shared" si="463"/>
        <v/>
      </c>
      <c r="BJ438" s="17" t="str">
        <f t="shared" si="464"/>
        <v>SI</v>
      </c>
      <c r="BK438" s="71"/>
      <c r="BL438" s="71"/>
      <c r="BM438" s="74"/>
      <c r="BN438" s="52"/>
      <c r="BO438" s="52"/>
      <c r="BP438" s="55"/>
      <c r="BQ438" s="58"/>
      <c r="BR438" s="61"/>
    </row>
    <row r="439" spans="1:70" ht="23.25" customHeight="1" x14ac:dyDescent="0.25">
      <c r="A439" s="27"/>
      <c r="B439" s="100"/>
      <c r="C439" s="64"/>
      <c r="D439" s="82"/>
      <c r="E439" s="82"/>
      <c r="F439" s="64"/>
      <c r="G439" s="64"/>
      <c r="H439" s="80"/>
      <c r="I439" s="64"/>
      <c r="J439" s="85"/>
      <c r="K439" s="34">
        <v>9</v>
      </c>
      <c r="L439" s="35" t="s">
        <v>47</v>
      </c>
      <c r="M439" s="87"/>
      <c r="N439" s="89"/>
      <c r="O439" s="52"/>
      <c r="P439" s="92"/>
      <c r="Q439" s="64"/>
      <c r="R439" s="64"/>
      <c r="S439" s="64"/>
      <c r="T439" s="64"/>
      <c r="U439" s="64"/>
      <c r="V439" s="64"/>
      <c r="W439" s="64"/>
      <c r="X439" s="64"/>
      <c r="Y439" s="64"/>
      <c r="Z439" s="64"/>
      <c r="AA439" s="64"/>
      <c r="AB439" s="64"/>
      <c r="AC439" s="64"/>
      <c r="AD439" s="64"/>
      <c r="AE439" s="64"/>
      <c r="AF439" s="64"/>
      <c r="AG439" s="64"/>
      <c r="AH439" s="64"/>
      <c r="AI439" s="64"/>
      <c r="AJ439" s="66"/>
      <c r="AK439" s="52"/>
      <c r="AL439" s="55"/>
      <c r="AM439" s="69"/>
      <c r="AN439" s="36">
        <v>9</v>
      </c>
      <c r="AO439" s="35" t="s">
        <v>56</v>
      </c>
      <c r="AP439" s="13"/>
      <c r="AQ439" s="13"/>
      <c r="AR439" s="13"/>
      <c r="AS439" s="13"/>
      <c r="AT439" s="13"/>
      <c r="AU439" s="13"/>
      <c r="AV439" s="13"/>
      <c r="AW439" s="13"/>
      <c r="AX439" s="13"/>
      <c r="AY439" s="13"/>
      <c r="AZ439" s="13"/>
      <c r="BA439" s="13"/>
      <c r="BB439" s="13">
        <f t="shared" ref="BB439:BB440" si="585">IF(AU439="Asignado",15,0)+IF(AV439="Adecuado",15,0)+IF(AW439="Oportuna",15,0)+IF(AX439="Prevenir",15,IF(AX439="Detectar",10,0))+IF(AY439="Confiable",15,0)+IF(AZ439="Se investigan y resuelven oportunamente",15,0)+IF(BA439="Completa",10,IF(BA439="Incompleta",5,0))</f>
        <v>0</v>
      </c>
      <c r="BC439" s="13" t="str">
        <f t="shared" ref="BC439:BC440" si="586">IF(BB439&lt;=85,"Débil",IF(AND(BB439&gt;=86,BB439&lt;=95),"Moderado","Fuerte"))</f>
        <v>Débil</v>
      </c>
      <c r="BD439" s="13"/>
      <c r="BE439" s="13"/>
      <c r="BF439" s="13" t="str">
        <f t="shared" ref="BF439:BF440" si="587">IF(BE439="Débil","No se ejecuta",IF(BE439="Moderado","Algunas veces se ejecuta",IF(BE439="FUERTE","Siempre se ejecuta","")))</f>
        <v/>
      </c>
      <c r="BG439" s="13"/>
      <c r="BH439" s="14" t="str">
        <f t="shared" ref="BH439:BH440" si="588">IF(AND(BE439="Fuerte",BC439="Fuerte"),"FUERTE",IF(AND(BE439="Fuerte",BC439="Moderado"),"MODERADO",IF(AND(BE439="Fuerte",BC439="Débil"),"DÉBIL",IF(AND(BE439="Moderado",BC439="Fuerte"),"MODERADO",IF(AND(BE439="Moderado",BC439="Moderado"),"MODERADO",IF(AND(BE439="Moderado",BC439="Débil"),"DÉBIL",IF(AND(BE439="Débil",BC439="Fuerte"),"DÉBIL",IF(AND(BE439="Débil",BC439="Moderado"),"DÉBIL",IF(AND(BE439="Débil",BC439="Débil"),"DÉBIL","")))))))))</f>
        <v/>
      </c>
      <c r="BI439" s="13" t="str">
        <f t="shared" ref="BI439:BI440" si="589">IF(BH439="DÉBIL",0,IF(BH439="MODERADO",50,IF(BH439="FUERTE",100,"")))</f>
        <v/>
      </c>
      <c r="BJ439" s="13" t="str">
        <f t="shared" ref="BJ439:BJ440" si="590">IF(AND(BE439="Fuerte",BC439="Fuerte"),"NO","SI")</f>
        <v>SI</v>
      </c>
      <c r="BK439" s="71"/>
      <c r="BL439" s="71"/>
      <c r="BM439" s="74"/>
      <c r="BN439" s="52"/>
      <c r="BO439" s="52"/>
      <c r="BP439" s="55"/>
      <c r="BQ439" s="58"/>
      <c r="BR439" s="61"/>
    </row>
    <row r="440" spans="1:70" ht="23.25" customHeight="1" thickBot="1" x14ac:dyDescent="0.3">
      <c r="A440" s="27"/>
      <c r="B440" s="101"/>
      <c r="C440" s="65"/>
      <c r="D440" s="83"/>
      <c r="E440" s="83"/>
      <c r="F440" s="65"/>
      <c r="G440" s="65"/>
      <c r="H440" s="81"/>
      <c r="I440" s="65"/>
      <c r="J440" s="86"/>
      <c r="K440" s="37">
        <v>10</v>
      </c>
      <c r="L440" s="38" t="s">
        <v>47</v>
      </c>
      <c r="M440" s="88"/>
      <c r="N440" s="90"/>
      <c r="O440" s="53"/>
      <c r="P440" s="93"/>
      <c r="Q440" s="65"/>
      <c r="R440" s="65"/>
      <c r="S440" s="65"/>
      <c r="T440" s="65"/>
      <c r="U440" s="65"/>
      <c r="V440" s="65"/>
      <c r="W440" s="65"/>
      <c r="X440" s="65"/>
      <c r="Y440" s="65"/>
      <c r="Z440" s="65"/>
      <c r="AA440" s="65"/>
      <c r="AB440" s="65"/>
      <c r="AC440" s="65"/>
      <c r="AD440" s="65"/>
      <c r="AE440" s="65"/>
      <c r="AF440" s="65"/>
      <c r="AG440" s="65"/>
      <c r="AH440" s="65"/>
      <c r="AI440" s="65"/>
      <c r="AJ440" s="67"/>
      <c r="AK440" s="53"/>
      <c r="AL440" s="56"/>
      <c r="AM440" s="70"/>
      <c r="AN440" s="39">
        <v>10</v>
      </c>
      <c r="AO440" s="38" t="s">
        <v>56</v>
      </c>
      <c r="AP440" s="19"/>
      <c r="AQ440" s="19"/>
      <c r="AR440" s="19"/>
      <c r="AS440" s="19"/>
      <c r="AT440" s="19"/>
      <c r="AU440" s="19"/>
      <c r="AV440" s="19"/>
      <c r="AW440" s="19"/>
      <c r="AX440" s="19"/>
      <c r="AY440" s="19"/>
      <c r="AZ440" s="19"/>
      <c r="BA440" s="19"/>
      <c r="BB440" s="19">
        <f t="shared" si="585"/>
        <v>0</v>
      </c>
      <c r="BC440" s="19" t="str">
        <f t="shared" si="586"/>
        <v>Débil</v>
      </c>
      <c r="BD440" s="19"/>
      <c r="BE440" s="19"/>
      <c r="BF440" s="19" t="str">
        <f t="shared" si="587"/>
        <v/>
      </c>
      <c r="BG440" s="19"/>
      <c r="BH440" s="20" t="str">
        <f t="shared" si="588"/>
        <v/>
      </c>
      <c r="BI440" s="19" t="str">
        <f t="shared" si="589"/>
        <v/>
      </c>
      <c r="BJ440" s="19" t="str">
        <f t="shared" si="590"/>
        <v>SI</v>
      </c>
      <c r="BK440" s="72"/>
      <c r="BL440" s="72"/>
      <c r="BM440" s="75"/>
      <c r="BN440" s="53"/>
      <c r="BO440" s="53"/>
      <c r="BP440" s="56"/>
      <c r="BQ440" s="59"/>
      <c r="BR440" s="62"/>
    </row>
    <row r="1048292" spans="2:2" ht="24" x14ac:dyDescent="0.25">
      <c r="B1048292" s="40" t="s">
        <v>9</v>
      </c>
    </row>
    <row r="1048293" spans="2:2" x14ac:dyDescent="0.25">
      <c r="B1048293" s="40" t="s">
        <v>10</v>
      </c>
    </row>
    <row r="1048294" spans="2:2" x14ac:dyDescent="0.25">
      <c r="B1048294" s="40" t="s">
        <v>11</v>
      </c>
    </row>
    <row r="1048295" spans="2:2" x14ac:dyDescent="0.25">
      <c r="B1048295" s="40" t="s">
        <v>12</v>
      </c>
    </row>
    <row r="1048296" spans="2:2" ht="24" x14ac:dyDescent="0.25">
      <c r="B1048296" s="40" t="s">
        <v>13</v>
      </c>
    </row>
    <row r="1048297" spans="2:2" ht="24" x14ac:dyDescent="0.25">
      <c r="B1048297" s="40" t="s">
        <v>14</v>
      </c>
    </row>
    <row r="1048298" spans="2:2" ht="24" x14ac:dyDescent="0.25">
      <c r="B1048298" s="40" t="s">
        <v>15</v>
      </c>
    </row>
    <row r="1048299" spans="2:2" ht="24" x14ac:dyDescent="0.25">
      <c r="B1048299" s="40" t="s">
        <v>16</v>
      </c>
    </row>
    <row r="1048300" spans="2:2" x14ac:dyDescent="0.25">
      <c r="B1048300" s="40" t="s">
        <v>17</v>
      </c>
    </row>
    <row r="1048301" spans="2:2" ht="24" x14ac:dyDescent="0.25">
      <c r="B1048301" s="40" t="s">
        <v>18</v>
      </c>
    </row>
    <row r="1048302" spans="2:2" ht="24" x14ac:dyDescent="0.25">
      <c r="B1048302" s="40" t="s">
        <v>19</v>
      </c>
    </row>
    <row r="1048303" spans="2:2" ht="24" x14ac:dyDescent="0.25">
      <c r="B1048303" s="40" t="s">
        <v>20</v>
      </c>
    </row>
    <row r="1048304" spans="2:2" ht="24" x14ac:dyDescent="0.25">
      <c r="B1048304" s="40" t="s">
        <v>21</v>
      </c>
    </row>
    <row r="1048305" spans="2:2" ht="24" x14ac:dyDescent="0.25">
      <c r="B1048305" s="40" t="s">
        <v>22</v>
      </c>
    </row>
    <row r="1048306" spans="2:2" ht="24" x14ac:dyDescent="0.25">
      <c r="B1048306" s="40" t="s">
        <v>23</v>
      </c>
    </row>
    <row r="1048307" spans="2:2" x14ac:dyDescent="0.25">
      <c r="B1048307" s="40" t="s">
        <v>24</v>
      </c>
    </row>
    <row r="1048308" spans="2:2" ht="24" x14ac:dyDescent="0.25">
      <c r="B1048308" s="40" t="s">
        <v>25</v>
      </c>
    </row>
    <row r="1048309" spans="2:2" ht="24" x14ac:dyDescent="0.25">
      <c r="B1048309" s="40" t="s">
        <v>26</v>
      </c>
    </row>
    <row r="1048310" spans="2:2" ht="24" x14ac:dyDescent="0.25">
      <c r="B1048310" s="40" t="s">
        <v>27</v>
      </c>
    </row>
    <row r="1048311" spans="2:2" x14ac:dyDescent="0.25">
      <c r="B1048311" s="40" t="s">
        <v>28</v>
      </c>
    </row>
    <row r="1048312" spans="2:2" ht="24" x14ac:dyDescent="0.25">
      <c r="B1048312" s="40" t="s">
        <v>29</v>
      </c>
    </row>
    <row r="1048313" spans="2:2" ht="24" x14ac:dyDescent="0.25">
      <c r="B1048313" s="40" t="s">
        <v>30</v>
      </c>
    </row>
    <row r="1048314" spans="2:2" ht="24" x14ac:dyDescent="0.25">
      <c r="B1048314" s="40" t="s">
        <v>31</v>
      </c>
    </row>
    <row r="1048315" spans="2:2" ht="24" x14ac:dyDescent="0.25">
      <c r="B1048315" s="40" t="s">
        <v>32</v>
      </c>
    </row>
    <row r="1048316" spans="2:2" ht="24" x14ac:dyDescent="0.25">
      <c r="B1048316" s="40" t="s">
        <v>33</v>
      </c>
    </row>
    <row r="1048317" spans="2:2" x14ac:dyDescent="0.25">
      <c r="B1048317" s="40" t="s">
        <v>34</v>
      </c>
    </row>
    <row r="1048318" spans="2:2" ht="24" x14ac:dyDescent="0.25">
      <c r="B1048318" s="40" t="s">
        <v>35</v>
      </c>
    </row>
    <row r="1048319" spans="2:2" ht="24" x14ac:dyDescent="0.25">
      <c r="B1048319" s="40" t="s">
        <v>36</v>
      </c>
    </row>
    <row r="1048320" spans="2:2" x14ac:dyDescent="0.25">
      <c r="B1048320" s="40" t="s">
        <v>37</v>
      </c>
    </row>
    <row r="1048321" spans="2:2" x14ac:dyDescent="0.25">
      <c r="B1048321" s="40" t="s">
        <v>38</v>
      </c>
    </row>
    <row r="1048322" spans="2:2" x14ac:dyDescent="0.25">
      <c r="B1048322" s="40" t="s">
        <v>39</v>
      </c>
    </row>
    <row r="1048323" spans="2:2" x14ac:dyDescent="0.25">
      <c r="B1048323" s="40" t="s">
        <v>40</v>
      </c>
    </row>
    <row r="1048324" spans="2:2" x14ac:dyDescent="0.25">
      <c r="B1048324" s="40" t="s">
        <v>41</v>
      </c>
    </row>
  </sheetData>
  <sheetProtection algorithmName="SHA-512" hashValue="i0+WCmZCA0Onhazs2JFk/3KA6SJZP4LtFjYapdj45Uxhx8FodXEkUgHj3vJuJBaSXY23usCMP9CFskl2r+Pt1g==" saltValue="J5rOlYXLD3lScL2Qu9zDBw==" spinCount="100000" sheet="1" objects="1" scenarios="1" formatCells="0" formatColumns="0" formatRows="0" autoFilter="0"/>
  <mergeCells count="1920">
    <mergeCell ref="BR191:BR200"/>
    <mergeCell ref="C181:C200"/>
    <mergeCell ref="B181:B200"/>
    <mergeCell ref="BI4:BQ4"/>
    <mergeCell ref="D3:BQ3"/>
    <mergeCell ref="D2:BQ2"/>
    <mergeCell ref="BQ6:BQ7"/>
    <mergeCell ref="D4:P4"/>
    <mergeCell ref="AA191:AA200"/>
    <mergeCell ref="AB191:AB200"/>
    <mergeCell ref="AC191:AC200"/>
    <mergeCell ref="AD191:AD200"/>
    <mergeCell ref="AE191:AE200"/>
    <mergeCell ref="AF191:AF200"/>
    <mergeCell ref="AG191:AG200"/>
    <mergeCell ref="AH191:AH200"/>
    <mergeCell ref="AI191:AI200"/>
    <mergeCell ref="AJ191:AJ200"/>
    <mergeCell ref="AK191:AK200"/>
    <mergeCell ref="AL191:AL200"/>
    <mergeCell ref="AM191:AM200"/>
    <mergeCell ref="BK191:BK200"/>
    <mergeCell ref="BL191:BL200"/>
    <mergeCell ref="BM191:BM200"/>
    <mergeCell ref="BN191:BN200"/>
    <mergeCell ref="B131:B150"/>
    <mergeCell ref="C131:C150"/>
    <mergeCell ref="AI181:AI190"/>
    <mergeCell ref="AJ181:AJ190"/>
    <mergeCell ref="AK181:AK190"/>
    <mergeCell ref="AL181:AL190"/>
    <mergeCell ref="AM181:AM190"/>
    <mergeCell ref="AM391:AM400"/>
    <mergeCell ref="BK391:BK400"/>
    <mergeCell ref="BL391:BL400"/>
    <mergeCell ref="BM391:BM400"/>
    <mergeCell ref="BN391:BN400"/>
    <mergeCell ref="BO391:BO400"/>
    <mergeCell ref="BP391:BP400"/>
    <mergeCell ref="BQ391:BQ400"/>
    <mergeCell ref="BR391:BR400"/>
    <mergeCell ref="D191:D200"/>
    <mergeCell ref="E191:E200"/>
    <mergeCell ref="F191:F200"/>
    <mergeCell ref="G191:G200"/>
    <mergeCell ref="H191:H200"/>
    <mergeCell ref="I191:I200"/>
    <mergeCell ref="J191:J200"/>
    <mergeCell ref="M191:M200"/>
    <mergeCell ref="N191:N200"/>
    <mergeCell ref="O191:O200"/>
    <mergeCell ref="P191:P200"/>
    <mergeCell ref="Q191:Q200"/>
    <mergeCell ref="R191:R200"/>
    <mergeCell ref="S191:S200"/>
    <mergeCell ref="T191:T200"/>
    <mergeCell ref="U191:U200"/>
    <mergeCell ref="V191:V200"/>
    <mergeCell ref="W191:W200"/>
    <mergeCell ref="X191:X200"/>
    <mergeCell ref="Y191:Y200"/>
    <mergeCell ref="Z191:Z200"/>
    <mergeCell ref="V391:V400"/>
    <mergeCell ref="W391:W400"/>
    <mergeCell ref="X391:X400"/>
    <mergeCell ref="Y391:Y400"/>
    <mergeCell ref="Z391:Z400"/>
    <mergeCell ref="AA391:AA400"/>
    <mergeCell ref="AB391:AB400"/>
    <mergeCell ref="AC391:AC400"/>
    <mergeCell ref="AD391:AD400"/>
    <mergeCell ref="AE391:AE400"/>
    <mergeCell ref="AF391:AF400"/>
    <mergeCell ref="AG391:AG400"/>
    <mergeCell ref="AH391:AH400"/>
    <mergeCell ref="AI391:AI400"/>
    <mergeCell ref="AJ391:AJ400"/>
    <mergeCell ref="AK391:AK400"/>
    <mergeCell ref="AL391:AL400"/>
    <mergeCell ref="AH401:AH410"/>
    <mergeCell ref="AI401:AI410"/>
    <mergeCell ref="AJ401:AJ410"/>
    <mergeCell ref="AK401:AK410"/>
    <mergeCell ref="AL401:AL410"/>
    <mergeCell ref="Z401:Z410"/>
    <mergeCell ref="AA401:AA410"/>
    <mergeCell ref="AB401:AB410"/>
    <mergeCell ref="AC401:AC410"/>
    <mergeCell ref="AD401:AD410"/>
    <mergeCell ref="AE401:AE410"/>
    <mergeCell ref="AF401:AF410"/>
    <mergeCell ref="AG401:AG410"/>
    <mergeCell ref="AM401:AM410"/>
    <mergeCell ref="BK401:BK410"/>
    <mergeCell ref="BL401:BL410"/>
    <mergeCell ref="BM401:BM410"/>
    <mergeCell ref="BN401:BN410"/>
    <mergeCell ref="BO401:BO410"/>
    <mergeCell ref="BP401:BP410"/>
    <mergeCell ref="BQ401:BQ410"/>
    <mergeCell ref="BR401:BR410"/>
    <mergeCell ref="C371:C410"/>
    <mergeCell ref="B371:B410"/>
    <mergeCell ref="D391:D400"/>
    <mergeCell ref="E391:E400"/>
    <mergeCell ref="F391:F400"/>
    <mergeCell ref="G391:G400"/>
    <mergeCell ref="H391:H400"/>
    <mergeCell ref="I391:I400"/>
    <mergeCell ref="J391:J400"/>
    <mergeCell ref="M391:M400"/>
    <mergeCell ref="N391:N400"/>
    <mergeCell ref="O391:O400"/>
    <mergeCell ref="P391:P400"/>
    <mergeCell ref="Q391:Q400"/>
    <mergeCell ref="R391:R400"/>
    <mergeCell ref="S391:S400"/>
    <mergeCell ref="T391:T400"/>
    <mergeCell ref="U391:U400"/>
    <mergeCell ref="BQ381:BQ390"/>
    <mergeCell ref="BR381:BR390"/>
    <mergeCell ref="D401:D410"/>
    <mergeCell ref="E401:E410"/>
    <mergeCell ref="F401:F410"/>
    <mergeCell ref="G401:G410"/>
    <mergeCell ref="H401:H410"/>
    <mergeCell ref="I401:I410"/>
    <mergeCell ref="J401:J410"/>
    <mergeCell ref="M401:M410"/>
    <mergeCell ref="N401:N410"/>
    <mergeCell ref="O401:O410"/>
    <mergeCell ref="P401:P410"/>
    <mergeCell ref="Q401:Q410"/>
    <mergeCell ref="R401:R410"/>
    <mergeCell ref="S401:S410"/>
    <mergeCell ref="T401:T410"/>
    <mergeCell ref="U401:U410"/>
    <mergeCell ref="V401:V410"/>
    <mergeCell ref="W401:W410"/>
    <mergeCell ref="X401:X410"/>
    <mergeCell ref="Y401:Y410"/>
    <mergeCell ref="AC381:AC390"/>
    <mergeCell ref="AD381:AD390"/>
    <mergeCell ref="AE381:AE390"/>
    <mergeCell ref="AF381:AF390"/>
    <mergeCell ref="AG381:AG390"/>
    <mergeCell ref="AH381:AH390"/>
    <mergeCell ref="AI381:AI390"/>
    <mergeCell ref="AJ381:AJ390"/>
    <mergeCell ref="AK381:AK390"/>
    <mergeCell ref="AL381:AL390"/>
    <mergeCell ref="AM381:AM390"/>
    <mergeCell ref="BK381:BK390"/>
    <mergeCell ref="BL381:BL390"/>
    <mergeCell ref="BM381:BM390"/>
    <mergeCell ref="BN381:BN390"/>
    <mergeCell ref="BO381:BO390"/>
    <mergeCell ref="BP381:BP390"/>
    <mergeCell ref="BN231:BN240"/>
    <mergeCell ref="BO231:BO240"/>
    <mergeCell ref="BP231:BP240"/>
    <mergeCell ref="BQ231:BQ240"/>
    <mergeCell ref="BR231:BR240"/>
    <mergeCell ref="B221:B250"/>
    <mergeCell ref="C221:C250"/>
    <mergeCell ref="D381:D390"/>
    <mergeCell ref="E381:E390"/>
    <mergeCell ref="F381:F390"/>
    <mergeCell ref="G381:G390"/>
    <mergeCell ref="H381:H390"/>
    <mergeCell ref="I381:I390"/>
    <mergeCell ref="J381:J390"/>
    <mergeCell ref="M381:M390"/>
    <mergeCell ref="N381:N390"/>
    <mergeCell ref="O381:O390"/>
    <mergeCell ref="P381:P390"/>
    <mergeCell ref="Q381:Q390"/>
    <mergeCell ref="R381:R390"/>
    <mergeCell ref="S381:S390"/>
    <mergeCell ref="T381:T390"/>
    <mergeCell ref="U381:U390"/>
    <mergeCell ref="V381:V390"/>
    <mergeCell ref="W381:W390"/>
    <mergeCell ref="X381:X390"/>
    <mergeCell ref="Y381:Y390"/>
    <mergeCell ref="Z381:Z390"/>
    <mergeCell ref="AA381:AA390"/>
    <mergeCell ref="AB381:AB390"/>
    <mergeCell ref="Z231:Z240"/>
    <mergeCell ref="AA231:AA240"/>
    <mergeCell ref="AB231:AB240"/>
    <mergeCell ref="AC231:AC240"/>
    <mergeCell ref="AD231:AD240"/>
    <mergeCell ref="AE231:AE240"/>
    <mergeCell ref="AF231:AF240"/>
    <mergeCell ref="AG231:AG240"/>
    <mergeCell ref="AH231:AH240"/>
    <mergeCell ref="AI231:AI240"/>
    <mergeCell ref="AJ231:AJ240"/>
    <mergeCell ref="AK231:AK240"/>
    <mergeCell ref="AL231:AL240"/>
    <mergeCell ref="AM231:AM240"/>
    <mergeCell ref="BK231:BK240"/>
    <mergeCell ref="BL231:BL240"/>
    <mergeCell ref="BM231:BM240"/>
    <mergeCell ref="AL241:AL250"/>
    <mergeCell ref="AM241:AM250"/>
    <mergeCell ref="BK241:BK250"/>
    <mergeCell ref="BL241:BL250"/>
    <mergeCell ref="BM241:BM250"/>
    <mergeCell ref="AB241:AB250"/>
    <mergeCell ref="AC241:AC250"/>
    <mergeCell ref="AD241:AD250"/>
    <mergeCell ref="AE241:AE250"/>
    <mergeCell ref="AF241:AF250"/>
    <mergeCell ref="AG241:AG250"/>
    <mergeCell ref="AH241:AH250"/>
    <mergeCell ref="AI241:AI250"/>
    <mergeCell ref="AJ241:AJ250"/>
    <mergeCell ref="AK241:AK250"/>
    <mergeCell ref="BN241:BN250"/>
    <mergeCell ref="BO241:BO250"/>
    <mergeCell ref="BP241:BP250"/>
    <mergeCell ref="BQ241:BQ250"/>
    <mergeCell ref="BR241:BR250"/>
    <mergeCell ref="D231:D240"/>
    <mergeCell ref="E231:E240"/>
    <mergeCell ref="F231:F240"/>
    <mergeCell ref="G231:G240"/>
    <mergeCell ref="H231:H240"/>
    <mergeCell ref="I231:I240"/>
    <mergeCell ref="J231:J240"/>
    <mergeCell ref="M231:M240"/>
    <mergeCell ref="N231:N240"/>
    <mergeCell ref="O231:O240"/>
    <mergeCell ref="P231:P240"/>
    <mergeCell ref="Q231:Q240"/>
    <mergeCell ref="R231:R240"/>
    <mergeCell ref="S231:S240"/>
    <mergeCell ref="T231:T240"/>
    <mergeCell ref="U231:U240"/>
    <mergeCell ref="V231:V240"/>
    <mergeCell ref="W231:W240"/>
    <mergeCell ref="X231:X240"/>
    <mergeCell ref="Y231:Y240"/>
    <mergeCell ref="U241:U250"/>
    <mergeCell ref="V241:V250"/>
    <mergeCell ref="W241:W250"/>
    <mergeCell ref="X241:X250"/>
    <mergeCell ref="Y241:Y250"/>
    <mergeCell ref="Z241:Z250"/>
    <mergeCell ref="AA241:AA250"/>
    <mergeCell ref="D241:D250"/>
    <mergeCell ref="E241:E250"/>
    <mergeCell ref="F241:F250"/>
    <mergeCell ref="G241:G250"/>
    <mergeCell ref="H241:H250"/>
    <mergeCell ref="I241:I250"/>
    <mergeCell ref="J241:J250"/>
    <mergeCell ref="M241:M250"/>
    <mergeCell ref="N241:N250"/>
    <mergeCell ref="O241:O250"/>
    <mergeCell ref="P241:P250"/>
    <mergeCell ref="Q241:Q250"/>
    <mergeCell ref="R241:R250"/>
    <mergeCell ref="S241:S250"/>
    <mergeCell ref="T241:T250"/>
    <mergeCell ref="Y141:Y150"/>
    <mergeCell ref="Z141:Z150"/>
    <mergeCell ref="D221:D230"/>
    <mergeCell ref="E221:E230"/>
    <mergeCell ref="F221:F230"/>
    <mergeCell ref="G221:G230"/>
    <mergeCell ref="H221:H230"/>
    <mergeCell ref="I221:I230"/>
    <mergeCell ref="J221:J230"/>
    <mergeCell ref="M221:M230"/>
    <mergeCell ref="N221:N230"/>
    <mergeCell ref="O221:O230"/>
    <mergeCell ref="P221:P230"/>
    <mergeCell ref="Q221:Q230"/>
    <mergeCell ref="R221:R230"/>
    <mergeCell ref="S221:S230"/>
    <mergeCell ref="D181:D190"/>
    <mergeCell ref="B301:B320"/>
    <mergeCell ref="C301:C320"/>
    <mergeCell ref="BP141:BP150"/>
    <mergeCell ref="BQ141:BQ150"/>
    <mergeCell ref="BR141:BR150"/>
    <mergeCell ref="D141:D150"/>
    <mergeCell ref="E141:E150"/>
    <mergeCell ref="F141:F150"/>
    <mergeCell ref="G141:G150"/>
    <mergeCell ref="H141:H150"/>
    <mergeCell ref="I141:I150"/>
    <mergeCell ref="J141:J150"/>
    <mergeCell ref="M141:M150"/>
    <mergeCell ref="N141:N150"/>
    <mergeCell ref="O141:O150"/>
    <mergeCell ref="P141:P150"/>
    <mergeCell ref="Q141:Q150"/>
    <mergeCell ref="R141:R150"/>
    <mergeCell ref="S141:S150"/>
    <mergeCell ref="T141:T150"/>
    <mergeCell ref="U141:U150"/>
    <mergeCell ref="V141:V150"/>
    <mergeCell ref="W141:W150"/>
    <mergeCell ref="X141:X150"/>
    <mergeCell ref="AJ141:AJ150"/>
    <mergeCell ref="AK141:AK150"/>
    <mergeCell ref="AL141:AL150"/>
    <mergeCell ref="AM141:AM150"/>
    <mergeCell ref="AK311:AK320"/>
    <mergeCell ref="T311:T320"/>
    <mergeCell ref="U311:U320"/>
    <mergeCell ref="V311:V320"/>
    <mergeCell ref="AJ421:AJ430"/>
    <mergeCell ref="AB141:AB150"/>
    <mergeCell ref="AC141:AC150"/>
    <mergeCell ref="AD141:AD150"/>
    <mergeCell ref="AE141:AE150"/>
    <mergeCell ref="AF141:AF150"/>
    <mergeCell ref="AG141:AG150"/>
    <mergeCell ref="AH141:AH150"/>
    <mergeCell ref="AI141:AI150"/>
    <mergeCell ref="BR311:BR320"/>
    <mergeCell ref="AL311:AL320"/>
    <mergeCell ref="AM311:AM320"/>
    <mergeCell ref="BK311:BK320"/>
    <mergeCell ref="BL311:BL320"/>
    <mergeCell ref="BM311:BM320"/>
    <mergeCell ref="BN311:BN320"/>
    <mergeCell ref="BO311:BO320"/>
    <mergeCell ref="BP311:BP320"/>
    <mergeCell ref="BQ311:BQ320"/>
    <mergeCell ref="AC311:AC320"/>
    <mergeCell ref="AD311:AD320"/>
    <mergeCell ref="AE311:AE320"/>
    <mergeCell ref="AF311:AF320"/>
    <mergeCell ref="AG311:AG320"/>
    <mergeCell ref="AH311:AH320"/>
    <mergeCell ref="AI311:AI320"/>
    <mergeCell ref="AJ311:AJ320"/>
    <mergeCell ref="AI271:AI280"/>
    <mergeCell ref="AJ271:AJ280"/>
    <mergeCell ref="AK271:AK280"/>
    <mergeCell ref="AL271:AL280"/>
    <mergeCell ref="AM271:AM280"/>
    <mergeCell ref="W311:W320"/>
    <mergeCell ref="X311:X320"/>
    <mergeCell ref="Y311:Y320"/>
    <mergeCell ref="Z311:Z320"/>
    <mergeCell ref="AA311:AA320"/>
    <mergeCell ref="AB311:AB320"/>
    <mergeCell ref="D311:D320"/>
    <mergeCell ref="E311:E320"/>
    <mergeCell ref="F311:F320"/>
    <mergeCell ref="G311:G320"/>
    <mergeCell ref="H311:H320"/>
    <mergeCell ref="I311:I320"/>
    <mergeCell ref="J311:J320"/>
    <mergeCell ref="M311:M320"/>
    <mergeCell ref="N311:N320"/>
    <mergeCell ref="O311:O320"/>
    <mergeCell ref="P311:P320"/>
    <mergeCell ref="Q311:Q320"/>
    <mergeCell ref="R311:R320"/>
    <mergeCell ref="S311:S320"/>
    <mergeCell ref="BL431:BL440"/>
    <mergeCell ref="BM431:BM440"/>
    <mergeCell ref="BN431:BN440"/>
    <mergeCell ref="BO431:BO440"/>
    <mergeCell ref="BP431:BP440"/>
    <mergeCell ref="BQ431:BQ440"/>
    <mergeCell ref="BR431:BR440"/>
    <mergeCell ref="AF431:AF440"/>
    <mergeCell ref="AG431:AG440"/>
    <mergeCell ref="AH431:AH440"/>
    <mergeCell ref="AI431:AI440"/>
    <mergeCell ref="AJ431:AJ440"/>
    <mergeCell ref="AK431:AK440"/>
    <mergeCell ref="AL431:AL440"/>
    <mergeCell ref="AM431:AM440"/>
    <mergeCell ref="BK431:BK440"/>
    <mergeCell ref="AC431:AC440"/>
    <mergeCell ref="AD431:AD440"/>
    <mergeCell ref="AE431:AE440"/>
    <mergeCell ref="W431:W440"/>
    <mergeCell ref="X431:X440"/>
    <mergeCell ref="Y431:Y440"/>
    <mergeCell ref="Z431:Z440"/>
    <mergeCell ref="AA431:AA440"/>
    <mergeCell ref="AB431:AB440"/>
    <mergeCell ref="B431:B440"/>
    <mergeCell ref="C431:C440"/>
    <mergeCell ref="D431:D440"/>
    <mergeCell ref="E431:E440"/>
    <mergeCell ref="F431:F440"/>
    <mergeCell ref="G431:G440"/>
    <mergeCell ref="H431:H440"/>
    <mergeCell ref="I431:I440"/>
    <mergeCell ref="J431:J440"/>
    <mergeCell ref="M431:M440"/>
    <mergeCell ref="N431:N440"/>
    <mergeCell ref="O431:O440"/>
    <mergeCell ref="P431:P440"/>
    <mergeCell ref="Q431:Q440"/>
    <mergeCell ref="R431:R440"/>
    <mergeCell ref="S431:S440"/>
    <mergeCell ref="T431:T440"/>
    <mergeCell ref="U431:U440"/>
    <mergeCell ref="V431:V440"/>
    <mergeCell ref="BP411:BP420"/>
    <mergeCell ref="BQ411:BQ420"/>
    <mergeCell ref="BR411:BR420"/>
    <mergeCell ref="B421:B430"/>
    <mergeCell ref="C421:C430"/>
    <mergeCell ref="D421:D430"/>
    <mergeCell ref="E421:E430"/>
    <mergeCell ref="F421:F430"/>
    <mergeCell ref="G421:G430"/>
    <mergeCell ref="H421:H430"/>
    <mergeCell ref="I421:I430"/>
    <mergeCell ref="J421:J430"/>
    <mergeCell ref="M421:M430"/>
    <mergeCell ref="N421:N430"/>
    <mergeCell ref="O421:O430"/>
    <mergeCell ref="P421:P430"/>
    <mergeCell ref="Q421:Q430"/>
    <mergeCell ref="R421:R430"/>
    <mergeCell ref="S421:S430"/>
    <mergeCell ref="T421:T430"/>
    <mergeCell ref="U421:U430"/>
    <mergeCell ref="V421:V430"/>
    <mergeCell ref="BN421:BN430"/>
    <mergeCell ref="BO421:BO430"/>
    <mergeCell ref="BP421:BP430"/>
    <mergeCell ref="BQ421:BQ430"/>
    <mergeCell ref="BR421:BR430"/>
    <mergeCell ref="W421:W430"/>
    <mergeCell ref="X421:X430"/>
    <mergeCell ref="AJ411:AJ420"/>
    <mergeCell ref="AK411:AK420"/>
    <mergeCell ref="AL411:AL420"/>
    <mergeCell ref="AM411:AM420"/>
    <mergeCell ref="BK411:BK420"/>
    <mergeCell ref="BL411:BL420"/>
    <mergeCell ref="BM411:BM420"/>
    <mergeCell ref="BN411:BN420"/>
    <mergeCell ref="BO411:BO420"/>
    <mergeCell ref="AA411:AA420"/>
    <mergeCell ref="AB411:AB420"/>
    <mergeCell ref="AC411:AC420"/>
    <mergeCell ref="AD411:AD420"/>
    <mergeCell ref="AE411:AE420"/>
    <mergeCell ref="AF411:AF420"/>
    <mergeCell ref="AG411:AG420"/>
    <mergeCell ref="AH411:AH420"/>
    <mergeCell ref="AI411:AI420"/>
    <mergeCell ref="BM421:BM430"/>
    <mergeCell ref="Y421:Y430"/>
    <mergeCell ref="Z421:Z430"/>
    <mergeCell ref="AA421:AA430"/>
    <mergeCell ref="AB421:AB430"/>
    <mergeCell ref="AC421:AC430"/>
    <mergeCell ref="AD421:AD430"/>
    <mergeCell ref="AE421:AE430"/>
    <mergeCell ref="AF421:AF430"/>
    <mergeCell ref="AG421:AG430"/>
    <mergeCell ref="AK421:AK430"/>
    <mergeCell ref="AL421:AL430"/>
    <mergeCell ref="AM421:AM430"/>
    <mergeCell ref="BK421:BK430"/>
    <mergeCell ref="BL421:BL430"/>
    <mergeCell ref="AH421:AH430"/>
    <mergeCell ref="AI421:AI430"/>
    <mergeCell ref="BR371:BR380"/>
    <mergeCell ref="B411:B420"/>
    <mergeCell ref="C411:C420"/>
    <mergeCell ref="D411:D420"/>
    <mergeCell ref="E411:E420"/>
    <mergeCell ref="F411:F420"/>
    <mergeCell ref="G411:G420"/>
    <mergeCell ref="H411:H420"/>
    <mergeCell ref="I411:I420"/>
    <mergeCell ref="J411:J420"/>
    <mergeCell ref="M411:M420"/>
    <mergeCell ref="N411:N420"/>
    <mergeCell ref="O411:O420"/>
    <mergeCell ref="P411:P420"/>
    <mergeCell ref="Q411:Q420"/>
    <mergeCell ref="R411:R420"/>
    <mergeCell ref="S411:S420"/>
    <mergeCell ref="T411:T420"/>
    <mergeCell ref="U411:U420"/>
    <mergeCell ref="V411:V420"/>
    <mergeCell ref="W411:W420"/>
    <mergeCell ref="X411:X420"/>
    <mergeCell ref="Y411:Y420"/>
    <mergeCell ref="Z411:Z420"/>
    <mergeCell ref="AL371:AL380"/>
    <mergeCell ref="AM371:AM380"/>
    <mergeCell ref="BK371:BK380"/>
    <mergeCell ref="BL371:BL380"/>
    <mergeCell ref="BM371:BM380"/>
    <mergeCell ref="BN371:BN380"/>
    <mergeCell ref="BO371:BO380"/>
    <mergeCell ref="BP371:BP380"/>
    <mergeCell ref="AK361:AK370"/>
    <mergeCell ref="AL361:AL370"/>
    <mergeCell ref="BQ371:BQ380"/>
    <mergeCell ref="AC371:AC380"/>
    <mergeCell ref="AD371:AD380"/>
    <mergeCell ref="AE371:AE380"/>
    <mergeCell ref="AF371:AF380"/>
    <mergeCell ref="AG371:AG380"/>
    <mergeCell ref="AH371:AH380"/>
    <mergeCell ref="AI371:AI380"/>
    <mergeCell ref="AJ371:AJ380"/>
    <mergeCell ref="AK371:AK380"/>
    <mergeCell ref="T371:T380"/>
    <mergeCell ref="U371:U380"/>
    <mergeCell ref="V371:V380"/>
    <mergeCell ref="W371:W380"/>
    <mergeCell ref="X371:X380"/>
    <mergeCell ref="Y371:Y380"/>
    <mergeCell ref="Z371:Z380"/>
    <mergeCell ref="AA371:AA380"/>
    <mergeCell ref="AB371:AB380"/>
    <mergeCell ref="R361:R370"/>
    <mergeCell ref="S361:S370"/>
    <mergeCell ref="T361:T370"/>
    <mergeCell ref="U361:U370"/>
    <mergeCell ref="BK361:BK370"/>
    <mergeCell ref="BL361:BL370"/>
    <mergeCell ref="BM361:BM370"/>
    <mergeCell ref="BN361:BN370"/>
    <mergeCell ref="BO361:BO370"/>
    <mergeCell ref="BP361:BP370"/>
    <mergeCell ref="BQ361:BQ370"/>
    <mergeCell ref="BR361:BR370"/>
    <mergeCell ref="D371:D380"/>
    <mergeCell ref="E371:E380"/>
    <mergeCell ref="F371:F380"/>
    <mergeCell ref="G371:G380"/>
    <mergeCell ref="H371:H380"/>
    <mergeCell ref="I371:I380"/>
    <mergeCell ref="J371:J380"/>
    <mergeCell ref="M371:M380"/>
    <mergeCell ref="N371:N380"/>
    <mergeCell ref="O371:O380"/>
    <mergeCell ref="P371:P380"/>
    <mergeCell ref="Q371:Q380"/>
    <mergeCell ref="R371:R380"/>
    <mergeCell ref="S371:S380"/>
    <mergeCell ref="AE361:AE370"/>
    <mergeCell ref="AF361:AF370"/>
    <mergeCell ref="AG361:AG370"/>
    <mergeCell ref="AH361:AH370"/>
    <mergeCell ref="AI361:AI370"/>
    <mergeCell ref="AJ361:AJ370"/>
    <mergeCell ref="B361:B370"/>
    <mergeCell ref="C361:C370"/>
    <mergeCell ref="D361:D370"/>
    <mergeCell ref="E361:E370"/>
    <mergeCell ref="F361:F370"/>
    <mergeCell ref="G361:G370"/>
    <mergeCell ref="H361:H370"/>
    <mergeCell ref="I361:I370"/>
    <mergeCell ref="J361:J370"/>
    <mergeCell ref="AM351:AM360"/>
    <mergeCell ref="BK351:BK360"/>
    <mergeCell ref="BL351:BL360"/>
    <mergeCell ref="BM351:BM360"/>
    <mergeCell ref="BN351:BN360"/>
    <mergeCell ref="BO351:BO360"/>
    <mergeCell ref="BP351:BP360"/>
    <mergeCell ref="BQ351:BQ360"/>
    <mergeCell ref="AM361:AM370"/>
    <mergeCell ref="V361:V370"/>
    <mergeCell ref="W361:W370"/>
    <mergeCell ref="X361:X370"/>
    <mergeCell ref="Y361:Y370"/>
    <mergeCell ref="Z361:Z370"/>
    <mergeCell ref="AA361:AA370"/>
    <mergeCell ref="AB361:AB370"/>
    <mergeCell ref="AC361:AC370"/>
    <mergeCell ref="AD361:AD370"/>
    <mergeCell ref="M361:M370"/>
    <mergeCell ref="N361:N370"/>
    <mergeCell ref="O361:O370"/>
    <mergeCell ref="P361:P370"/>
    <mergeCell ref="Q361:Q370"/>
    <mergeCell ref="AI341:AI350"/>
    <mergeCell ref="AJ341:AJ350"/>
    <mergeCell ref="AK341:AK350"/>
    <mergeCell ref="AL341:AL350"/>
    <mergeCell ref="AM341:AM350"/>
    <mergeCell ref="BR351:BR360"/>
    <mergeCell ref="AD351:AD360"/>
    <mergeCell ref="AE351:AE360"/>
    <mergeCell ref="AF351:AF360"/>
    <mergeCell ref="AG351:AG360"/>
    <mergeCell ref="AH351:AH360"/>
    <mergeCell ref="AI351:AI360"/>
    <mergeCell ref="AJ351:AJ360"/>
    <mergeCell ref="AK351:AK360"/>
    <mergeCell ref="AL351:AL360"/>
    <mergeCell ref="U351:U360"/>
    <mergeCell ref="V351:V360"/>
    <mergeCell ref="W351:W360"/>
    <mergeCell ref="X351:X360"/>
    <mergeCell ref="Y351:Y360"/>
    <mergeCell ref="Z351:Z360"/>
    <mergeCell ref="AA351:AA360"/>
    <mergeCell ref="AB351:AB360"/>
    <mergeCell ref="AC351:AC360"/>
    <mergeCell ref="B351:B360"/>
    <mergeCell ref="C351:C360"/>
    <mergeCell ref="D351:D360"/>
    <mergeCell ref="E351:E360"/>
    <mergeCell ref="F351:F360"/>
    <mergeCell ref="G351:G360"/>
    <mergeCell ref="H351:H360"/>
    <mergeCell ref="I351:I360"/>
    <mergeCell ref="J351:J360"/>
    <mergeCell ref="M351:M360"/>
    <mergeCell ref="N351:N360"/>
    <mergeCell ref="O351:O360"/>
    <mergeCell ref="P351:P360"/>
    <mergeCell ref="Q351:Q360"/>
    <mergeCell ref="R351:R360"/>
    <mergeCell ref="S351:S360"/>
    <mergeCell ref="T351:T360"/>
    <mergeCell ref="BN331:BN340"/>
    <mergeCell ref="BO331:BO340"/>
    <mergeCell ref="BP331:BP340"/>
    <mergeCell ref="BQ331:BQ340"/>
    <mergeCell ref="BR331:BR340"/>
    <mergeCell ref="B341:B350"/>
    <mergeCell ref="C341:C350"/>
    <mergeCell ref="D341:D350"/>
    <mergeCell ref="E341:E350"/>
    <mergeCell ref="F341:F350"/>
    <mergeCell ref="G341:G350"/>
    <mergeCell ref="H341:H350"/>
    <mergeCell ref="I341:I350"/>
    <mergeCell ref="J341:J350"/>
    <mergeCell ref="M341:M350"/>
    <mergeCell ref="N341:N350"/>
    <mergeCell ref="O341:O350"/>
    <mergeCell ref="P341:P350"/>
    <mergeCell ref="Q341:Q350"/>
    <mergeCell ref="R341:R350"/>
    <mergeCell ref="S341:S350"/>
    <mergeCell ref="T341:T350"/>
    <mergeCell ref="BL341:BL350"/>
    <mergeCell ref="BM341:BM350"/>
    <mergeCell ref="BN341:BN350"/>
    <mergeCell ref="BO341:BO350"/>
    <mergeCell ref="BP341:BP350"/>
    <mergeCell ref="BQ341:BQ350"/>
    <mergeCell ref="BR341:BR350"/>
    <mergeCell ref="AF341:AF350"/>
    <mergeCell ref="AG341:AG350"/>
    <mergeCell ref="AH341:AH350"/>
    <mergeCell ref="BM321:BM330"/>
    <mergeCell ref="BN321:BN330"/>
    <mergeCell ref="U341:U350"/>
    <mergeCell ref="V341:V350"/>
    <mergeCell ref="AH331:AH340"/>
    <mergeCell ref="AI331:AI340"/>
    <mergeCell ref="AJ331:AJ340"/>
    <mergeCell ref="AK331:AK340"/>
    <mergeCell ref="AL331:AL340"/>
    <mergeCell ref="AM331:AM340"/>
    <mergeCell ref="BK331:BK340"/>
    <mergeCell ref="BL331:BL340"/>
    <mergeCell ref="BM331:BM340"/>
    <mergeCell ref="Y331:Y340"/>
    <mergeCell ref="Z331:Z340"/>
    <mergeCell ref="AA331:AA340"/>
    <mergeCell ref="AB331:AB340"/>
    <mergeCell ref="AC331:AC340"/>
    <mergeCell ref="AD331:AD340"/>
    <mergeCell ref="AE331:AE340"/>
    <mergeCell ref="AF331:AF340"/>
    <mergeCell ref="AG331:AG340"/>
    <mergeCell ref="BK341:BK350"/>
    <mergeCell ref="W341:W350"/>
    <mergeCell ref="X341:X350"/>
    <mergeCell ref="Y341:Y350"/>
    <mergeCell ref="Z341:Z350"/>
    <mergeCell ref="AA341:AA350"/>
    <mergeCell ref="AB341:AB350"/>
    <mergeCell ref="AC341:AC350"/>
    <mergeCell ref="AD341:AD350"/>
    <mergeCell ref="AE341:AE350"/>
    <mergeCell ref="U321:U330"/>
    <mergeCell ref="V321:V330"/>
    <mergeCell ref="W321:W330"/>
    <mergeCell ref="X321:X330"/>
    <mergeCell ref="BP321:BP330"/>
    <mergeCell ref="BQ321:BQ330"/>
    <mergeCell ref="BR321:BR330"/>
    <mergeCell ref="B331:B340"/>
    <mergeCell ref="C331:C340"/>
    <mergeCell ref="D331:D340"/>
    <mergeCell ref="E331:E340"/>
    <mergeCell ref="F331:F340"/>
    <mergeCell ref="G331:G340"/>
    <mergeCell ref="H331:H340"/>
    <mergeCell ref="I331:I340"/>
    <mergeCell ref="J331:J340"/>
    <mergeCell ref="M331:M340"/>
    <mergeCell ref="N331:N340"/>
    <mergeCell ref="O331:O340"/>
    <mergeCell ref="P331:P340"/>
    <mergeCell ref="Q331:Q340"/>
    <mergeCell ref="R331:R340"/>
    <mergeCell ref="S331:S340"/>
    <mergeCell ref="T331:T340"/>
    <mergeCell ref="U331:U340"/>
    <mergeCell ref="V331:V340"/>
    <mergeCell ref="W331:W340"/>
    <mergeCell ref="X331:X340"/>
    <mergeCell ref="AJ321:AJ330"/>
    <mergeCell ref="AK321:AK330"/>
    <mergeCell ref="AL321:AL330"/>
    <mergeCell ref="AM321:AM330"/>
    <mergeCell ref="B321:B330"/>
    <mergeCell ref="C321:C330"/>
    <mergeCell ref="D321:D330"/>
    <mergeCell ref="E321:E330"/>
    <mergeCell ref="F321:F330"/>
    <mergeCell ref="G321:G330"/>
    <mergeCell ref="H321:H330"/>
    <mergeCell ref="I321:I330"/>
    <mergeCell ref="J321:J330"/>
    <mergeCell ref="M321:M330"/>
    <mergeCell ref="N321:N330"/>
    <mergeCell ref="O321:O330"/>
    <mergeCell ref="P321:P330"/>
    <mergeCell ref="Q321:Q330"/>
    <mergeCell ref="R321:R330"/>
    <mergeCell ref="S321:S330"/>
    <mergeCell ref="T321:T330"/>
    <mergeCell ref="Y321:Y330"/>
    <mergeCell ref="Z321:Z330"/>
    <mergeCell ref="AL301:AL310"/>
    <mergeCell ref="AM301:AM310"/>
    <mergeCell ref="BK301:BK310"/>
    <mergeCell ref="BL301:BL310"/>
    <mergeCell ref="BM301:BM310"/>
    <mergeCell ref="BN301:BN310"/>
    <mergeCell ref="BO301:BO310"/>
    <mergeCell ref="BP301:BP310"/>
    <mergeCell ref="BQ301:BQ310"/>
    <mergeCell ref="AC301:AC310"/>
    <mergeCell ref="AD301:AD310"/>
    <mergeCell ref="AE301:AE310"/>
    <mergeCell ref="AF301:AF310"/>
    <mergeCell ref="AG301:AG310"/>
    <mergeCell ref="AH301:AH310"/>
    <mergeCell ref="AI301:AI310"/>
    <mergeCell ref="AJ301:AJ310"/>
    <mergeCell ref="AK301:AK310"/>
    <mergeCell ref="BO321:BO330"/>
    <mergeCell ref="AA321:AA330"/>
    <mergeCell ref="AB321:AB330"/>
    <mergeCell ref="AC321:AC330"/>
    <mergeCell ref="AD321:AD330"/>
    <mergeCell ref="AE321:AE330"/>
    <mergeCell ref="AF321:AF330"/>
    <mergeCell ref="AG321:AG330"/>
    <mergeCell ref="AH321:AH330"/>
    <mergeCell ref="AI321:AI330"/>
    <mergeCell ref="BK321:BK330"/>
    <mergeCell ref="BL321:BL330"/>
    <mergeCell ref="T301:T310"/>
    <mergeCell ref="U301:U310"/>
    <mergeCell ref="V301:V310"/>
    <mergeCell ref="W301:W310"/>
    <mergeCell ref="X301:X310"/>
    <mergeCell ref="Y301:Y310"/>
    <mergeCell ref="Z301:Z310"/>
    <mergeCell ref="AA301:AA310"/>
    <mergeCell ref="AB301:AB310"/>
    <mergeCell ref="BK291:BK300"/>
    <mergeCell ref="BL291:BL300"/>
    <mergeCell ref="BM291:BM300"/>
    <mergeCell ref="BN291:BN300"/>
    <mergeCell ref="BO291:BO300"/>
    <mergeCell ref="BP291:BP300"/>
    <mergeCell ref="BQ291:BQ300"/>
    <mergeCell ref="BR291:BR300"/>
    <mergeCell ref="AH291:AH300"/>
    <mergeCell ref="AI291:AI300"/>
    <mergeCell ref="AJ291:AJ300"/>
    <mergeCell ref="AK291:AK300"/>
    <mergeCell ref="AL291:AL300"/>
    <mergeCell ref="AM291:AM300"/>
    <mergeCell ref="BR301:BR310"/>
    <mergeCell ref="D301:D310"/>
    <mergeCell ref="E301:E310"/>
    <mergeCell ref="F301:F310"/>
    <mergeCell ref="G301:G310"/>
    <mergeCell ref="H301:H310"/>
    <mergeCell ref="I301:I310"/>
    <mergeCell ref="J301:J310"/>
    <mergeCell ref="M301:M310"/>
    <mergeCell ref="N301:N310"/>
    <mergeCell ref="O301:O310"/>
    <mergeCell ref="P301:P310"/>
    <mergeCell ref="Q301:Q310"/>
    <mergeCell ref="R301:R310"/>
    <mergeCell ref="S301:S310"/>
    <mergeCell ref="AE291:AE300"/>
    <mergeCell ref="AF291:AF300"/>
    <mergeCell ref="AG291:AG300"/>
    <mergeCell ref="V291:V300"/>
    <mergeCell ref="W291:W300"/>
    <mergeCell ref="X291:X300"/>
    <mergeCell ref="Y291:Y300"/>
    <mergeCell ref="Z291:Z300"/>
    <mergeCell ref="AA291:AA300"/>
    <mergeCell ref="AB291:AB300"/>
    <mergeCell ref="AC291:AC300"/>
    <mergeCell ref="AD291:AD300"/>
    <mergeCell ref="M291:M300"/>
    <mergeCell ref="N291:N300"/>
    <mergeCell ref="O291:O300"/>
    <mergeCell ref="P291:P300"/>
    <mergeCell ref="Q291:Q300"/>
    <mergeCell ref="R291:R300"/>
    <mergeCell ref="U281:U290"/>
    <mergeCell ref="V281:V290"/>
    <mergeCell ref="W281:W290"/>
    <mergeCell ref="X281:X290"/>
    <mergeCell ref="Y281:Y290"/>
    <mergeCell ref="Z281:Z290"/>
    <mergeCell ref="AA281:AA290"/>
    <mergeCell ref="AB281:AB290"/>
    <mergeCell ref="AC281:AC290"/>
    <mergeCell ref="S291:S300"/>
    <mergeCell ref="T291:T300"/>
    <mergeCell ref="U291:U300"/>
    <mergeCell ref="B291:B300"/>
    <mergeCell ref="C291:C300"/>
    <mergeCell ref="D291:D300"/>
    <mergeCell ref="E291:E300"/>
    <mergeCell ref="F291:F300"/>
    <mergeCell ref="G291:G300"/>
    <mergeCell ref="H291:H300"/>
    <mergeCell ref="I291:I300"/>
    <mergeCell ref="J291:J300"/>
    <mergeCell ref="B281:B290"/>
    <mergeCell ref="C281:C290"/>
    <mergeCell ref="D281:D290"/>
    <mergeCell ref="E281:E290"/>
    <mergeCell ref="F281:F290"/>
    <mergeCell ref="G281:G290"/>
    <mergeCell ref="H281:H290"/>
    <mergeCell ref="I281:I290"/>
    <mergeCell ref="J281:J290"/>
    <mergeCell ref="M281:M290"/>
    <mergeCell ref="N281:N290"/>
    <mergeCell ref="BP281:BP290"/>
    <mergeCell ref="BQ281:BQ290"/>
    <mergeCell ref="BR281:BR290"/>
    <mergeCell ref="AD281:AD290"/>
    <mergeCell ref="AE281:AE290"/>
    <mergeCell ref="AF281:AF290"/>
    <mergeCell ref="AG281:AG290"/>
    <mergeCell ref="AH281:AH290"/>
    <mergeCell ref="AI281:AI290"/>
    <mergeCell ref="AJ281:AJ290"/>
    <mergeCell ref="AK281:AK290"/>
    <mergeCell ref="AL281:AL290"/>
    <mergeCell ref="AM281:AM290"/>
    <mergeCell ref="BK281:BK290"/>
    <mergeCell ref="BL281:BL290"/>
    <mergeCell ref="BM281:BM290"/>
    <mergeCell ref="BN281:BN290"/>
    <mergeCell ref="BO281:BO290"/>
    <mergeCell ref="O281:O290"/>
    <mergeCell ref="P281:P290"/>
    <mergeCell ref="Q281:Q290"/>
    <mergeCell ref="R281:R290"/>
    <mergeCell ref="S281:S290"/>
    <mergeCell ref="T281:T290"/>
    <mergeCell ref="BN261:BN270"/>
    <mergeCell ref="BO261:BO270"/>
    <mergeCell ref="BP261:BP270"/>
    <mergeCell ref="BQ261:BQ270"/>
    <mergeCell ref="BR261:BR270"/>
    <mergeCell ref="B271:B280"/>
    <mergeCell ref="C271:C280"/>
    <mergeCell ref="D271:D280"/>
    <mergeCell ref="E271:E280"/>
    <mergeCell ref="F271:F280"/>
    <mergeCell ref="G271:G280"/>
    <mergeCell ref="H271:H280"/>
    <mergeCell ref="I271:I280"/>
    <mergeCell ref="J271:J280"/>
    <mergeCell ref="M271:M280"/>
    <mergeCell ref="N271:N280"/>
    <mergeCell ref="O271:O280"/>
    <mergeCell ref="P271:P280"/>
    <mergeCell ref="Q271:Q280"/>
    <mergeCell ref="R271:R280"/>
    <mergeCell ref="S271:S280"/>
    <mergeCell ref="T271:T280"/>
    <mergeCell ref="BL271:BL280"/>
    <mergeCell ref="BM271:BM280"/>
    <mergeCell ref="BN271:BN280"/>
    <mergeCell ref="BO271:BO280"/>
    <mergeCell ref="BP271:BP280"/>
    <mergeCell ref="BQ271:BQ280"/>
    <mergeCell ref="BR271:BR280"/>
    <mergeCell ref="AF271:AF280"/>
    <mergeCell ref="AG271:AG280"/>
    <mergeCell ref="AH271:AH280"/>
    <mergeCell ref="BM251:BM260"/>
    <mergeCell ref="BN251:BN260"/>
    <mergeCell ref="U271:U280"/>
    <mergeCell ref="V271:V280"/>
    <mergeCell ref="AH261:AH270"/>
    <mergeCell ref="AI261:AI270"/>
    <mergeCell ref="AJ261:AJ270"/>
    <mergeCell ref="AK261:AK270"/>
    <mergeCell ref="AL261:AL270"/>
    <mergeCell ref="AM261:AM270"/>
    <mergeCell ref="BK261:BK270"/>
    <mergeCell ref="BL261:BL270"/>
    <mergeCell ref="BM261:BM270"/>
    <mergeCell ref="Y261:Y270"/>
    <mergeCell ref="Z261:Z270"/>
    <mergeCell ref="AA261:AA270"/>
    <mergeCell ref="AB261:AB270"/>
    <mergeCell ref="AC261:AC270"/>
    <mergeCell ref="AD261:AD270"/>
    <mergeCell ref="AE261:AE270"/>
    <mergeCell ref="AF261:AF270"/>
    <mergeCell ref="AG261:AG270"/>
    <mergeCell ref="BK271:BK280"/>
    <mergeCell ref="W271:W280"/>
    <mergeCell ref="X271:X280"/>
    <mergeCell ref="Y271:Y280"/>
    <mergeCell ref="Z271:Z280"/>
    <mergeCell ref="AA271:AA280"/>
    <mergeCell ref="AB271:AB280"/>
    <mergeCell ref="AC271:AC280"/>
    <mergeCell ref="AD271:AD280"/>
    <mergeCell ref="AE271:AE280"/>
    <mergeCell ref="U251:U260"/>
    <mergeCell ref="V251:V260"/>
    <mergeCell ref="W251:W260"/>
    <mergeCell ref="X251:X260"/>
    <mergeCell ref="BP251:BP260"/>
    <mergeCell ref="BQ251:BQ260"/>
    <mergeCell ref="BR251:BR260"/>
    <mergeCell ref="B261:B270"/>
    <mergeCell ref="C261:C270"/>
    <mergeCell ref="D261:D270"/>
    <mergeCell ref="E261:E270"/>
    <mergeCell ref="F261:F270"/>
    <mergeCell ref="G261:G270"/>
    <mergeCell ref="H261:H270"/>
    <mergeCell ref="I261:I270"/>
    <mergeCell ref="J261:J270"/>
    <mergeCell ref="M261:M270"/>
    <mergeCell ref="N261:N270"/>
    <mergeCell ref="O261:O270"/>
    <mergeCell ref="P261:P270"/>
    <mergeCell ref="Q261:Q270"/>
    <mergeCell ref="R261:R270"/>
    <mergeCell ref="S261:S270"/>
    <mergeCell ref="T261:T270"/>
    <mergeCell ref="U261:U270"/>
    <mergeCell ref="V261:V270"/>
    <mergeCell ref="W261:W270"/>
    <mergeCell ref="X261:X270"/>
    <mergeCell ref="AJ251:AJ260"/>
    <mergeCell ref="AK251:AK260"/>
    <mergeCell ref="AL251:AL260"/>
    <mergeCell ref="AM251:AM260"/>
    <mergeCell ref="B251:B260"/>
    <mergeCell ref="C251:C260"/>
    <mergeCell ref="D251:D260"/>
    <mergeCell ref="E251:E260"/>
    <mergeCell ref="F251:F260"/>
    <mergeCell ref="G251:G260"/>
    <mergeCell ref="H251:H260"/>
    <mergeCell ref="I251:I260"/>
    <mergeCell ref="J251:J260"/>
    <mergeCell ref="M251:M260"/>
    <mergeCell ref="N251:N260"/>
    <mergeCell ref="O251:O260"/>
    <mergeCell ref="P251:P260"/>
    <mergeCell ref="Q251:Q260"/>
    <mergeCell ref="R251:R260"/>
    <mergeCell ref="S251:S260"/>
    <mergeCell ref="T251:T260"/>
    <mergeCell ref="Y251:Y260"/>
    <mergeCell ref="Z251:Z260"/>
    <mergeCell ref="BO251:BO260"/>
    <mergeCell ref="AA251:AA260"/>
    <mergeCell ref="AB251:AB260"/>
    <mergeCell ref="AC251:AC260"/>
    <mergeCell ref="AD251:AD260"/>
    <mergeCell ref="AE251:AE260"/>
    <mergeCell ref="AF251:AF260"/>
    <mergeCell ref="AG251:AG260"/>
    <mergeCell ref="AH251:AH260"/>
    <mergeCell ref="AI251:AI260"/>
    <mergeCell ref="BK251:BK260"/>
    <mergeCell ref="BL251:BL260"/>
    <mergeCell ref="T221:T230"/>
    <mergeCell ref="U221:U230"/>
    <mergeCell ref="V221:V230"/>
    <mergeCell ref="W221:W230"/>
    <mergeCell ref="X221:X230"/>
    <mergeCell ref="Y221:Y230"/>
    <mergeCell ref="Z221:Z230"/>
    <mergeCell ref="AA221:AA230"/>
    <mergeCell ref="AB221:AB230"/>
    <mergeCell ref="AL221:AL230"/>
    <mergeCell ref="AM221:AM230"/>
    <mergeCell ref="BK221:BK230"/>
    <mergeCell ref="BL221:BL230"/>
    <mergeCell ref="BM221:BM230"/>
    <mergeCell ref="BN221:BN230"/>
    <mergeCell ref="BO221:BO230"/>
    <mergeCell ref="AC221:AC230"/>
    <mergeCell ref="AD221:AD230"/>
    <mergeCell ref="AE221:AE230"/>
    <mergeCell ref="AF221:AF230"/>
    <mergeCell ref="BK211:BK220"/>
    <mergeCell ref="BL211:BL220"/>
    <mergeCell ref="BM211:BM220"/>
    <mergeCell ref="BN211:BN220"/>
    <mergeCell ref="BO211:BO220"/>
    <mergeCell ref="BP211:BP220"/>
    <mergeCell ref="BQ211:BQ220"/>
    <mergeCell ref="BR211:BR220"/>
    <mergeCell ref="AF211:AF220"/>
    <mergeCell ref="AG211:AG220"/>
    <mergeCell ref="AH211:AH220"/>
    <mergeCell ref="AI211:AI220"/>
    <mergeCell ref="AJ211:AJ220"/>
    <mergeCell ref="AK211:AK220"/>
    <mergeCell ref="AL211:AL220"/>
    <mergeCell ref="AM211:AM220"/>
    <mergeCell ref="BR221:BR230"/>
    <mergeCell ref="BP221:BP230"/>
    <mergeCell ref="BQ221:BQ230"/>
    <mergeCell ref="AG221:AG230"/>
    <mergeCell ref="AH221:AH230"/>
    <mergeCell ref="AI221:AI230"/>
    <mergeCell ref="AJ221:AJ230"/>
    <mergeCell ref="AK221:AK230"/>
    <mergeCell ref="AB211:AB220"/>
    <mergeCell ref="AC211:AC220"/>
    <mergeCell ref="AD211:AD220"/>
    <mergeCell ref="M211:M220"/>
    <mergeCell ref="N211:N220"/>
    <mergeCell ref="O211:O220"/>
    <mergeCell ref="P211:P220"/>
    <mergeCell ref="Q211:Q220"/>
    <mergeCell ref="R211:R220"/>
    <mergeCell ref="U201:U210"/>
    <mergeCell ref="V201:V210"/>
    <mergeCell ref="W201:W210"/>
    <mergeCell ref="X201:X210"/>
    <mergeCell ref="Y201:Y210"/>
    <mergeCell ref="Z201:Z210"/>
    <mergeCell ref="AA201:AA210"/>
    <mergeCell ref="AB201:AB210"/>
    <mergeCell ref="AC201:AC210"/>
    <mergeCell ref="S211:S220"/>
    <mergeCell ref="T211:T220"/>
    <mergeCell ref="U211:U220"/>
    <mergeCell ref="M201:M210"/>
    <mergeCell ref="N201:N210"/>
    <mergeCell ref="AK201:AK210"/>
    <mergeCell ref="AL201:AL210"/>
    <mergeCell ref="AM201:AM210"/>
    <mergeCell ref="BK201:BK210"/>
    <mergeCell ref="BL201:BL210"/>
    <mergeCell ref="BM201:BM210"/>
    <mergeCell ref="BN201:BN210"/>
    <mergeCell ref="B211:B220"/>
    <mergeCell ref="C211:C220"/>
    <mergeCell ref="D211:D220"/>
    <mergeCell ref="E211:E220"/>
    <mergeCell ref="F211:F220"/>
    <mergeCell ref="G211:G220"/>
    <mergeCell ref="H211:H220"/>
    <mergeCell ref="I211:I220"/>
    <mergeCell ref="J211:J220"/>
    <mergeCell ref="B201:B210"/>
    <mergeCell ref="C201:C210"/>
    <mergeCell ref="D201:D210"/>
    <mergeCell ref="E201:E210"/>
    <mergeCell ref="F201:F210"/>
    <mergeCell ref="G201:G210"/>
    <mergeCell ref="H201:H210"/>
    <mergeCell ref="I201:I210"/>
    <mergeCell ref="J201:J210"/>
    <mergeCell ref="AE211:AE220"/>
    <mergeCell ref="V211:V220"/>
    <mergeCell ref="W211:W220"/>
    <mergeCell ref="X211:X220"/>
    <mergeCell ref="Y211:Y220"/>
    <mergeCell ref="Z211:Z220"/>
    <mergeCell ref="AA211:AA220"/>
    <mergeCell ref="BP181:BP190"/>
    <mergeCell ref="BQ181:BQ190"/>
    <mergeCell ref="BR181:BR190"/>
    <mergeCell ref="AF181:AF190"/>
    <mergeCell ref="AG181:AG190"/>
    <mergeCell ref="AH181:AH190"/>
    <mergeCell ref="BO191:BO200"/>
    <mergeCell ref="BP191:BP200"/>
    <mergeCell ref="BQ191:BQ200"/>
    <mergeCell ref="O201:O210"/>
    <mergeCell ref="P201:P210"/>
    <mergeCell ref="Q201:Q210"/>
    <mergeCell ref="R201:R210"/>
    <mergeCell ref="S201:S210"/>
    <mergeCell ref="T201:T210"/>
    <mergeCell ref="BN171:BN180"/>
    <mergeCell ref="BO171:BO180"/>
    <mergeCell ref="BP171:BP180"/>
    <mergeCell ref="BQ171:BQ180"/>
    <mergeCell ref="BR171:BR180"/>
    <mergeCell ref="BO181:BO190"/>
    <mergeCell ref="BO201:BO210"/>
    <mergeCell ref="BP201:BP210"/>
    <mergeCell ref="BQ201:BQ210"/>
    <mergeCell ref="BR201:BR210"/>
    <mergeCell ref="AD201:AD210"/>
    <mergeCell ref="AE201:AE210"/>
    <mergeCell ref="AF201:AF210"/>
    <mergeCell ref="AG201:AG210"/>
    <mergeCell ref="AH201:AH210"/>
    <mergeCell ref="AI201:AI210"/>
    <mergeCell ref="AJ201:AJ210"/>
    <mergeCell ref="E181:E190"/>
    <mergeCell ref="F181:F190"/>
    <mergeCell ref="G181:G190"/>
    <mergeCell ref="H181:H190"/>
    <mergeCell ref="I181:I190"/>
    <mergeCell ref="J181:J190"/>
    <mergeCell ref="M181:M190"/>
    <mergeCell ref="N181:N190"/>
    <mergeCell ref="O181:O190"/>
    <mergeCell ref="P181:P190"/>
    <mergeCell ref="Q181:Q190"/>
    <mergeCell ref="R181:R190"/>
    <mergeCell ref="S181:S190"/>
    <mergeCell ref="T181:T190"/>
    <mergeCell ref="BL181:BL190"/>
    <mergeCell ref="BM181:BM190"/>
    <mergeCell ref="BN181:BN190"/>
    <mergeCell ref="BM161:BM170"/>
    <mergeCell ref="BN161:BN170"/>
    <mergeCell ref="U181:U190"/>
    <mergeCell ref="V181:V190"/>
    <mergeCell ref="AH171:AH180"/>
    <mergeCell ref="AI171:AI180"/>
    <mergeCell ref="AJ171:AJ180"/>
    <mergeCell ref="AK171:AK180"/>
    <mergeCell ref="AL171:AL180"/>
    <mergeCell ref="AM171:AM180"/>
    <mergeCell ref="BK171:BK180"/>
    <mergeCell ref="BL171:BL180"/>
    <mergeCell ref="BM171:BM180"/>
    <mergeCell ref="Y171:Y180"/>
    <mergeCell ref="Z171:Z180"/>
    <mergeCell ref="AA171:AA180"/>
    <mergeCell ref="AB171:AB180"/>
    <mergeCell ref="AC171:AC180"/>
    <mergeCell ref="AD171:AD180"/>
    <mergeCell ref="AE171:AE180"/>
    <mergeCell ref="AF171:AF180"/>
    <mergeCell ref="AG171:AG180"/>
    <mergeCell ref="BK181:BK190"/>
    <mergeCell ref="W181:W190"/>
    <mergeCell ref="X181:X190"/>
    <mergeCell ref="Y181:Y190"/>
    <mergeCell ref="Z181:Z190"/>
    <mergeCell ref="AA181:AA190"/>
    <mergeCell ref="AB181:AB190"/>
    <mergeCell ref="AC181:AC190"/>
    <mergeCell ref="AD181:AD190"/>
    <mergeCell ref="AE181:AE190"/>
    <mergeCell ref="U161:U170"/>
    <mergeCell ref="V161:V170"/>
    <mergeCell ref="W161:W170"/>
    <mergeCell ref="X161:X170"/>
    <mergeCell ref="BP161:BP170"/>
    <mergeCell ref="BQ161:BQ170"/>
    <mergeCell ref="BR161:BR170"/>
    <mergeCell ref="B171:B180"/>
    <mergeCell ref="C171:C180"/>
    <mergeCell ref="D171:D180"/>
    <mergeCell ref="E171:E180"/>
    <mergeCell ref="F171:F180"/>
    <mergeCell ref="G171:G180"/>
    <mergeCell ref="H171:H180"/>
    <mergeCell ref="I171:I180"/>
    <mergeCell ref="J171:J180"/>
    <mergeCell ref="M171:M180"/>
    <mergeCell ref="N171:N180"/>
    <mergeCell ref="O171:O180"/>
    <mergeCell ref="P171:P180"/>
    <mergeCell ref="Q171:Q180"/>
    <mergeCell ref="R171:R180"/>
    <mergeCell ref="S171:S180"/>
    <mergeCell ref="T171:T180"/>
    <mergeCell ref="U171:U180"/>
    <mergeCell ref="V171:V180"/>
    <mergeCell ref="W171:W180"/>
    <mergeCell ref="X171:X180"/>
    <mergeCell ref="AJ161:AJ170"/>
    <mergeCell ref="AK161:AK170"/>
    <mergeCell ref="AL161:AL170"/>
    <mergeCell ref="AM161:AM170"/>
    <mergeCell ref="B161:B170"/>
    <mergeCell ref="C161:C170"/>
    <mergeCell ref="D161:D170"/>
    <mergeCell ref="E161:E170"/>
    <mergeCell ref="F161:F170"/>
    <mergeCell ref="G161:G170"/>
    <mergeCell ref="H161:H170"/>
    <mergeCell ref="I161:I170"/>
    <mergeCell ref="J161:J170"/>
    <mergeCell ref="M161:M170"/>
    <mergeCell ref="N161:N170"/>
    <mergeCell ref="O161:O170"/>
    <mergeCell ref="P161:P170"/>
    <mergeCell ref="Q161:Q170"/>
    <mergeCell ref="R161:R170"/>
    <mergeCell ref="S161:S170"/>
    <mergeCell ref="T161:T170"/>
    <mergeCell ref="Y161:Y170"/>
    <mergeCell ref="Z161:Z170"/>
    <mergeCell ref="AL151:AL160"/>
    <mergeCell ref="AM151:AM160"/>
    <mergeCell ref="BK151:BK160"/>
    <mergeCell ref="BL151:BL160"/>
    <mergeCell ref="BM151:BM160"/>
    <mergeCell ref="BN151:BN160"/>
    <mergeCell ref="BO151:BO160"/>
    <mergeCell ref="BP151:BP160"/>
    <mergeCell ref="BQ151:BQ160"/>
    <mergeCell ref="AC151:AC160"/>
    <mergeCell ref="AD151:AD160"/>
    <mergeCell ref="AE151:AE160"/>
    <mergeCell ref="AF151:AF160"/>
    <mergeCell ref="AG151:AG160"/>
    <mergeCell ref="AH151:AH160"/>
    <mergeCell ref="AI151:AI160"/>
    <mergeCell ref="AJ151:AJ160"/>
    <mergeCell ref="AK151:AK160"/>
    <mergeCell ref="BO161:BO170"/>
    <mergeCell ref="AA161:AA170"/>
    <mergeCell ref="AB161:AB170"/>
    <mergeCell ref="AC161:AC170"/>
    <mergeCell ref="AD161:AD170"/>
    <mergeCell ref="AE161:AE170"/>
    <mergeCell ref="AF161:AF170"/>
    <mergeCell ref="AG161:AG170"/>
    <mergeCell ref="AH161:AH170"/>
    <mergeCell ref="AI161:AI170"/>
    <mergeCell ref="BK161:BK170"/>
    <mergeCell ref="BL161:BL170"/>
    <mergeCell ref="T151:T160"/>
    <mergeCell ref="U151:U160"/>
    <mergeCell ref="V151:V160"/>
    <mergeCell ref="W151:W160"/>
    <mergeCell ref="X151:X160"/>
    <mergeCell ref="Y151:Y160"/>
    <mergeCell ref="Z151:Z160"/>
    <mergeCell ref="AA151:AA160"/>
    <mergeCell ref="AB151:AB160"/>
    <mergeCell ref="BK131:BK140"/>
    <mergeCell ref="BL131:BL140"/>
    <mergeCell ref="BM131:BM140"/>
    <mergeCell ref="BN131:BN140"/>
    <mergeCell ref="BO131:BO140"/>
    <mergeCell ref="BP131:BP140"/>
    <mergeCell ref="BQ131:BQ140"/>
    <mergeCell ref="BR131:BR140"/>
    <mergeCell ref="AF131:AF140"/>
    <mergeCell ref="AG131:AG140"/>
    <mergeCell ref="AH131:AH140"/>
    <mergeCell ref="AI131:AI140"/>
    <mergeCell ref="AJ131:AJ140"/>
    <mergeCell ref="AK131:AK140"/>
    <mergeCell ref="AL131:AL140"/>
    <mergeCell ref="AM131:AM140"/>
    <mergeCell ref="BR151:BR160"/>
    <mergeCell ref="BK141:BK150"/>
    <mergeCell ref="BL141:BL150"/>
    <mergeCell ref="BM141:BM150"/>
    <mergeCell ref="BN141:BN150"/>
    <mergeCell ref="BO141:BO150"/>
    <mergeCell ref="AA141:AA150"/>
    <mergeCell ref="B151:B160"/>
    <mergeCell ref="C151:C160"/>
    <mergeCell ref="D151:D160"/>
    <mergeCell ref="E151:E160"/>
    <mergeCell ref="F151:F160"/>
    <mergeCell ref="G151:G160"/>
    <mergeCell ref="H151:H160"/>
    <mergeCell ref="I151:I160"/>
    <mergeCell ref="J151:J160"/>
    <mergeCell ref="M151:M160"/>
    <mergeCell ref="N151:N160"/>
    <mergeCell ref="O151:O160"/>
    <mergeCell ref="P151:P160"/>
    <mergeCell ref="Q151:Q160"/>
    <mergeCell ref="R151:R160"/>
    <mergeCell ref="S151:S160"/>
    <mergeCell ref="AE131:AE140"/>
    <mergeCell ref="V131:V140"/>
    <mergeCell ref="W131:W140"/>
    <mergeCell ref="X131:X140"/>
    <mergeCell ref="Y131:Y140"/>
    <mergeCell ref="Z131:Z140"/>
    <mergeCell ref="AA131:AA140"/>
    <mergeCell ref="AB131:AB140"/>
    <mergeCell ref="AC131:AC140"/>
    <mergeCell ref="AD131:AD140"/>
    <mergeCell ref="M131:M140"/>
    <mergeCell ref="N131:N140"/>
    <mergeCell ref="O131:O140"/>
    <mergeCell ref="P131:P140"/>
    <mergeCell ref="Q131:Q140"/>
    <mergeCell ref="R131:R140"/>
    <mergeCell ref="S131:S140"/>
    <mergeCell ref="T131:T140"/>
    <mergeCell ref="U131:U140"/>
    <mergeCell ref="D131:D140"/>
    <mergeCell ref="E131:E140"/>
    <mergeCell ref="F131:F140"/>
    <mergeCell ref="G131:G140"/>
    <mergeCell ref="H131:H140"/>
    <mergeCell ref="I131:I140"/>
    <mergeCell ref="J131:J140"/>
    <mergeCell ref="D30:D39"/>
    <mergeCell ref="D40:D49"/>
    <mergeCell ref="D50:D59"/>
    <mergeCell ref="D60:D69"/>
    <mergeCell ref="D70:D79"/>
    <mergeCell ref="D80:D89"/>
    <mergeCell ref="D90:D99"/>
    <mergeCell ref="D100:D109"/>
    <mergeCell ref="U40:U49"/>
    <mergeCell ref="I40:I49"/>
    <mergeCell ref="J40:J49"/>
    <mergeCell ref="N40:N49"/>
    <mergeCell ref="T90:T99"/>
    <mergeCell ref="U90:U99"/>
    <mergeCell ref="G80:G89"/>
    <mergeCell ref="H80:H89"/>
    <mergeCell ref="I80:I89"/>
    <mergeCell ref="J80:J89"/>
    <mergeCell ref="N80:N89"/>
    <mergeCell ref="M80:M89"/>
    <mergeCell ref="S70:S79"/>
    <mergeCell ref="T70:T79"/>
    <mergeCell ref="E10:E19"/>
    <mergeCell ref="E20:E29"/>
    <mergeCell ref="E30:E39"/>
    <mergeCell ref="E40:E49"/>
    <mergeCell ref="E50:E59"/>
    <mergeCell ref="E60:E69"/>
    <mergeCell ref="E70:E79"/>
    <mergeCell ref="E80:E89"/>
    <mergeCell ref="E90:E99"/>
    <mergeCell ref="D10:D19"/>
    <mergeCell ref="P100:P109"/>
    <mergeCell ref="AJ8:AK9"/>
    <mergeCell ref="N8:P9"/>
    <mergeCell ref="P10:P19"/>
    <mergeCell ref="P20:P29"/>
    <mergeCell ref="P30:P39"/>
    <mergeCell ref="P40:P49"/>
    <mergeCell ref="P50:P59"/>
    <mergeCell ref="P60:P69"/>
    <mergeCell ref="P70:P79"/>
    <mergeCell ref="T50:T59"/>
    <mergeCell ref="U50:U59"/>
    <mergeCell ref="V50:V59"/>
    <mergeCell ref="W50:W59"/>
    <mergeCell ref="X50:X59"/>
    <mergeCell ref="O50:O59"/>
    <mergeCell ref="Q50:Q59"/>
    <mergeCell ref="O40:O49"/>
    <mergeCell ref="Q40:Q49"/>
    <mergeCell ref="R40:R49"/>
    <mergeCell ref="S40:S49"/>
    <mergeCell ref="T40:T49"/>
    <mergeCell ref="V40:V49"/>
    <mergeCell ref="B2:C3"/>
    <mergeCell ref="B4:C4"/>
    <mergeCell ref="AM8:AM9"/>
    <mergeCell ref="BQ8:BQ9"/>
    <mergeCell ref="BR8:BR9"/>
    <mergeCell ref="D7:D9"/>
    <mergeCell ref="F7:J7"/>
    <mergeCell ref="J8:J9"/>
    <mergeCell ref="E7:E9"/>
    <mergeCell ref="AN6:AT6"/>
    <mergeCell ref="AU6:BL6"/>
    <mergeCell ref="AR7:AR9"/>
    <mergeCell ref="S4:AR4"/>
    <mergeCell ref="B6:M6"/>
    <mergeCell ref="B7:B9"/>
    <mergeCell ref="C7:C9"/>
    <mergeCell ref="K7:L9"/>
    <mergeCell ref="M7:M9"/>
    <mergeCell ref="AU7:BA8"/>
    <mergeCell ref="AS7:AS9"/>
    <mergeCell ref="AT7:AT9"/>
    <mergeCell ref="BH7:BI9"/>
    <mergeCell ref="AF40:AF49"/>
    <mergeCell ref="BN30:BN39"/>
    <mergeCell ref="B40:B49"/>
    <mergeCell ref="C40:C49"/>
    <mergeCell ref="F40:F49"/>
    <mergeCell ref="G40:G49"/>
    <mergeCell ref="H40:H49"/>
    <mergeCell ref="AK30:AK39"/>
    <mergeCell ref="AB30:AB39"/>
    <mergeCell ref="BQ60:BQ69"/>
    <mergeCell ref="BR60:BR69"/>
    <mergeCell ref="O60:O69"/>
    <mergeCell ref="Q60:Q69"/>
    <mergeCell ref="R60:R69"/>
    <mergeCell ref="S60:S69"/>
    <mergeCell ref="T60:T69"/>
    <mergeCell ref="U60:U69"/>
    <mergeCell ref="V60:V69"/>
    <mergeCell ref="W60:W69"/>
    <mergeCell ref="X60:X69"/>
    <mergeCell ref="Y60:Y69"/>
    <mergeCell ref="Z60:Z69"/>
    <mergeCell ref="AA60:AA69"/>
    <mergeCell ref="AB60:AB69"/>
    <mergeCell ref="AC60:AC69"/>
    <mergeCell ref="AD60:AD69"/>
    <mergeCell ref="AE60:AE69"/>
    <mergeCell ref="AF60:AF69"/>
    <mergeCell ref="AL60:AL69"/>
    <mergeCell ref="AI60:AI69"/>
    <mergeCell ref="BM60:BM69"/>
    <mergeCell ref="BN60:BN69"/>
    <mergeCell ref="AG60:AG69"/>
    <mergeCell ref="AH60:AH69"/>
    <mergeCell ref="AJ60:AJ69"/>
    <mergeCell ref="AK60:AK69"/>
    <mergeCell ref="BK60:BK69"/>
    <mergeCell ref="B60:B69"/>
    <mergeCell ref="C60:C69"/>
    <mergeCell ref="F60:F69"/>
    <mergeCell ref="G60:G69"/>
    <mergeCell ref="H60:H69"/>
    <mergeCell ref="I60:I69"/>
    <mergeCell ref="J60:J69"/>
    <mergeCell ref="N60:N69"/>
    <mergeCell ref="M60:M69"/>
    <mergeCell ref="BQ50:BQ59"/>
    <mergeCell ref="BR50:BR59"/>
    <mergeCell ref="AH50:AH59"/>
    <mergeCell ref="AJ50:AJ59"/>
    <mergeCell ref="AK50:AK59"/>
    <mergeCell ref="AL50:AL59"/>
    <mergeCell ref="AI50:AI59"/>
    <mergeCell ref="BM50:BM59"/>
    <mergeCell ref="BN50:BN59"/>
    <mergeCell ref="BO50:BO59"/>
    <mergeCell ref="BL50:BL59"/>
    <mergeCell ref="AM50:AM59"/>
    <mergeCell ref="B50:B59"/>
    <mergeCell ref="C50:C59"/>
    <mergeCell ref="F50:F59"/>
    <mergeCell ref="G50:G59"/>
    <mergeCell ref="H50:H59"/>
    <mergeCell ref="I50:I59"/>
    <mergeCell ref="J50:J59"/>
    <mergeCell ref="N50:N59"/>
    <mergeCell ref="Y50:Y59"/>
    <mergeCell ref="Z50:Z59"/>
    <mergeCell ref="AA50:AA59"/>
    <mergeCell ref="AB50:AB59"/>
    <mergeCell ref="AC50:AC59"/>
    <mergeCell ref="AD50:AD59"/>
    <mergeCell ref="AE50:AE59"/>
    <mergeCell ref="AF50:AF59"/>
    <mergeCell ref="AE40:AE49"/>
    <mergeCell ref="AD40:AD49"/>
    <mergeCell ref="AA40:AA49"/>
    <mergeCell ref="AB40:AB49"/>
    <mergeCell ref="BQ40:BQ49"/>
    <mergeCell ref="BR40:BR49"/>
    <mergeCell ref="AC40:AC49"/>
    <mergeCell ref="AH40:AH49"/>
    <mergeCell ref="AJ40:AJ49"/>
    <mergeCell ref="AK40:AK49"/>
    <mergeCell ref="AL40:AL49"/>
    <mergeCell ref="AI40:AI49"/>
    <mergeCell ref="BM40:BM49"/>
    <mergeCell ref="BN40:BN49"/>
    <mergeCell ref="BK40:BK49"/>
    <mergeCell ref="BL40:BL49"/>
    <mergeCell ref="AM40:AM49"/>
    <mergeCell ref="AG40:AG49"/>
    <mergeCell ref="AG50:AG59"/>
    <mergeCell ref="BK50:BK59"/>
    <mergeCell ref="AC30:AC39"/>
    <mergeCell ref="AD30:AD39"/>
    <mergeCell ref="AE30:AE39"/>
    <mergeCell ref="W40:W49"/>
    <mergeCell ref="X40:X49"/>
    <mergeCell ref="Y40:Y49"/>
    <mergeCell ref="X30:X39"/>
    <mergeCell ref="Z40:Z49"/>
    <mergeCell ref="AM30:AM39"/>
    <mergeCell ref="AF30:AF39"/>
    <mergeCell ref="AG30:AG39"/>
    <mergeCell ref="AJ30:AJ39"/>
    <mergeCell ref="Y30:Y39"/>
    <mergeCell ref="BP20:BP29"/>
    <mergeCell ref="BQ20:BQ29"/>
    <mergeCell ref="AM20:AM29"/>
    <mergeCell ref="AH20:AH29"/>
    <mergeCell ref="AJ20:AJ29"/>
    <mergeCell ref="AK20:AK29"/>
    <mergeCell ref="AI20:AI29"/>
    <mergeCell ref="AH30:AH39"/>
    <mergeCell ref="BR20:BR29"/>
    <mergeCell ref="B30:B39"/>
    <mergeCell ref="C30:C39"/>
    <mergeCell ref="F30:F39"/>
    <mergeCell ref="G30:G39"/>
    <mergeCell ref="H30:H39"/>
    <mergeCell ref="I30:I39"/>
    <mergeCell ref="J30:J39"/>
    <mergeCell ref="N30:N39"/>
    <mergeCell ref="O30:O39"/>
    <mergeCell ref="Q30:Q39"/>
    <mergeCell ref="R30:R39"/>
    <mergeCell ref="S30:S39"/>
    <mergeCell ref="T30:T39"/>
    <mergeCell ref="U30:U39"/>
    <mergeCell ref="V30:V39"/>
    <mergeCell ref="W30:W39"/>
    <mergeCell ref="AB20:AB29"/>
    <mergeCell ref="BQ30:BQ39"/>
    <mergeCell ref="BO20:BO29"/>
    <mergeCell ref="BL30:BL39"/>
    <mergeCell ref="BR30:BR39"/>
    <mergeCell ref="BM20:BM29"/>
    <mergeCell ref="B20:B29"/>
    <mergeCell ref="C20:C29"/>
    <mergeCell ref="F20:F29"/>
    <mergeCell ref="G20:G29"/>
    <mergeCell ref="H20:H29"/>
    <mergeCell ref="I20:I29"/>
    <mergeCell ref="J20:J29"/>
    <mergeCell ref="N20:N29"/>
    <mergeCell ref="M20:M29"/>
    <mergeCell ref="D20:D29"/>
    <mergeCell ref="X20:X29"/>
    <mergeCell ref="BN20:BN29"/>
    <mergeCell ref="BM30:BM39"/>
    <mergeCell ref="BK30:BK39"/>
    <mergeCell ref="B10:B19"/>
    <mergeCell ref="C10:C19"/>
    <mergeCell ref="F10:F19"/>
    <mergeCell ref="G10:G19"/>
    <mergeCell ref="M10:M19"/>
    <mergeCell ref="AL8:AL9"/>
    <mergeCell ref="AL10:AL19"/>
    <mergeCell ref="AH10:AH19"/>
    <mergeCell ref="AK10:AK19"/>
    <mergeCell ref="AG10:AG19"/>
    <mergeCell ref="AJ10:AJ19"/>
    <mergeCell ref="AB10:AB19"/>
    <mergeCell ref="AC10:AC19"/>
    <mergeCell ref="AD10:AD19"/>
    <mergeCell ref="AE10:AE19"/>
    <mergeCell ref="I8:I9"/>
    <mergeCell ref="G8:G9"/>
    <mergeCell ref="H10:H19"/>
    <mergeCell ref="I10:I19"/>
    <mergeCell ref="J10:J19"/>
    <mergeCell ref="N10:N19"/>
    <mergeCell ref="BM10:BM19"/>
    <mergeCell ref="Z30:Z39"/>
    <mergeCell ref="AD20:AD29"/>
    <mergeCell ref="AE20:AE29"/>
    <mergeCell ref="AF20:AF29"/>
    <mergeCell ref="AG20:AG29"/>
    <mergeCell ref="BO10:BO19"/>
    <mergeCell ref="AF10:AF19"/>
    <mergeCell ref="AI10:AI19"/>
    <mergeCell ref="BR10:BR19"/>
    <mergeCell ref="BP10:BP19"/>
    <mergeCell ref="BB7:BC9"/>
    <mergeCell ref="BE7:BF9"/>
    <mergeCell ref="BJ7:BJ9"/>
    <mergeCell ref="BK10:BK19"/>
    <mergeCell ref="Q8:AI8"/>
    <mergeCell ref="BQ10:BQ19"/>
    <mergeCell ref="BN10:BN19"/>
    <mergeCell ref="Z10:Z19"/>
    <mergeCell ref="AA10:AA19"/>
    <mergeCell ref="BL10:BL19"/>
    <mergeCell ref="BM6:BP8"/>
    <mergeCell ref="N6:AM6"/>
    <mergeCell ref="N7:AM7"/>
    <mergeCell ref="W10:W19"/>
    <mergeCell ref="BM9:BN9"/>
    <mergeCell ref="AM10:AM19"/>
    <mergeCell ref="AQ7:AQ9"/>
    <mergeCell ref="AN7:AN9"/>
    <mergeCell ref="AO7:AO9"/>
    <mergeCell ref="AP7:AP9"/>
    <mergeCell ref="BK7:BK9"/>
    <mergeCell ref="R10:R19"/>
    <mergeCell ref="S10:S19"/>
    <mergeCell ref="T10:T19"/>
    <mergeCell ref="U10:U19"/>
    <mergeCell ref="V10:V19"/>
    <mergeCell ref="X10:X19"/>
    <mergeCell ref="V100:V109"/>
    <mergeCell ref="W100:W109"/>
    <mergeCell ref="BQ100:BQ109"/>
    <mergeCell ref="BR100:BR109"/>
    <mergeCell ref="BP100:BP109"/>
    <mergeCell ref="AH100:AH109"/>
    <mergeCell ref="AJ100:AJ109"/>
    <mergeCell ref="AK100:AK109"/>
    <mergeCell ref="O90:O99"/>
    <mergeCell ref="Q90:Q99"/>
    <mergeCell ref="R90:R99"/>
    <mergeCell ref="AI100:AI109"/>
    <mergeCell ref="X100:X109"/>
    <mergeCell ref="O100:O109"/>
    <mergeCell ref="Q100:Q109"/>
    <mergeCell ref="R100:R109"/>
    <mergeCell ref="S100:S109"/>
    <mergeCell ref="T100:T109"/>
    <mergeCell ref="U100:U109"/>
    <mergeCell ref="AL100:AL109"/>
    <mergeCell ref="BM100:BM109"/>
    <mergeCell ref="BN100:BN109"/>
    <mergeCell ref="BO100:BO109"/>
    <mergeCell ref="AD100:AD109"/>
    <mergeCell ref="AG100:AG109"/>
    <mergeCell ref="Y100:Y109"/>
    <mergeCell ref="Z100:Z109"/>
    <mergeCell ref="AA100:AA109"/>
    <mergeCell ref="AB100:AB109"/>
    <mergeCell ref="AC100:AC109"/>
    <mergeCell ref="BQ90:BQ99"/>
    <mergeCell ref="BR90:BR99"/>
    <mergeCell ref="AE100:AE109"/>
    <mergeCell ref="AF100:AF109"/>
    <mergeCell ref="AM90:AM99"/>
    <mergeCell ref="AM100:AM109"/>
    <mergeCell ref="BK100:BK109"/>
    <mergeCell ref="BL100:BL109"/>
    <mergeCell ref="BO90:BO99"/>
    <mergeCell ref="BM90:BM99"/>
    <mergeCell ref="BN90:BN99"/>
    <mergeCell ref="BK90:BK99"/>
    <mergeCell ref="BL90:BL99"/>
    <mergeCell ref="AE90:AE99"/>
    <mergeCell ref="AF90:AF99"/>
    <mergeCell ref="AL90:AL99"/>
    <mergeCell ref="AG90:AG99"/>
    <mergeCell ref="AH90:AH99"/>
    <mergeCell ref="AI90:AI99"/>
    <mergeCell ref="AJ90:AJ99"/>
    <mergeCell ref="AK90:AK99"/>
    <mergeCell ref="BM70:BM79"/>
    <mergeCell ref="AM70:AM79"/>
    <mergeCell ref="BK70:BK79"/>
    <mergeCell ref="BL70:BL79"/>
    <mergeCell ref="X90:X99"/>
    <mergeCell ref="Y90:Y99"/>
    <mergeCell ref="Z90:Z99"/>
    <mergeCell ref="AA90:AA99"/>
    <mergeCell ref="AB90:AB99"/>
    <mergeCell ref="AC90:AC99"/>
    <mergeCell ref="AD90:AD99"/>
    <mergeCell ref="B70:B79"/>
    <mergeCell ref="C70:C79"/>
    <mergeCell ref="F70:F79"/>
    <mergeCell ref="G70:G79"/>
    <mergeCell ref="H70:H79"/>
    <mergeCell ref="I70:I79"/>
    <mergeCell ref="J70:J79"/>
    <mergeCell ref="N70:N79"/>
    <mergeCell ref="O70:O79"/>
    <mergeCell ref="Q70:Q79"/>
    <mergeCell ref="R70:R79"/>
    <mergeCell ref="B90:B99"/>
    <mergeCell ref="C90:C99"/>
    <mergeCell ref="F90:F99"/>
    <mergeCell ref="G90:G99"/>
    <mergeCell ref="H90:H99"/>
    <mergeCell ref="I90:I99"/>
    <mergeCell ref="J90:J99"/>
    <mergeCell ref="N90:N99"/>
    <mergeCell ref="AA80:AA89"/>
    <mergeCell ref="Y80:Y89"/>
    <mergeCell ref="AE80:AE89"/>
    <mergeCell ref="AK80:AK89"/>
    <mergeCell ref="AL80:AL89"/>
    <mergeCell ref="AI80:AI89"/>
    <mergeCell ref="W80:W89"/>
    <mergeCell ref="AG80:AG89"/>
    <mergeCell ref="AH80:AH89"/>
    <mergeCell ref="AJ80:AJ89"/>
    <mergeCell ref="B80:B89"/>
    <mergeCell ref="C80:C89"/>
    <mergeCell ref="F80:F89"/>
    <mergeCell ref="Y70:Y79"/>
    <mergeCell ref="Z70:Z79"/>
    <mergeCell ref="AA70:AA79"/>
    <mergeCell ref="AB70:AB79"/>
    <mergeCell ref="AC70:AC79"/>
    <mergeCell ref="AD70:AD79"/>
    <mergeCell ref="AE70:AE79"/>
    <mergeCell ref="AF70:AF79"/>
    <mergeCell ref="AG70:AG79"/>
    <mergeCell ref="AH70:AH79"/>
    <mergeCell ref="AJ70:AJ79"/>
    <mergeCell ref="AK70:AK79"/>
    <mergeCell ref="AL70:AL79"/>
    <mergeCell ref="AI70:AI79"/>
    <mergeCell ref="Z80:Z89"/>
    <mergeCell ref="AD80:AD89"/>
    <mergeCell ref="X70:X79"/>
    <mergeCell ref="X80:X89"/>
    <mergeCell ref="U80:U89"/>
    <mergeCell ref="V80:V89"/>
    <mergeCell ref="AF80:AF89"/>
    <mergeCell ref="BQ80:BQ89"/>
    <mergeCell ref="BQ70:BQ79"/>
    <mergeCell ref="BR80:BR89"/>
    <mergeCell ref="O20:O29"/>
    <mergeCell ref="Q20:Q29"/>
    <mergeCell ref="R20:R29"/>
    <mergeCell ref="S20:S29"/>
    <mergeCell ref="T20:T29"/>
    <mergeCell ref="U20:U29"/>
    <mergeCell ref="V20:V29"/>
    <mergeCell ref="W20:W29"/>
    <mergeCell ref="W70:W79"/>
    <mergeCell ref="AL30:AL39"/>
    <mergeCell ref="AI30:AI39"/>
    <mergeCell ref="AM60:AM69"/>
    <mergeCell ref="AA30:AA39"/>
    <mergeCell ref="U70:U79"/>
    <mergeCell ref="V70:V79"/>
    <mergeCell ref="BN70:BN79"/>
    <mergeCell ref="BO70:BO79"/>
    <mergeCell ref="AM80:AM89"/>
    <mergeCell ref="BM80:BM89"/>
    <mergeCell ref="BN80:BN89"/>
    <mergeCell ref="BK80:BK89"/>
    <mergeCell ref="BL80:BL89"/>
    <mergeCell ref="BR70:BR79"/>
    <mergeCell ref="BP70:BP79"/>
    <mergeCell ref="AB80:AB89"/>
    <mergeCell ref="AC80:AC89"/>
    <mergeCell ref="Y10:Y19"/>
    <mergeCell ref="AC20:AC29"/>
    <mergeCell ref="BO80:BO89"/>
    <mergeCell ref="BP80:BP89"/>
    <mergeCell ref="BP90:BP99"/>
    <mergeCell ref="BO60:BO69"/>
    <mergeCell ref="BO30:BO39"/>
    <mergeCell ref="BP60:BP69"/>
    <mergeCell ref="BP50:BP59"/>
    <mergeCell ref="BP40:BP49"/>
    <mergeCell ref="BP30:BP39"/>
    <mergeCell ref="BO40:BO49"/>
    <mergeCell ref="BL60:BL69"/>
    <mergeCell ref="H8:H9"/>
    <mergeCell ref="BL7:BL9"/>
    <mergeCell ref="BK20:BK29"/>
    <mergeCell ref="BL20:BL29"/>
    <mergeCell ref="AL20:AL29"/>
    <mergeCell ref="Y20:Y29"/>
    <mergeCell ref="Z20:Z29"/>
    <mergeCell ref="AA20:AA29"/>
    <mergeCell ref="O10:O19"/>
    <mergeCell ref="Q10:Q19"/>
    <mergeCell ref="V90:V99"/>
    <mergeCell ref="W90:W99"/>
    <mergeCell ref="M70:M79"/>
    <mergeCell ref="S90:S99"/>
    <mergeCell ref="O80:O89"/>
    <mergeCell ref="Q80:Q89"/>
    <mergeCell ref="R80:R89"/>
    <mergeCell ref="S80:S89"/>
    <mergeCell ref="T80:T89"/>
    <mergeCell ref="D121:D130"/>
    <mergeCell ref="E121:E130"/>
    <mergeCell ref="F121:F130"/>
    <mergeCell ref="G121:G130"/>
    <mergeCell ref="H121:H130"/>
    <mergeCell ref="I121:I130"/>
    <mergeCell ref="J121:J130"/>
    <mergeCell ref="M121:M130"/>
    <mergeCell ref="N121:N130"/>
    <mergeCell ref="O121:O130"/>
    <mergeCell ref="P121:P130"/>
    <mergeCell ref="Q121:Q130"/>
    <mergeCell ref="R121:R130"/>
    <mergeCell ref="S121:S130"/>
    <mergeCell ref="T121:T130"/>
    <mergeCell ref="F8:F9"/>
    <mergeCell ref="M30:M39"/>
    <mergeCell ref="M40:M49"/>
    <mergeCell ref="M90:M99"/>
    <mergeCell ref="R50:R59"/>
    <mergeCell ref="S50:S59"/>
    <mergeCell ref="P80:P89"/>
    <mergeCell ref="P90:P99"/>
    <mergeCell ref="M50:M59"/>
    <mergeCell ref="F100:F109"/>
    <mergeCell ref="G100:G109"/>
    <mergeCell ref="H100:H109"/>
    <mergeCell ref="I100:I109"/>
    <mergeCell ref="J100:J109"/>
    <mergeCell ref="N100:N109"/>
    <mergeCell ref="M100:M109"/>
    <mergeCell ref="E100:E109"/>
    <mergeCell ref="U121:U130"/>
    <mergeCell ref="V121:V130"/>
    <mergeCell ref="W121:W130"/>
    <mergeCell ref="X121:X130"/>
    <mergeCell ref="Y121:Y130"/>
    <mergeCell ref="Z121:Z130"/>
    <mergeCell ref="AA121:AA130"/>
    <mergeCell ref="AB121:AB130"/>
    <mergeCell ref="AC121:AC130"/>
    <mergeCell ref="AD121:AD130"/>
    <mergeCell ref="AE121:AE130"/>
    <mergeCell ref="AF121:AF130"/>
    <mergeCell ref="AG121:AG130"/>
    <mergeCell ref="AH121:AH130"/>
    <mergeCell ref="AI121:AI130"/>
    <mergeCell ref="AJ121:AJ130"/>
    <mergeCell ref="AK121:AK130"/>
    <mergeCell ref="AL121:AL130"/>
    <mergeCell ref="AM121:AM130"/>
    <mergeCell ref="BK121:BK130"/>
    <mergeCell ref="BL121:BL130"/>
    <mergeCell ref="BM121:BM130"/>
    <mergeCell ref="BN121:BN130"/>
    <mergeCell ref="BO121:BO130"/>
    <mergeCell ref="BP121:BP130"/>
    <mergeCell ref="BQ121:BQ130"/>
    <mergeCell ref="BR121:BR130"/>
    <mergeCell ref="B100:B130"/>
    <mergeCell ref="C100:C130"/>
    <mergeCell ref="D110:D120"/>
    <mergeCell ref="E110:E120"/>
    <mergeCell ref="F110:F120"/>
    <mergeCell ref="G110:G120"/>
    <mergeCell ref="H110:H120"/>
    <mergeCell ref="I110:I120"/>
    <mergeCell ref="J110:J120"/>
    <mergeCell ref="M110:M120"/>
    <mergeCell ref="N110:N120"/>
    <mergeCell ref="O110:O120"/>
    <mergeCell ref="P110:P120"/>
    <mergeCell ref="Q110:Q120"/>
    <mergeCell ref="R110:R120"/>
    <mergeCell ref="S110:S120"/>
    <mergeCell ref="T110:T120"/>
    <mergeCell ref="U110:U120"/>
    <mergeCell ref="V110:V120"/>
    <mergeCell ref="W110:W120"/>
    <mergeCell ref="X110:X120"/>
    <mergeCell ref="Y110:Y120"/>
    <mergeCell ref="BN110:BN120"/>
    <mergeCell ref="BO110:BO120"/>
    <mergeCell ref="BP110:BP120"/>
    <mergeCell ref="BQ110:BQ120"/>
    <mergeCell ref="BR110:BR120"/>
    <mergeCell ref="Z110:Z120"/>
    <mergeCell ref="AA110:AA120"/>
    <mergeCell ref="AB110:AB120"/>
    <mergeCell ref="AC110:AC120"/>
    <mergeCell ref="AD110:AD120"/>
    <mergeCell ref="AE110:AE120"/>
    <mergeCell ref="AF110:AF120"/>
    <mergeCell ref="AG110:AG120"/>
    <mergeCell ref="AH110:AH120"/>
    <mergeCell ref="AI110:AI120"/>
    <mergeCell ref="AJ110:AJ120"/>
    <mergeCell ref="AK110:AK120"/>
    <mergeCell ref="AL110:AL120"/>
    <mergeCell ref="AM110:AM120"/>
    <mergeCell ref="BK110:BK120"/>
    <mergeCell ref="BL110:BL120"/>
    <mergeCell ref="BM110:BM120"/>
  </mergeCells>
  <conditionalFormatting sqref="J10">
    <cfRule type="containsText" dxfId="597" priority="1063" operator="containsText" text="No es Riesgo de Corrupción">
      <formula>NOT(ISERROR(SEARCH("No es Riesgo de Corrupción",J10)))</formula>
    </cfRule>
    <cfRule type="containsText" dxfId="596" priority="1064" operator="containsText" text="Si es Riesgo de Corrupción">
      <formula>NOT(ISERROR(SEARCH("Si es Riesgo de Corrupción",J10)))</formula>
    </cfRule>
  </conditionalFormatting>
  <conditionalFormatting sqref="AL10:AL19">
    <cfRule type="containsText" dxfId="595" priority="1059" operator="containsText" text="Extremo">
      <formula>NOT(ISERROR(SEARCH("Extremo",AL10)))</formula>
    </cfRule>
    <cfRule type="containsText" dxfId="594" priority="1060" operator="containsText" text="Alto">
      <formula>NOT(ISERROR(SEARCH("Alto",AL10)))</formula>
    </cfRule>
    <cfRule type="containsText" dxfId="593" priority="1061" operator="containsText" text="Moderado">
      <formula>NOT(ISERROR(SEARCH("Moderado",AL10)))</formula>
    </cfRule>
    <cfRule type="containsText" dxfId="592" priority="1062" operator="containsText" text="Bajo">
      <formula>NOT(ISERROR(SEARCH("Bajo",AL10)))</formula>
    </cfRule>
  </conditionalFormatting>
  <conditionalFormatting sqref="BH10:BH19">
    <cfRule type="containsText" dxfId="591" priority="676" operator="containsText" text="FUERTE">
      <formula>NOT(ISERROR(SEARCH("FUERTE",BH10)))</formula>
    </cfRule>
    <cfRule type="containsText" dxfId="590" priority="677" operator="containsText" text="MODERADO">
      <formula>NOT(ISERROR(SEARCH("MODERADO",BH10)))</formula>
    </cfRule>
    <cfRule type="containsText" dxfId="589" priority="678" operator="containsText" text="DÉBIL">
      <formula>NOT(ISERROR(SEARCH("DÉBIL",BH10)))</formula>
    </cfRule>
  </conditionalFormatting>
  <conditionalFormatting sqref="AM10">
    <cfRule type="containsText" dxfId="588" priority="654" operator="containsText" text="Extremo">
      <formula>NOT(ISERROR(SEARCH("Extremo",AM10)))</formula>
    </cfRule>
    <cfRule type="containsText" dxfId="587" priority="655" operator="containsText" text="Alto">
      <formula>NOT(ISERROR(SEARCH("Alto",AM10)))</formula>
    </cfRule>
    <cfRule type="containsText" dxfId="586" priority="656" operator="containsText" text="Moderado">
      <formula>NOT(ISERROR(SEARCH("Moderado",AM10)))</formula>
    </cfRule>
    <cfRule type="containsText" dxfId="585" priority="657" operator="containsText" text="Bajo">
      <formula>NOT(ISERROR(SEARCH("Bajo",AM10)))</formula>
    </cfRule>
  </conditionalFormatting>
  <conditionalFormatting sqref="BP10:BP19">
    <cfRule type="containsText" dxfId="584" priority="650" operator="containsText" text="Extremo">
      <formula>NOT(ISERROR(SEARCH("Extremo",BP10)))</formula>
    </cfRule>
    <cfRule type="containsText" dxfId="583" priority="651" operator="containsText" text="Alto">
      <formula>NOT(ISERROR(SEARCH("Alto",BP10)))</formula>
    </cfRule>
    <cfRule type="containsText" dxfId="582" priority="652" operator="containsText" text="Moderado">
      <formula>NOT(ISERROR(SEARCH("Moderado",BP10)))</formula>
    </cfRule>
    <cfRule type="containsText" dxfId="581" priority="653" operator="containsText" text="Bajo">
      <formula>NOT(ISERROR(SEARCH("Bajo",BP10)))</formula>
    </cfRule>
  </conditionalFormatting>
  <conditionalFormatting sqref="J20 J30 J40 J50 J60 J70 J80 J90 J100">
    <cfRule type="containsText" dxfId="580" priority="648" operator="containsText" text="No es Riesgo de Corrupción">
      <formula>NOT(ISERROR(SEARCH("No es Riesgo de Corrupción",J20)))</formula>
    </cfRule>
    <cfRule type="containsText" dxfId="579" priority="649" operator="containsText" text="Si es Riesgo de Corrupción">
      <formula>NOT(ISERROR(SEARCH("Si es Riesgo de Corrupción",J20)))</formula>
    </cfRule>
  </conditionalFormatting>
  <conditionalFormatting sqref="AL20:AL109">
    <cfRule type="containsText" dxfId="578" priority="644" operator="containsText" text="Extremo">
      <formula>NOT(ISERROR(SEARCH("Extremo",AL20)))</formula>
    </cfRule>
    <cfRule type="containsText" dxfId="577" priority="645" operator="containsText" text="Alto">
      <formula>NOT(ISERROR(SEARCH("Alto",AL20)))</formula>
    </cfRule>
    <cfRule type="containsText" dxfId="576" priority="646" operator="containsText" text="Moderado">
      <formula>NOT(ISERROR(SEARCH("Moderado",AL20)))</formula>
    </cfRule>
    <cfRule type="containsText" dxfId="575" priority="647" operator="containsText" text="Bajo">
      <formula>NOT(ISERROR(SEARCH("Bajo",AL20)))</formula>
    </cfRule>
  </conditionalFormatting>
  <conditionalFormatting sqref="BH20:BH109">
    <cfRule type="containsText" dxfId="574" priority="641" operator="containsText" text="FUERTE">
      <formula>NOT(ISERROR(SEARCH("FUERTE",BH20)))</formula>
    </cfRule>
    <cfRule type="containsText" dxfId="573" priority="642" operator="containsText" text="MODERADO">
      <formula>NOT(ISERROR(SEARCH("MODERADO",BH20)))</formula>
    </cfRule>
    <cfRule type="containsText" dxfId="572" priority="643" operator="containsText" text="DÉBIL">
      <formula>NOT(ISERROR(SEARCH("DÉBIL",BH20)))</formula>
    </cfRule>
  </conditionalFormatting>
  <conditionalFormatting sqref="AM20 AM30 AM40 AM50 AM60 AM70 AM80 AM90 AM100">
    <cfRule type="containsText" dxfId="571" priority="637" operator="containsText" text="Extremo">
      <formula>NOT(ISERROR(SEARCH("Extremo",AM20)))</formula>
    </cfRule>
    <cfRule type="containsText" dxfId="570" priority="638" operator="containsText" text="Alto">
      <formula>NOT(ISERROR(SEARCH("Alto",AM20)))</formula>
    </cfRule>
    <cfRule type="containsText" dxfId="569" priority="639" operator="containsText" text="Moderado">
      <formula>NOT(ISERROR(SEARCH("Moderado",AM20)))</formula>
    </cfRule>
    <cfRule type="containsText" dxfId="568" priority="640" operator="containsText" text="Bajo">
      <formula>NOT(ISERROR(SEARCH("Bajo",AM20)))</formula>
    </cfRule>
  </conditionalFormatting>
  <conditionalFormatting sqref="BP20:BP109">
    <cfRule type="containsText" dxfId="567" priority="633" operator="containsText" text="Extremo">
      <formula>NOT(ISERROR(SEARCH("Extremo",BP20)))</formula>
    </cfRule>
    <cfRule type="containsText" dxfId="566" priority="634" operator="containsText" text="Alto">
      <formula>NOT(ISERROR(SEARCH("Alto",BP20)))</formula>
    </cfRule>
    <cfRule type="containsText" dxfId="565" priority="635" operator="containsText" text="Moderado">
      <formula>NOT(ISERROR(SEARCH("Moderado",BP20)))</formula>
    </cfRule>
    <cfRule type="containsText" dxfId="564" priority="636" operator="containsText" text="Bajo">
      <formula>NOT(ISERROR(SEARCH("Bajo",BP20)))</formula>
    </cfRule>
  </conditionalFormatting>
  <conditionalFormatting sqref="J131">
    <cfRule type="containsText" dxfId="563" priority="631" operator="containsText" text="No es Riesgo de Corrupción">
      <formula>NOT(ISERROR(SEARCH("No es Riesgo de Corrupción",J131)))</formula>
    </cfRule>
    <cfRule type="containsText" dxfId="562" priority="632" operator="containsText" text="Si es Riesgo de Corrupción">
      <formula>NOT(ISERROR(SEARCH("Si es Riesgo de Corrupción",J131)))</formula>
    </cfRule>
  </conditionalFormatting>
  <conditionalFormatting sqref="AL131:AL140">
    <cfRule type="containsText" dxfId="561" priority="627" operator="containsText" text="Extremo">
      <formula>NOT(ISERROR(SEARCH("Extremo",AL131)))</formula>
    </cfRule>
    <cfRule type="containsText" dxfId="560" priority="628" operator="containsText" text="Alto">
      <formula>NOT(ISERROR(SEARCH("Alto",AL131)))</formula>
    </cfRule>
    <cfRule type="containsText" dxfId="559" priority="629" operator="containsText" text="Moderado">
      <formula>NOT(ISERROR(SEARCH("Moderado",AL131)))</formula>
    </cfRule>
    <cfRule type="containsText" dxfId="558" priority="630" operator="containsText" text="Bajo">
      <formula>NOT(ISERROR(SEARCH("Bajo",AL131)))</formula>
    </cfRule>
  </conditionalFormatting>
  <conditionalFormatting sqref="BH131:BH140">
    <cfRule type="containsText" dxfId="557" priority="624" operator="containsText" text="FUERTE">
      <formula>NOT(ISERROR(SEARCH("FUERTE",BH131)))</formula>
    </cfRule>
    <cfRule type="containsText" dxfId="556" priority="625" operator="containsText" text="MODERADO">
      <formula>NOT(ISERROR(SEARCH("MODERADO",BH131)))</formula>
    </cfRule>
    <cfRule type="containsText" dxfId="555" priority="626" operator="containsText" text="DÉBIL">
      <formula>NOT(ISERROR(SEARCH("DÉBIL",BH131)))</formula>
    </cfRule>
  </conditionalFormatting>
  <conditionalFormatting sqref="AM131">
    <cfRule type="containsText" dxfId="554" priority="620" operator="containsText" text="Extremo">
      <formula>NOT(ISERROR(SEARCH("Extremo",AM131)))</formula>
    </cfRule>
    <cfRule type="containsText" dxfId="553" priority="621" operator="containsText" text="Alto">
      <formula>NOT(ISERROR(SEARCH("Alto",AM131)))</formula>
    </cfRule>
    <cfRule type="containsText" dxfId="552" priority="622" operator="containsText" text="Moderado">
      <formula>NOT(ISERROR(SEARCH("Moderado",AM131)))</formula>
    </cfRule>
    <cfRule type="containsText" dxfId="551" priority="623" operator="containsText" text="Bajo">
      <formula>NOT(ISERROR(SEARCH("Bajo",AM131)))</formula>
    </cfRule>
  </conditionalFormatting>
  <conditionalFormatting sqref="BP131:BP140">
    <cfRule type="containsText" dxfId="550" priority="616" operator="containsText" text="Extremo">
      <formula>NOT(ISERROR(SEARCH("Extremo",BP131)))</formula>
    </cfRule>
    <cfRule type="containsText" dxfId="549" priority="617" operator="containsText" text="Alto">
      <formula>NOT(ISERROR(SEARCH("Alto",BP131)))</formula>
    </cfRule>
    <cfRule type="containsText" dxfId="548" priority="618" operator="containsText" text="Moderado">
      <formula>NOT(ISERROR(SEARCH("Moderado",BP131)))</formula>
    </cfRule>
    <cfRule type="containsText" dxfId="547" priority="619" operator="containsText" text="Bajo">
      <formula>NOT(ISERROR(SEARCH("Bajo",BP131)))</formula>
    </cfRule>
  </conditionalFormatting>
  <conditionalFormatting sqref="J151">
    <cfRule type="containsText" dxfId="546" priority="614" operator="containsText" text="No es Riesgo de Corrupción">
      <formula>NOT(ISERROR(SEARCH("No es Riesgo de Corrupción",J151)))</formula>
    </cfRule>
    <cfRule type="containsText" dxfId="545" priority="615" operator="containsText" text="Si es Riesgo de Corrupción">
      <formula>NOT(ISERROR(SEARCH("Si es Riesgo de Corrupción",J151)))</formula>
    </cfRule>
  </conditionalFormatting>
  <conditionalFormatting sqref="AL151:AL160">
    <cfRule type="containsText" dxfId="544" priority="610" operator="containsText" text="Extremo">
      <formula>NOT(ISERROR(SEARCH("Extremo",AL151)))</formula>
    </cfRule>
    <cfRule type="containsText" dxfId="543" priority="611" operator="containsText" text="Alto">
      <formula>NOT(ISERROR(SEARCH("Alto",AL151)))</formula>
    </cfRule>
    <cfRule type="containsText" dxfId="542" priority="612" operator="containsText" text="Moderado">
      <formula>NOT(ISERROR(SEARCH("Moderado",AL151)))</formula>
    </cfRule>
    <cfRule type="containsText" dxfId="541" priority="613" operator="containsText" text="Bajo">
      <formula>NOT(ISERROR(SEARCH("Bajo",AL151)))</formula>
    </cfRule>
  </conditionalFormatting>
  <conditionalFormatting sqref="BH151:BH160">
    <cfRule type="containsText" dxfId="540" priority="607" operator="containsText" text="FUERTE">
      <formula>NOT(ISERROR(SEARCH("FUERTE",BH151)))</formula>
    </cfRule>
    <cfRule type="containsText" dxfId="539" priority="608" operator="containsText" text="MODERADO">
      <formula>NOT(ISERROR(SEARCH("MODERADO",BH151)))</formula>
    </cfRule>
    <cfRule type="containsText" dxfId="538" priority="609" operator="containsText" text="DÉBIL">
      <formula>NOT(ISERROR(SEARCH("DÉBIL",BH151)))</formula>
    </cfRule>
  </conditionalFormatting>
  <conditionalFormatting sqref="AM151">
    <cfRule type="containsText" dxfId="537" priority="603" operator="containsText" text="Extremo">
      <formula>NOT(ISERROR(SEARCH("Extremo",AM151)))</formula>
    </cfRule>
    <cfRule type="containsText" dxfId="536" priority="604" operator="containsText" text="Alto">
      <formula>NOT(ISERROR(SEARCH("Alto",AM151)))</formula>
    </cfRule>
    <cfRule type="containsText" dxfId="535" priority="605" operator="containsText" text="Moderado">
      <formula>NOT(ISERROR(SEARCH("Moderado",AM151)))</formula>
    </cfRule>
    <cfRule type="containsText" dxfId="534" priority="606" operator="containsText" text="Bajo">
      <formula>NOT(ISERROR(SEARCH("Bajo",AM151)))</formula>
    </cfRule>
  </conditionalFormatting>
  <conditionalFormatting sqref="BP151:BP160">
    <cfRule type="containsText" dxfId="533" priority="599" operator="containsText" text="Extremo">
      <formula>NOT(ISERROR(SEARCH("Extremo",BP151)))</formula>
    </cfRule>
    <cfRule type="containsText" dxfId="532" priority="600" operator="containsText" text="Alto">
      <formula>NOT(ISERROR(SEARCH("Alto",BP151)))</formula>
    </cfRule>
    <cfRule type="containsText" dxfId="531" priority="601" operator="containsText" text="Moderado">
      <formula>NOT(ISERROR(SEARCH("Moderado",BP151)))</formula>
    </cfRule>
    <cfRule type="containsText" dxfId="530" priority="602" operator="containsText" text="Bajo">
      <formula>NOT(ISERROR(SEARCH("Bajo",BP151)))</formula>
    </cfRule>
  </conditionalFormatting>
  <conditionalFormatting sqref="J161">
    <cfRule type="containsText" dxfId="529" priority="597" operator="containsText" text="No es Riesgo de Corrupción">
      <formula>NOT(ISERROR(SEARCH("No es Riesgo de Corrupción",J161)))</formula>
    </cfRule>
    <cfRule type="containsText" dxfId="528" priority="598" operator="containsText" text="Si es Riesgo de Corrupción">
      <formula>NOT(ISERROR(SEARCH("Si es Riesgo de Corrupción",J161)))</formula>
    </cfRule>
  </conditionalFormatting>
  <conditionalFormatting sqref="AL161:AL170">
    <cfRule type="containsText" dxfId="527" priority="593" operator="containsText" text="Extremo">
      <formula>NOT(ISERROR(SEARCH("Extremo",AL161)))</formula>
    </cfRule>
    <cfRule type="containsText" dxfId="526" priority="594" operator="containsText" text="Alto">
      <formula>NOT(ISERROR(SEARCH("Alto",AL161)))</formula>
    </cfRule>
    <cfRule type="containsText" dxfId="525" priority="595" operator="containsText" text="Moderado">
      <formula>NOT(ISERROR(SEARCH("Moderado",AL161)))</formula>
    </cfRule>
    <cfRule type="containsText" dxfId="524" priority="596" operator="containsText" text="Bajo">
      <formula>NOT(ISERROR(SEARCH("Bajo",AL161)))</formula>
    </cfRule>
  </conditionalFormatting>
  <conditionalFormatting sqref="BH161:BH170">
    <cfRule type="containsText" dxfId="523" priority="590" operator="containsText" text="FUERTE">
      <formula>NOT(ISERROR(SEARCH("FUERTE",BH161)))</formula>
    </cfRule>
    <cfRule type="containsText" dxfId="522" priority="591" operator="containsText" text="MODERADO">
      <formula>NOT(ISERROR(SEARCH("MODERADO",BH161)))</formula>
    </cfRule>
    <cfRule type="containsText" dxfId="521" priority="592" operator="containsText" text="DÉBIL">
      <formula>NOT(ISERROR(SEARCH("DÉBIL",BH161)))</formula>
    </cfRule>
  </conditionalFormatting>
  <conditionalFormatting sqref="AM161">
    <cfRule type="containsText" dxfId="520" priority="586" operator="containsText" text="Extremo">
      <formula>NOT(ISERROR(SEARCH("Extremo",AM161)))</formula>
    </cfRule>
    <cfRule type="containsText" dxfId="519" priority="587" operator="containsText" text="Alto">
      <formula>NOT(ISERROR(SEARCH("Alto",AM161)))</formula>
    </cfRule>
    <cfRule type="containsText" dxfId="518" priority="588" operator="containsText" text="Moderado">
      <formula>NOT(ISERROR(SEARCH("Moderado",AM161)))</formula>
    </cfRule>
    <cfRule type="containsText" dxfId="517" priority="589" operator="containsText" text="Bajo">
      <formula>NOT(ISERROR(SEARCH("Bajo",AM161)))</formula>
    </cfRule>
  </conditionalFormatting>
  <conditionalFormatting sqref="BP161:BP170">
    <cfRule type="containsText" dxfId="516" priority="582" operator="containsText" text="Extremo">
      <formula>NOT(ISERROR(SEARCH("Extremo",BP161)))</formula>
    </cfRule>
    <cfRule type="containsText" dxfId="515" priority="583" operator="containsText" text="Alto">
      <formula>NOT(ISERROR(SEARCH("Alto",BP161)))</formula>
    </cfRule>
    <cfRule type="containsText" dxfId="514" priority="584" operator="containsText" text="Moderado">
      <formula>NOT(ISERROR(SEARCH("Moderado",BP161)))</formula>
    </cfRule>
    <cfRule type="containsText" dxfId="513" priority="585" operator="containsText" text="Bajo">
      <formula>NOT(ISERROR(SEARCH("Bajo",BP161)))</formula>
    </cfRule>
  </conditionalFormatting>
  <conditionalFormatting sqref="J171">
    <cfRule type="containsText" dxfId="512" priority="580" operator="containsText" text="No es Riesgo de Corrupción">
      <formula>NOT(ISERROR(SEARCH("No es Riesgo de Corrupción",J171)))</formula>
    </cfRule>
    <cfRule type="containsText" dxfId="511" priority="581" operator="containsText" text="Si es Riesgo de Corrupción">
      <formula>NOT(ISERROR(SEARCH("Si es Riesgo de Corrupción",J171)))</formula>
    </cfRule>
  </conditionalFormatting>
  <conditionalFormatting sqref="AL171:AL180">
    <cfRule type="containsText" dxfId="510" priority="576" operator="containsText" text="Extremo">
      <formula>NOT(ISERROR(SEARCH("Extremo",AL171)))</formula>
    </cfRule>
    <cfRule type="containsText" dxfId="509" priority="577" operator="containsText" text="Alto">
      <formula>NOT(ISERROR(SEARCH("Alto",AL171)))</formula>
    </cfRule>
    <cfRule type="containsText" dxfId="508" priority="578" operator="containsText" text="Moderado">
      <formula>NOT(ISERROR(SEARCH("Moderado",AL171)))</formula>
    </cfRule>
    <cfRule type="containsText" dxfId="507" priority="579" operator="containsText" text="Bajo">
      <formula>NOT(ISERROR(SEARCH("Bajo",AL171)))</formula>
    </cfRule>
  </conditionalFormatting>
  <conditionalFormatting sqref="BH171:BH180">
    <cfRule type="containsText" dxfId="506" priority="573" operator="containsText" text="FUERTE">
      <formula>NOT(ISERROR(SEARCH("FUERTE",BH171)))</formula>
    </cfRule>
    <cfRule type="containsText" dxfId="505" priority="574" operator="containsText" text="MODERADO">
      <formula>NOT(ISERROR(SEARCH("MODERADO",BH171)))</formula>
    </cfRule>
    <cfRule type="containsText" dxfId="504" priority="575" operator="containsText" text="DÉBIL">
      <formula>NOT(ISERROR(SEARCH("DÉBIL",BH171)))</formula>
    </cfRule>
  </conditionalFormatting>
  <conditionalFormatting sqref="AM171">
    <cfRule type="containsText" dxfId="503" priority="569" operator="containsText" text="Extremo">
      <formula>NOT(ISERROR(SEARCH("Extremo",AM171)))</formula>
    </cfRule>
    <cfRule type="containsText" dxfId="502" priority="570" operator="containsText" text="Alto">
      <formula>NOT(ISERROR(SEARCH("Alto",AM171)))</formula>
    </cfRule>
    <cfRule type="containsText" dxfId="501" priority="571" operator="containsText" text="Moderado">
      <formula>NOT(ISERROR(SEARCH("Moderado",AM171)))</formula>
    </cfRule>
    <cfRule type="containsText" dxfId="500" priority="572" operator="containsText" text="Bajo">
      <formula>NOT(ISERROR(SEARCH("Bajo",AM171)))</formula>
    </cfRule>
  </conditionalFormatting>
  <conditionalFormatting sqref="BP171:BP180">
    <cfRule type="containsText" dxfId="499" priority="565" operator="containsText" text="Extremo">
      <formula>NOT(ISERROR(SEARCH("Extremo",BP171)))</formula>
    </cfRule>
    <cfRule type="containsText" dxfId="498" priority="566" operator="containsText" text="Alto">
      <formula>NOT(ISERROR(SEARCH("Alto",BP171)))</formula>
    </cfRule>
    <cfRule type="containsText" dxfId="497" priority="567" operator="containsText" text="Moderado">
      <formula>NOT(ISERROR(SEARCH("Moderado",BP171)))</formula>
    </cfRule>
    <cfRule type="containsText" dxfId="496" priority="568" operator="containsText" text="Bajo">
      <formula>NOT(ISERROR(SEARCH("Bajo",BP171)))</formula>
    </cfRule>
  </conditionalFormatting>
  <conditionalFormatting sqref="J181">
    <cfRule type="containsText" dxfId="495" priority="563" operator="containsText" text="No es Riesgo de Corrupción">
      <formula>NOT(ISERROR(SEARCH("No es Riesgo de Corrupción",J181)))</formula>
    </cfRule>
    <cfRule type="containsText" dxfId="494" priority="564" operator="containsText" text="Si es Riesgo de Corrupción">
      <formula>NOT(ISERROR(SEARCH("Si es Riesgo de Corrupción",J181)))</formula>
    </cfRule>
  </conditionalFormatting>
  <conditionalFormatting sqref="AL181:AL190">
    <cfRule type="containsText" dxfId="493" priority="559" operator="containsText" text="Extremo">
      <formula>NOT(ISERROR(SEARCH("Extremo",AL181)))</formula>
    </cfRule>
    <cfRule type="containsText" dxfId="492" priority="560" operator="containsText" text="Alto">
      <formula>NOT(ISERROR(SEARCH("Alto",AL181)))</formula>
    </cfRule>
    <cfRule type="containsText" dxfId="491" priority="561" operator="containsText" text="Moderado">
      <formula>NOT(ISERROR(SEARCH("Moderado",AL181)))</formula>
    </cfRule>
    <cfRule type="containsText" dxfId="490" priority="562" operator="containsText" text="Bajo">
      <formula>NOT(ISERROR(SEARCH("Bajo",AL181)))</formula>
    </cfRule>
  </conditionalFormatting>
  <conditionalFormatting sqref="BH181:BH190">
    <cfRule type="containsText" dxfId="489" priority="556" operator="containsText" text="FUERTE">
      <formula>NOT(ISERROR(SEARCH("FUERTE",BH181)))</formula>
    </cfRule>
    <cfRule type="containsText" dxfId="488" priority="557" operator="containsText" text="MODERADO">
      <formula>NOT(ISERROR(SEARCH("MODERADO",BH181)))</formula>
    </cfRule>
    <cfRule type="containsText" dxfId="487" priority="558" operator="containsText" text="DÉBIL">
      <formula>NOT(ISERROR(SEARCH("DÉBIL",BH181)))</formula>
    </cfRule>
  </conditionalFormatting>
  <conditionalFormatting sqref="AM181">
    <cfRule type="containsText" dxfId="486" priority="552" operator="containsText" text="Extremo">
      <formula>NOT(ISERROR(SEARCH("Extremo",AM181)))</formula>
    </cfRule>
    <cfRule type="containsText" dxfId="485" priority="553" operator="containsText" text="Alto">
      <formula>NOT(ISERROR(SEARCH("Alto",AM181)))</formula>
    </cfRule>
    <cfRule type="containsText" dxfId="484" priority="554" operator="containsText" text="Moderado">
      <formula>NOT(ISERROR(SEARCH("Moderado",AM181)))</formula>
    </cfRule>
    <cfRule type="containsText" dxfId="483" priority="555" operator="containsText" text="Bajo">
      <formula>NOT(ISERROR(SEARCH("Bajo",AM181)))</formula>
    </cfRule>
  </conditionalFormatting>
  <conditionalFormatting sqref="BP181:BP190">
    <cfRule type="containsText" dxfId="482" priority="548" operator="containsText" text="Extremo">
      <formula>NOT(ISERROR(SEARCH("Extremo",BP181)))</formula>
    </cfRule>
    <cfRule type="containsText" dxfId="481" priority="549" operator="containsText" text="Alto">
      <formula>NOT(ISERROR(SEARCH("Alto",BP181)))</formula>
    </cfRule>
    <cfRule type="containsText" dxfId="480" priority="550" operator="containsText" text="Moderado">
      <formula>NOT(ISERROR(SEARCH("Moderado",BP181)))</formula>
    </cfRule>
    <cfRule type="containsText" dxfId="479" priority="551" operator="containsText" text="Bajo">
      <formula>NOT(ISERROR(SEARCH("Bajo",BP181)))</formula>
    </cfRule>
  </conditionalFormatting>
  <conditionalFormatting sqref="J201">
    <cfRule type="containsText" dxfId="478" priority="546" operator="containsText" text="No es Riesgo de Corrupción">
      <formula>NOT(ISERROR(SEARCH("No es Riesgo de Corrupción",J201)))</formula>
    </cfRule>
    <cfRule type="containsText" dxfId="477" priority="547" operator="containsText" text="Si es Riesgo de Corrupción">
      <formula>NOT(ISERROR(SEARCH("Si es Riesgo de Corrupción",J201)))</formula>
    </cfRule>
  </conditionalFormatting>
  <conditionalFormatting sqref="AL201:AL210">
    <cfRule type="containsText" dxfId="476" priority="542" operator="containsText" text="Extremo">
      <formula>NOT(ISERROR(SEARCH("Extremo",AL201)))</formula>
    </cfRule>
    <cfRule type="containsText" dxfId="475" priority="543" operator="containsText" text="Alto">
      <formula>NOT(ISERROR(SEARCH("Alto",AL201)))</formula>
    </cfRule>
    <cfRule type="containsText" dxfId="474" priority="544" operator="containsText" text="Moderado">
      <formula>NOT(ISERROR(SEARCH("Moderado",AL201)))</formula>
    </cfRule>
    <cfRule type="containsText" dxfId="473" priority="545" operator="containsText" text="Bajo">
      <formula>NOT(ISERROR(SEARCH("Bajo",AL201)))</formula>
    </cfRule>
  </conditionalFormatting>
  <conditionalFormatting sqref="BH201:BH210">
    <cfRule type="containsText" dxfId="472" priority="539" operator="containsText" text="FUERTE">
      <formula>NOT(ISERROR(SEARCH("FUERTE",BH201)))</formula>
    </cfRule>
    <cfRule type="containsText" dxfId="471" priority="540" operator="containsText" text="MODERADO">
      <formula>NOT(ISERROR(SEARCH("MODERADO",BH201)))</formula>
    </cfRule>
    <cfRule type="containsText" dxfId="470" priority="541" operator="containsText" text="DÉBIL">
      <formula>NOT(ISERROR(SEARCH("DÉBIL",BH201)))</formula>
    </cfRule>
  </conditionalFormatting>
  <conditionalFormatting sqref="AM201">
    <cfRule type="containsText" dxfId="469" priority="535" operator="containsText" text="Extremo">
      <formula>NOT(ISERROR(SEARCH("Extremo",AM201)))</formula>
    </cfRule>
    <cfRule type="containsText" dxfId="468" priority="536" operator="containsText" text="Alto">
      <formula>NOT(ISERROR(SEARCH("Alto",AM201)))</formula>
    </cfRule>
    <cfRule type="containsText" dxfId="467" priority="537" operator="containsText" text="Moderado">
      <formula>NOT(ISERROR(SEARCH("Moderado",AM201)))</formula>
    </cfRule>
    <cfRule type="containsText" dxfId="466" priority="538" operator="containsText" text="Bajo">
      <formula>NOT(ISERROR(SEARCH("Bajo",AM201)))</formula>
    </cfRule>
  </conditionalFormatting>
  <conditionalFormatting sqref="BP201:BP210">
    <cfRule type="containsText" dxfId="465" priority="531" operator="containsText" text="Extremo">
      <formula>NOT(ISERROR(SEARCH("Extremo",BP201)))</formula>
    </cfRule>
    <cfRule type="containsText" dxfId="464" priority="532" operator="containsText" text="Alto">
      <formula>NOT(ISERROR(SEARCH("Alto",BP201)))</formula>
    </cfRule>
    <cfRule type="containsText" dxfId="463" priority="533" operator="containsText" text="Moderado">
      <formula>NOT(ISERROR(SEARCH("Moderado",BP201)))</formula>
    </cfRule>
    <cfRule type="containsText" dxfId="462" priority="534" operator="containsText" text="Bajo">
      <formula>NOT(ISERROR(SEARCH("Bajo",BP201)))</formula>
    </cfRule>
  </conditionalFormatting>
  <conditionalFormatting sqref="J211">
    <cfRule type="containsText" dxfId="461" priority="512" operator="containsText" text="No es Riesgo de Corrupción">
      <formula>NOT(ISERROR(SEARCH("No es Riesgo de Corrupción",J211)))</formula>
    </cfRule>
    <cfRule type="containsText" dxfId="460" priority="513" operator="containsText" text="Si es Riesgo de Corrupción">
      <formula>NOT(ISERROR(SEARCH("Si es Riesgo de Corrupción",J211)))</formula>
    </cfRule>
  </conditionalFormatting>
  <conditionalFormatting sqref="AL211:AL220">
    <cfRule type="containsText" dxfId="459" priority="508" operator="containsText" text="Extremo">
      <formula>NOT(ISERROR(SEARCH("Extremo",AL211)))</formula>
    </cfRule>
    <cfRule type="containsText" dxfId="458" priority="509" operator="containsText" text="Alto">
      <formula>NOT(ISERROR(SEARCH("Alto",AL211)))</formula>
    </cfRule>
    <cfRule type="containsText" dxfId="457" priority="510" operator="containsText" text="Moderado">
      <formula>NOT(ISERROR(SEARCH("Moderado",AL211)))</formula>
    </cfRule>
    <cfRule type="containsText" dxfId="456" priority="511" operator="containsText" text="Bajo">
      <formula>NOT(ISERROR(SEARCH("Bajo",AL211)))</formula>
    </cfRule>
  </conditionalFormatting>
  <conditionalFormatting sqref="BH211:BH220">
    <cfRule type="containsText" dxfId="455" priority="505" operator="containsText" text="FUERTE">
      <formula>NOT(ISERROR(SEARCH("FUERTE",BH211)))</formula>
    </cfRule>
    <cfRule type="containsText" dxfId="454" priority="506" operator="containsText" text="MODERADO">
      <formula>NOT(ISERROR(SEARCH("MODERADO",BH211)))</formula>
    </cfRule>
    <cfRule type="containsText" dxfId="453" priority="507" operator="containsText" text="DÉBIL">
      <formula>NOT(ISERROR(SEARCH("DÉBIL",BH211)))</formula>
    </cfRule>
  </conditionalFormatting>
  <conditionalFormatting sqref="AM211">
    <cfRule type="containsText" dxfId="452" priority="501" operator="containsText" text="Extremo">
      <formula>NOT(ISERROR(SEARCH("Extremo",AM211)))</formula>
    </cfRule>
    <cfRule type="containsText" dxfId="451" priority="502" operator="containsText" text="Alto">
      <formula>NOT(ISERROR(SEARCH("Alto",AM211)))</formula>
    </cfRule>
    <cfRule type="containsText" dxfId="450" priority="503" operator="containsText" text="Moderado">
      <formula>NOT(ISERROR(SEARCH("Moderado",AM211)))</formula>
    </cfRule>
    <cfRule type="containsText" dxfId="449" priority="504" operator="containsText" text="Bajo">
      <formula>NOT(ISERROR(SEARCH("Bajo",AM211)))</formula>
    </cfRule>
  </conditionalFormatting>
  <conditionalFormatting sqref="BP211:BP220">
    <cfRule type="containsText" dxfId="448" priority="497" operator="containsText" text="Extremo">
      <formula>NOT(ISERROR(SEARCH("Extremo",BP211)))</formula>
    </cfRule>
    <cfRule type="containsText" dxfId="447" priority="498" operator="containsText" text="Alto">
      <formula>NOT(ISERROR(SEARCH("Alto",BP211)))</formula>
    </cfRule>
    <cfRule type="containsText" dxfId="446" priority="499" operator="containsText" text="Moderado">
      <formula>NOT(ISERROR(SEARCH("Moderado",BP211)))</formula>
    </cfRule>
    <cfRule type="containsText" dxfId="445" priority="500" operator="containsText" text="Bajo">
      <formula>NOT(ISERROR(SEARCH("Bajo",BP211)))</formula>
    </cfRule>
  </conditionalFormatting>
  <conditionalFormatting sqref="J221">
    <cfRule type="containsText" dxfId="444" priority="495" operator="containsText" text="No es Riesgo de Corrupción">
      <formula>NOT(ISERROR(SEARCH("No es Riesgo de Corrupción",J221)))</formula>
    </cfRule>
    <cfRule type="containsText" dxfId="443" priority="496" operator="containsText" text="Si es Riesgo de Corrupción">
      <formula>NOT(ISERROR(SEARCH("Si es Riesgo de Corrupción",J221)))</formula>
    </cfRule>
  </conditionalFormatting>
  <conditionalFormatting sqref="AL221:AL230">
    <cfRule type="containsText" dxfId="442" priority="491" operator="containsText" text="Extremo">
      <formula>NOT(ISERROR(SEARCH("Extremo",AL221)))</formula>
    </cfRule>
    <cfRule type="containsText" dxfId="441" priority="492" operator="containsText" text="Alto">
      <formula>NOT(ISERROR(SEARCH("Alto",AL221)))</formula>
    </cfRule>
    <cfRule type="containsText" dxfId="440" priority="493" operator="containsText" text="Moderado">
      <formula>NOT(ISERROR(SEARCH("Moderado",AL221)))</formula>
    </cfRule>
    <cfRule type="containsText" dxfId="439" priority="494" operator="containsText" text="Bajo">
      <formula>NOT(ISERROR(SEARCH("Bajo",AL221)))</formula>
    </cfRule>
  </conditionalFormatting>
  <conditionalFormatting sqref="BH221:BH230">
    <cfRule type="containsText" dxfId="438" priority="488" operator="containsText" text="FUERTE">
      <formula>NOT(ISERROR(SEARCH("FUERTE",BH221)))</formula>
    </cfRule>
    <cfRule type="containsText" dxfId="437" priority="489" operator="containsText" text="MODERADO">
      <formula>NOT(ISERROR(SEARCH("MODERADO",BH221)))</formula>
    </cfRule>
    <cfRule type="containsText" dxfId="436" priority="490" operator="containsText" text="DÉBIL">
      <formula>NOT(ISERROR(SEARCH("DÉBIL",BH221)))</formula>
    </cfRule>
  </conditionalFormatting>
  <conditionalFormatting sqref="AM221">
    <cfRule type="containsText" dxfId="435" priority="484" operator="containsText" text="Extremo">
      <formula>NOT(ISERROR(SEARCH("Extremo",AM221)))</formula>
    </cfRule>
    <cfRule type="containsText" dxfId="434" priority="485" operator="containsText" text="Alto">
      <formula>NOT(ISERROR(SEARCH("Alto",AM221)))</formula>
    </cfRule>
    <cfRule type="containsText" dxfId="433" priority="486" operator="containsText" text="Moderado">
      <formula>NOT(ISERROR(SEARCH("Moderado",AM221)))</formula>
    </cfRule>
    <cfRule type="containsText" dxfId="432" priority="487" operator="containsText" text="Bajo">
      <formula>NOT(ISERROR(SEARCH("Bajo",AM221)))</formula>
    </cfRule>
  </conditionalFormatting>
  <conditionalFormatting sqref="BP221:BP230">
    <cfRule type="containsText" dxfId="431" priority="480" operator="containsText" text="Extremo">
      <formula>NOT(ISERROR(SEARCH("Extremo",BP221)))</formula>
    </cfRule>
    <cfRule type="containsText" dxfId="430" priority="481" operator="containsText" text="Alto">
      <formula>NOT(ISERROR(SEARCH("Alto",BP221)))</formula>
    </cfRule>
    <cfRule type="containsText" dxfId="429" priority="482" operator="containsText" text="Moderado">
      <formula>NOT(ISERROR(SEARCH("Moderado",BP221)))</formula>
    </cfRule>
    <cfRule type="containsText" dxfId="428" priority="483" operator="containsText" text="Bajo">
      <formula>NOT(ISERROR(SEARCH("Bajo",BP221)))</formula>
    </cfRule>
  </conditionalFormatting>
  <conditionalFormatting sqref="J251">
    <cfRule type="containsText" dxfId="427" priority="478" operator="containsText" text="No es Riesgo de Corrupción">
      <formula>NOT(ISERROR(SEARCH("No es Riesgo de Corrupción",J251)))</formula>
    </cfRule>
    <cfRule type="containsText" dxfId="426" priority="479" operator="containsText" text="Si es Riesgo de Corrupción">
      <formula>NOT(ISERROR(SEARCH("Si es Riesgo de Corrupción",J251)))</formula>
    </cfRule>
  </conditionalFormatting>
  <conditionalFormatting sqref="AL251:AL260">
    <cfRule type="containsText" dxfId="425" priority="474" operator="containsText" text="Extremo">
      <formula>NOT(ISERROR(SEARCH("Extremo",AL251)))</formula>
    </cfRule>
    <cfRule type="containsText" dxfId="424" priority="475" operator="containsText" text="Alto">
      <formula>NOT(ISERROR(SEARCH("Alto",AL251)))</formula>
    </cfRule>
    <cfRule type="containsText" dxfId="423" priority="476" operator="containsText" text="Moderado">
      <formula>NOT(ISERROR(SEARCH("Moderado",AL251)))</formula>
    </cfRule>
    <cfRule type="containsText" dxfId="422" priority="477" operator="containsText" text="Bajo">
      <formula>NOT(ISERROR(SEARCH("Bajo",AL251)))</formula>
    </cfRule>
  </conditionalFormatting>
  <conditionalFormatting sqref="BH251:BH260">
    <cfRule type="containsText" dxfId="421" priority="471" operator="containsText" text="FUERTE">
      <formula>NOT(ISERROR(SEARCH("FUERTE",BH251)))</formula>
    </cfRule>
    <cfRule type="containsText" dxfId="420" priority="472" operator="containsText" text="MODERADO">
      <formula>NOT(ISERROR(SEARCH("MODERADO",BH251)))</formula>
    </cfRule>
    <cfRule type="containsText" dxfId="419" priority="473" operator="containsText" text="DÉBIL">
      <formula>NOT(ISERROR(SEARCH("DÉBIL",BH251)))</formula>
    </cfRule>
  </conditionalFormatting>
  <conditionalFormatting sqref="AM251">
    <cfRule type="containsText" dxfId="418" priority="467" operator="containsText" text="Extremo">
      <formula>NOT(ISERROR(SEARCH("Extremo",AM251)))</formula>
    </cfRule>
    <cfRule type="containsText" dxfId="417" priority="468" operator="containsText" text="Alto">
      <formula>NOT(ISERROR(SEARCH("Alto",AM251)))</formula>
    </cfRule>
    <cfRule type="containsText" dxfId="416" priority="469" operator="containsText" text="Moderado">
      <formula>NOT(ISERROR(SEARCH("Moderado",AM251)))</formula>
    </cfRule>
    <cfRule type="containsText" dxfId="415" priority="470" operator="containsText" text="Bajo">
      <formula>NOT(ISERROR(SEARCH("Bajo",AM251)))</formula>
    </cfRule>
  </conditionalFormatting>
  <conditionalFormatting sqref="BP251:BP260">
    <cfRule type="containsText" dxfId="414" priority="463" operator="containsText" text="Extremo">
      <formula>NOT(ISERROR(SEARCH("Extremo",BP251)))</formula>
    </cfRule>
    <cfRule type="containsText" dxfId="413" priority="464" operator="containsText" text="Alto">
      <formula>NOT(ISERROR(SEARCH("Alto",BP251)))</formula>
    </cfRule>
    <cfRule type="containsText" dxfId="412" priority="465" operator="containsText" text="Moderado">
      <formula>NOT(ISERROR(SEARCH("Moderado",BP251)))</formula>
    </cfRule>
    <cfRule type="containsText" dxfId="411" priority="466" operator="containsText" text="Bajo">
      <formula>NOT(ISERROR(SEARCH("Bajo",BP251)))</formula>
    </cfRule>
  </conditionalFormatting>
  <conditionalFormatting sqref="J261">
    <cfRule type="containsText" dxfId="410" priority="461" operator="containsText" text="No es Riesgo de Corrupción">
      <formula>NOT(ISERROR(SEARCH("No es Riesgo de Corrupción",J261)))</formula>
    </cfRule>
    <cfRule type="containsText" dxfId="409" priority="462" operator="containsText" text="Si es Riesgo de Corrupción">
      <formula>NOT(ISERROR(SEARCH("Si es Riesgo de Corrupción",J261)))</formula>
    </cfRule>
  </conditionalFormatting>
  <conditionalFormatting sqref="AL261:AL270">
    <cfRule type="containsText" dxfId="408" priority="457" operator="containsText" text="Extremo">
      <formula>NOT(ISERROR(SEARCH("Extremo",AL261)))</formula>
    </cfRule>
    <cfRule type="containsText" dxfId="407" priority="458" operator="containsText" text="Alto">
      <formula>NOT(ISERROR(SEARCH("Alto",AL261)))</formula>
    </cfRule>
    <cfRule type="containsText" dxfId="406" priority="459" operator="containsText" text="Moderado">
      <formula>NOT(ISERROR(SEARCH("Moderado",AL261)))</formula>
    </cfRule>
    <cfRule type="containsText" dxfId="405" priority="460" operator="containsText" text="Bajo">
      <formula>NOT(ISERROR(SEARCH("Bajo",AL261)))</formula>
    </cfRule>
  </conditionalFormatting>
  <conditionalFormatting sqref="BH261:BH270">
    <cfRule type="containsText" dxfId="404" priority="454" operator="containsText" text="FUERTE">
      <formula>NOT(ISERROR(SEARCH("FUERTE",BH261)))</formula>
    </cfRule>
    <cfRule type="containsText" dxfId="403" priority="455" operator="containsText" text="MODERADO">
      <formula>NOT(ISERROR(SEARCH("MODERADO",BH261)))</formula>
    </cfRule>
    <cfRule type="containsText" dxfId="402" priority="456" operator="containsText" text="DÉBIL">
      <formula>NOT(ISERROR(SEARCH("DÉBIL",BH261)))</formula>
    </cfRule>
  </conditionalFormatting>
  <conditionalFormatting sqref="AM261">
    <cfRule type="containsText" dxfId="401" priority="450" operator="containsText" text="Extremo">
      <formula>NOT(ISERROR(SEARCH("Extremo",AM261)))</formula>
    </cfRule>
    <cfRule type="containsText" dxfId="400" priority="451" operator="containsText" text="Alto">
      <formula>NOT(ISERROR(SEARCH("Alto",AM261)))</formula>
    </cfRule>
    <cfRule type="containsText" dxfId="399" priority="452" operator="containsText" text="Moderado">
      <formula>NOT(ISERROR(SEARCH("Moderado",AM261)))</formula>
    </cfRule>
    <cfRule type="containsText" dxfId="398" priority="453" operator="containsText" text="Bajo">
      <formula>NOT(ISERROR(SEARCH("Bajo",AM261)))</formula>
    </cfRule>
  </conditionalFormatting>
  <conditionalFormatting sqref="BP261:BP270">
    <cfRule type="containsText" dxfId="397" priority="446" operator="containsText" text="Extremo">
      <formula>NOT(ISERROR(SEARCH("Extremo",BP261)))</formula>
    </cfRule>
    <cfRule type="containsText" dxfId="396" priority="447" operator="containsText" text="Alto">
      <formula>NOT(ISERROR(SEARCH("Alto",BP261)))</formula>
    </cfRule>
    <cfRule type="containsText" dxfId="395" priority="448" operator="containsText" text="Moderado">
      <formula>NOT(ISERROR(SEARCH("Moderado",BP261)))</formula>
    </cfRule>
    <cfRule type="containsText" dxfId="394" priority="449" operator="containsText" text="Bajo">
      <formula>NOT(ISERROR(SEARCH("Bajo",BP261)))</formula>
    </cfRule>
  </conditionalFormatting>
  <conditionalFormatting sqref="J271">
    <cfRule type="containsText" dxfId="393" priority="444" operator="containsText" text="No es Riesgo de Corrupción">
      <formula>NOT(ISERROR(SEARCH("No es Riesgo de Corrupción",J271)))</formula>
    </cfRule>
    <cfRule type="containsText" dxfId="392" priority="445" operator="containsText" text="Si es Riesgo de Corrupción">
      <formula>NOT(ISERROR(SEARCH("Si es Riesgo de Corrupción",J271)))</formula>
    </cfRule>
  </conditionalFormatting>
  <conditionalFormatting sqref="AL271:AL280">
    <cfRule type="containsText" dxfId="391" priority="440" operator="containsText" text="Extremo">
      <formula>NOT(ISERROR(SEARCH("Extremo",AL271)))</formula>
    </cfRule>
    <cfRule type="containsText" dxfId="390" priority="441" operator="containsText" text="Alto">
      <formula>NOT(ISERROR(SEARCH("Alto",AL271)))</formula>
    </cfRule>
    <cfRule type="containsText" dxfId="389" priority="442" operator="containsText" text="Moderado">
      <formula>NOT(ISERROR(SEARCH("Moderado",AL271)))</formula>
    </cfRule>
    <cfRule type="containsText" dxfId="388" priority="443" operator="containsText" text="Bajo">
      <formula>NOT(ISERROR(SEARCH("Bajo",AL271)))</formula>
    </cfRule>
  </conditionalFormatting>
  <conditionalFormatting sqref="BH271:BH280">
    <cfRule type="containsText" dxfId="387" priority="437" operator="containsText" text="FUERTE">
      <formula>NOT(ISERROR(SEARCH("FUERTE",BH271)))</formula>
    </cfRule>
    <cfRule type="containsText" dxfId="386" priority="438" operator="containsText" text="MODERADO">
      <formula>NOT(ISERROR(SEARCH("MODERADO",BH271)))</formula>
    </cfRule>
    <cfRule type="containsText" dxfId="385" priority="439" operator="containsText" text="DÉBIL">
      <formula>NOT(ISERROR(SEARCH("DÉBIL",BH271)))</formula>
    </cfRule>
  </conditionalFormatting>
  <conditionalFormatting sqref="AM271">
    <cfRule type="containsText" dxfId="384" priority="433" operator="containsText" text="Extremo">
      <formula>NOT(ISERROR(SEARCH("Extremo",AM271)))</formula>
    </cfRule>
    <cfRule type="containsText" dxfId="383" priority="434" operator="containsText" text="Alto">
      <formula>NOT(ISERROR(SEARCH("Alto",AM271)))</formula>
    </cfRule>
    <cfRule type="containsText" dxfId="382" priority="435" operator="containsText" text="Moderado">
      <formula>NOT(ISERROR(SEARCH("Moderado",AM271)))</formula>
    </cfRule>
    <cfRule type="containsText" dxfId="381" priority="436" operator="containsText" text="Bajo">
      <formula>NOT(ISERROR(SEARCH("Bajo",AM271)))</formula>
    </cfRule>
  </conditionalFormatting>
  <conditionalFormatting sqref="BP271:BP280">
    <cfRule type="containsText" dxfId="380" priority="429" operator="containsText" text="Extremo">
      <formula>NOT(ISERROR(SEARCH("Extremo",BP271)))</formula>
    </cfRule>
    <cfRule type="containsText" dxfId="379" priority="430" operator="containsText" text="Alto">
      <formula>NOT(ISERROR(SEARCH("Alto",BP271)))</formula>
    </cfRule>
    <cfRule type="containsText" dxfId="378" priority="431" operator="containsText" text="Moderado">
      <formula>NOT(ISERROR(SEARCH("Moderado",BP271)))</formula>
    </cfRule>
    <cfRule type="containsText" dxfId="377" priority="432" operator="containsText" text="Bajo">
      <formula>NOT(ISERROR(SEARCH("Bajo",BP271)))</formula>
    </cfRule>
  </conditionalFormatting>
  <conditionalFormatting sqref="J281">
    <cfRule type="containsText" dxfId="376" priority="427" operator="containsText" text="No es Riesgo de Corrupción">
      <formula>NOT(ISERROR(SEARCH("No es Riesgo de Corrupción",J281)))</formula>
    </cfRule>
    <cfRule type="containsText" dxfId="375" priority="428" operator="containsText" text="Si es Riesgo de Corrupción">
      <formula>NOT(ISERROR(SEARCH("Si es Riesgo de Corrupción",J281)))</formula>
    </cfRule>
  </conditionalFormatting>
  <conditionalFormatting sqref="AL281:AL290">
    <cfRule type="containsText" dxfId="374" priority="423" operator="containsText" text="Extremo">
      <formula>NOT(ISERROR(SEARCH("Extremo",AL281)))</formula>
    </cfRule>
    <cfRule type="containsText" dxfId="373" priority="424" operator="containsText" text="Alto">
      <formula>NOT(ISERROR(SEARCH("Alto",AL281)))</formula>
    </cfRule>
    <cfRule type="containsText" dxfId="372" priority="425" operator="containsText" text="Moderado">
      <formula>NOT(ISERROR(SEARCH("Moderado",AL281)))</formula>
    </cfRule>
    <cfRule type="containsText" dxfId="371" priority="426" operator="containsText" text="Bajo">
      <formula>NOT(ISERROR(SEARCH("Bajo",AL281)))</formula>
    </cfRule>
  </conditionalFormatting>
  <conditionalFormatting sqref="BH281:BH290">
    <cfRule type="containsText" dxfId="370" priority="420" operator="containsText" text="FUERTE">
      <formula>NOT(ISERROR(SEARCH("FUERTE",BH281)))</formula>
    </cfRule>
    <cfRule type="containsText" dxfId="369" priority="421" operator="containsText" text="MODERADO">
      <formula>NOT(ISERROR(SEARCH("MODERADO",BH281)))</formula>
    </cfRule>
    <cfRule type="containsText" dxfId="368" priority="422" operator="containsText" text="DÉBIL">
      <formula>NOT(ISERROR(SEARCH("DÉBIL",BH281)))</formula>
    </cfRule>
  </conditionalFormatting>
  <conditionalFormatting sqref="AM281">
    <cfRule type="containsText" dxfId="367" priority="416" operator="containsText" text="Extremo">
      <formula>NOT(ISERROR(SEARCH("Extremo",AM281)))</formula>
    </cfRule>
    <cfRule type="containsText" dxfId="366" priority="417" operator="containsText" text="Alto">
      <formula>NOT(ISERROR(SEARCH("Alto",AM281)))</formula>
    </cfRule>
    <cfRule type="containsText" dxfId="365" priority="418" operator="containsText" text="Moderado">
      <formula>NOT(ISERROR(SEARCH("Moderado",AM281)))</formula>
    </cfRule>
    <cfRule type="containsText" dxfId="364" priority="419" operator="containsText" text="Bajo">
      <formula>NOT(ISERROR(SEARCH("Bajo",AM281)))</formula>
    </cfRule>
  </conditionalFormatting>
  <conditionalFormatting sqref="BP281:BP290">
    <cfRule type="containsText" dxfId="363" priority="412" operator="containsText" text="Extremo">
      <formula>NOT(ISERROR(SEARCH("Extremo",BP281)))</formula>
    </cfRule>
    <cfRule type="containsText" dxfId="362" priority="413" operator="containsText" text="Alto">
      <formula>NOT(ISERROR(SEARCH("Alto",BP281)))</formula>
    </cfRule>
    <cfRule type="containsText" dxfId="361" priority="414" operator="containsText" text="Moderado">
      <formula>NOT(ISERROR(SEARCH("Moderado",BP281)))</formula>
    </cfRule>
    <cfRule type="containsText" dxfId="360" priority="415" operator="containsText" text="Bajo">
      <formula>NOT(ISERROR(SEARCH("Bajo",BP281)))</formula>
    </cfRule>
  </conditionalFormatting>
  <conditionalFormatting sqref="J291">
    <cfRule type="containsText" dxfId="359" priority="410" operator="containsText" text="No es Riesgo de Corrupción">
      <formula>NOT(ISERROR(SEARCH("No es Riesgo de Corrupción",J291)))</formula>
    </cfRule>
    <cfRule type="containsText" dxfId="358" priority="411" operator="containsText" text="Si es Riesgo de Corrupción">
      <formula>NOT(ISERROR(SEARCH("Si es Riesgo de Corrupción",J291)))</formula>
    </cfRule>
  </conditionalFormatting>
  <conditionalFormatting sqref="AL291:AL300">
    <cfRule type="containsText" dxfId="357" priority="406" operator="containsText" text="Extremo">
      <formula>NOT(ISERROR(SEARCH("Extremo",AL291)))</formula>
    </cfRule>
    <cfRule type="containsText" dxfId="356" priority="407" operator="containsText" text="Alto">
      <formula>NOT(ISERROR(SEARCH("Alto",AL291)))</formula>
    </cfRule>
    <cfRule type="containsText" dxfId="355" priority="408" operator="containsText" text="Moderado">
      <formula>NOT(ISERROR(SEARCH("Moderado",AL291)))</formula>
    </cfRule>
    <cfRule type="containsText" dxfId="354" priority="409" operator="containsText" text="Bajo">
      <formula>NOT(ISERROR(SEARCH("Bajo",AL291)))</formula>
    </cfRule>
  </conditionalFormatting>
  <conditionalFormatting sqref="BH291:BH300">
    <cfRule type="containsText" dxfId="353" priority="403" operator="containsText" text="FUERTE">
      <formula>NOT(ISERROR(SEARCH("FUERTE",BH291)))</formula>
    </cfRule>
    <cfRule type="containsText" dxfId="352" priority="404" operator="containsText" text="MODERADO">
      <formula>NOT(ISERROR(SEARCH("MODERADO",BH291)))</formula>
    </cfRule>
    <cfRule type="containsText" dxfId="351" priority="405" operator="containsText" text="DÉBIL">
      <formula>NOT(ISERROR(SEARCH("DÉBIL",BH291)))</formula>
    </cfRule>
  </conditionalFormatting>
  <conditionalFormatting sqref="AM291">
    <cfRule type="containsText" dxfId="350" priority="399" operator="containsText" text="Extremo">
      <formula>NOT(ISERROR(SEARCH("Extremo",AM291)))</formula>
    </cfRule>
    <cfRule type="containsText" dxfId="349" priority="400" operator="containsText" text="Alto">
      <formula>NOT(ISERROR(SEARCH("Alto",AM291)))</formula>
    </cfRule>
    <cfRule type="containsText" dxfId="348" priority="401" operator="containsText" text="Moderado">
      <formula>NOT(ISERROR(SEARCH("Moderado",AM291)))</formula>
    </cfRule>
    <cfRule type="containsText" dxfId="347" priority="402" operator="containsText" text="Bajo">
      <formula>NOT(ISERROR(SEARCH("Bajo",AM291)))</formula>
    </cfRule>
  </conditionalFormatting>
  <conditionalFormatting sqref="BP291:BP300">
    <cfRule type="containsText" dxfId="346" priority="395" operator="containsText" text="Extremo">
      <formula>NOT(ISERROR(SEARCH("Extremo",BP291)))</formula>
    </cfRule>
    <cfRule type="containsText" dxfId="345" priority="396" operator="containsText" text="Alto">
      <formula>NOT(ISERROR(SEARCH("Alto",BP291)))</formula>
    </cfRule>
    <cfRule type="containsText" dxfId="344" priority="397" operator="containsText" text="Moderado">
      <formula>NOT(ISERROR(SEARCH("Moderado",BP291)))</formula>
    </cfRule>
    <cfRule type="containsText" dxfId="343" priority="398" operator="containsText" text="Bajo">
      <formula>NOT(ISERROR(SEARCH("Bajo",BP291)))</formula>
    </cfRule>
  </conditionalFormatting>
  <conditionalFormatting sqref="J301">
    <cfRule type="containsText" dxfId="342" priority="393" operator="containsText" text="No es Riesgo de Corrupción">
      <formula>NOT(ISERROR(SEARCH("No es Riesgo de Corrupción",J301)))</formula>
    </cfRule>
    <cfRule type="containsText" dxfId="341" priority="394" operator="containsText" text="Si es Riesgo de Corrupción">
      <formula>NOT(ISERROR(SEARCH("Si es Riesgo de Corrupción",J301)))</formula>
    </cfRule>
  </conditionalFormatting>
  <conditionalFormatting sqref="AL301:AL310">
    <cfRule type="containsText" dxfId="340" priority="389" operator="containsText" text="Extremo">
      <formula>NOT(ISERROR(SEARCH("Extremo",AL301)))</formula>
    </cfRule>
    <cfRule type="containsText" dxfId="339" priority="390" operator="containsText" text="Alto">
      <formula>NOT(ISERROR(SEARCH("Alto",AL301)))</formula>
    </cfRule>
    <cfRule type="containsText" dxfId="338" priority="391" operator="containsText" text="Moderado">
      <formula>NOT(ISERROR(SEARCH("Moderado",AL301)))</formula>
    </cfRule>
    <cfRule type="containsText" dxfId="337" priority="392" operator="containsText" text="Bajo">
      <formula>NOT(ISERROR(SEARCH("Bajo",AL301)))</formula>
    </cfRule>
  </conditionalFormatting>
  <conditionalFormatting sqref="BH301:BH310">
    <cfRule type="containsText" dxfId="336" priority="386" operator="containsText" text="FUERTE">
      <formula>NOT(ISERROR(SEARCH("FUERTE",BH301)))</formula>
    </cfRule>
    <cfRule type="containsText" dxfId="335" priority="387" operator="containsText" text="MODERADO">
      <formula>NOT(ISERROR(SEARCH("MODERADO",BH301)))</formula>
    </cfRule>
    <cfRule type="containsText" dxfId="334" priority="388" operator="containsText" text="DÉBIL">
      <formula>NOT(ISERROR(SEARCH("DÉBIL",BH301)))</formula>
    </cfRule>
  </conditionalFormatting>
  <conditionalFormatting sqref="AM301">
    <cfRule type="containsText" dxfId="333" priority="382" operator="containsText" text="Extremo">
      <formula>NOT(ISERROR(SEARCH("Extremo",AM301)))</formula>
    </cfRule>
    <cfRule type="containsText" dxfId="332" priority="383" operator="containsText" text="Alto">
      <formula>NOT(ISERROR(SEARCH("Alto",AM301)))</formula>
    </cfRule>
    <cfRule type="containsText" dxfId="331" priority="384" operator="containsText" text="Moderado">
      <formula>NOT(ISERROR(SEARCH("Moderado",AM301)))</formula>
    </cfRule>
    <cfRule type="containsText" dxfId="330" priority="385" operator="containsText" text="Bajo">
      <formula>NOT(ISERROR(SEARCH("Bajo",AM301)))</formula>
    </cfRule>
  </conditionalFormatting>
  <conditionalFormatting sqref="BP301:BP310">
    <cfRule type="containsText" dxfId="329" priority="378" operator="containsText" text="Extremo">
      <formula>NOT(ISERROR(SEARCH("Extremo",BP301)))</formula>
    </cfRule>
    <cfRule type="containsText" dxfId="328" priority="379" operator="containsText" text="Alto">
      <formula>NOT(ISERROR(SEARCH("Alto",BP301)))</formula>
    </cfRule>
    <cfRule type="containsText" dxfId="327" priority="380" operator="containsText" text="Moderado">
      <formula>NOT(ISERROR(SEARCH("Moderado",BP301)))</formula>
    </cfRule>
    <cfRule type="containsText" dxfId="326" priority="381" operator="containsText" text="Bajo">
      <formula>NOT(ISERROR(SEARCH("Bajo",BP301)))</formula>
    </cfRule>
  </conditionalFormatting>
  <conditionalFormatting sqref="J321">
    <cfRule type="containsText" dxfId="325" priority="376" operator="containsText" text="No es Riesgo de Corrupción">
      <formula>NOT(ISERROR(SEARCH("No es Riesgo de Corrupción",J321)))</formula>
    </cfRule>
    <cfRule type="containsText" dxfId="324" priority="377" operator="containsText" text="Si es Riesgo de Corrupción">
      <formula>NOT(ISERROR(SEARCH("Si es Riesgo de Corrupción",J321)))</formula>
    </cfRule>
  </conditionalFormatting>
  <conditionalFormatting sqref="AL321:AL330">
    <cfRule type="containsText" dxfId="323" priority="372" operator="containsText" text="Extremo">
      <formula>NOT(ISERROR(SEARCH("Extremo",AL321)))</formula>
    </cfRule>
    <cfRule type="containsText" dxfId="322" priority="373" operator="containsText" text="Alto">
      <formula>NOT(ISERROR(SEARCH("Alto",AL321)))</formula>
    </cfRule>
    <cfRule type="containsText" dxfId="321" priority="374" operator="containsText" text="Moderado">
      <formula>NOT(ISERROR(SEARCH("Moderado",AL321)))</formula>
    </cfRule>
    <cfRule type="containsText" dxfId="320" priority="375" operator="containsText" text="Bajo">
      <formula>NOT(ISERROR(SEARCH("Bajo",AL321)))</formula>
    </cfRule>
  </conditionalFormatting>
  <conditionalFormatting sqref="BH321:BH330">
    <cfRule type="containsText" dxfId="319" priority="369" operator="containsText" text="FUERTE">
      <formula>NOT(ISERROR(SEARCH("FUERTE",BH321)))</formula>
    </cfRule>
    <cfRule type="containsText" dxfId="318" priority="370" operator="containsText" text="MODERADO">
      <formula>NOT(ISERROR(SEARCH("MODERADO",BH321)))</formula>
    </cfRule>
    <cfRule type="containsText" dxfId="317" priority="371" operator="containsText" text="DÉBIL">
      <formula>NOT(ISERROR(SEARCH("DÉBIL",BH321)))</formula>
    </cfRule>
  </conditionalFormatting>
  <conditionalFormatting sqref="AM321">
    <cfRule type="containsText" dxfId="316" priority="365" operator="containsText" text="Extremo">
      <formula>NOT(ISERROR(SEARCH("Extremo",AM321)))</formula>
    </cfRule>
    <cfRule type="containsText" dxfId="315" priority="366" operator="containsText" text="Alto">
      <formula>NOT(ISERROR(SEARCH("Alto",AM321)))</formula>
    </cfRule>
    <cfRule type="containsText" dxfId="314" priority="367" operator="containsText" text="Moderado">
      <formula>NOT(ISERROR(SEARCH("Moderado",AM321)))</formula>
    </cfRule>
    <cfRule type="containsText" dxfId="313" priority="368" operator="containsText" text="Bajo">
      <formula>NOT(ISERROR(SEARCH("Bajo",AM321)))</formula>
    </cfRule>
  </conditionalFormatting>
  <conditionalFormatting sqref="BP321:BP330">
    <cfRule type="containsText" dxfId="312" priority="361" operator="containsText" text="Extremo">
      <formula>NOT(ISERROR(SEARCH("Extremo",BP321)))</formula>
    </cfRule>
    <cfRule type="containsText" dxfId="311" priority="362" operator="containsText" text="Alto">
      <formula>NOT(ISERROR(SEARCH("Alto",BP321)))</formula>
    </cfRule>
    <cfRule type="containsText" dxfId="310" priority="363" operator="containsText" text="Moderado">
      <formula>NOT(ISERROR(SEARCH("Moderado",BP321)))</formula>
    </cfRule>
    <cfRule type="containsText" dxfId="309" priority="364" operator="containsText" text="Bajo">
      <formula>NOT(ISERROR(SEARCH("Bajo",BP321)))</formula>
    </cfRule>
  </conditionalFormatting>
  <conditionalFormatting sqref="J331">
    <cfRule type="containsText" dxfId="308" priority="359" operator="containsText" text="No es Riesgo de Corrupción">
      <formula>NOT(ISERROR(SEARCH("No es Riesgo de Corrupción",J331)))</formula>
    </cfRule>
    <cfRule type="containsText" dxfId="307" priority="360" operator="containsText" text="Si es Riesgo de Corrupción">
      <formula>NOT(ISERROR(SEARCH("Si es Riesgo de Corrupción",J331)))</formula>
    </cfRule>
  </conditionalFormatting>
  <conditionalFormatting sqref="AL331:AL340">
    <cfRule type="containsText" dxfId="306" priority="355" operator="containsText" text="Extremo">
      <formula>NOT(ISERROR(SEARCH("Extremo",AL331)))</formula>
    </cfRule>
    <cfRule type="containsText" dxfId="305" priority="356" operator="containsText" text="Alto">
      <formula>NOT(ISERROR(SEARCH("Alto",AL331)))</formula>
    </cfRule>
    <cfRule type="containsText" dxfId="304" priority="357" operator="containsText" text="Moderado">
      <formula>NOT(ISERROR(SEARCH("Moderado",AL331)))</formula>
    </cfRule>
    <cfRule type="containsText" dxfId="303" priority="358" operator="containsText" text="Bajo">
      <formula>NOT(ISERROR(SEARCH("Bajo",AL331)))</formula>
    </cfRule>
  </conditionalFormatting>
  <conditionalFormatting sqref="BH331:BH340">
    <cfRule type="containsText" dxfId="302" priority="352" operator="containsText" text="FUERTE">
      <formula>NOT(ISERROR(SEARCH("FUERTE",BH331)))</formula>
    </cfRule>
    <cfRule type="containsText" dxfId="301" priority="353" operator="containsText" text="MODERADO">
      <formula>NOT(ISERROR(SEARCH("MODERADO",BH331)))</formula>
    </cfRule>
    <cfRule type="containsText" dxfId="300" priority="354" operator="containsText" text="DÉBIL">
      <formula>NOT(ISERROR(SEARCH("DÉBIL",BH331)))</formula>
    </cfRule>
  </conditionalFormatting>
  <conditionalFormatting sqref="AM331">
    <cfRule type="containsText" dxfId="299" priority="348" operator="containsText" text="Extremo">
      <formula>NOT(ISERROR(SEARCH("Extremo",AM331)))</formula>
    </cfRule>
    <cfRule type="containsText" dxfId="298" priority="349" operator="containsText" text="Alto">
      <formula>NOT(ISERROR(SEARCH("Alto",AM331)))</formula>
    </cfRule>
    <cfRule type="containsText" dxfId="297" priority="350" operator="containsText" text="Moderado">
      <formula>NOT(ISERROR(SEARCH("Moderado",AM331)))</formula>
    </cfRule>
    <cfRule type="containsText" dxfId="296" priority="351" operator="containsText" text="Bajo">
      <formula>NOT(ISERROR(SEARCH("Bajo",AM331)))</formula>
    </cfRule>
  </conditionalFormatting>
  <conditionalFormatting sqref="BP331:BP340">
    <cfRule type="containsText" dxfId="295" priority="344" operator="containsText" text="Extremo">
      <formula>NOT(ISERROR(SEARCH("Extremo",BP331)))</formula>
    </cfRule>
    <cfRule type="containsText" dxfId="294" priority="345" operator="containsText" text="Alto">
      <formula>NOT(ISERROR(SEARCH("Alto",BP331)))</formula>
    </cfRule>
    <cfRule type="containsText" dxfId="293" priority="346" operator="containsText" text="Moderado">
      <formula>NOT(ISERROR(SEARCH("Moderado",BP331)))</formula>
    </cfRule>
    <cfRule type="containsText" dxfId="292" priority="347" operator="containsText" text="Bajo">
      <formula>NOT(ISERROR(SEARCH("Bajo",BP331)))</formula>
    </cfRule>
  </conditionalFormatting>
  <conditionalFormatting sqref="J341">
    <cfRule type="containsText" dxfId="291" priority="342" operator="containsText" text="No es Riesgo de Corrupción">
      <formula>NOT(ISERROR(SEARCH("No es Riesgo de Corrupción",J341)))</formula>
    </cfRule>
    <cfRule type="containsText" dxfId="290" priority="343" operator="containsText" text="Si es Riesgo de Corrupción">
      <formula>NOT(ISERROR(SEARCH("Si es Riesgo de Corrupción",J341)))</formula>
    </cfRule>
  </conditionalFormatting>
  <conditionalFormatting sqref="AL341:AL350">
    <cfRule type="containsText" dxfId="289" priority="338" operator="containsText" text="Extremo">
      <formula>NOT(ISERROR(SEARCH("Extremo",AL341)))</formula>
    </cfRule>
    <cfRule type="containsText" dxfId="288" priority="339" operator="containsText" text="Alto">
      <formula>NOT(ISERROR(SEARCH("Alto",AL341)))</formula>
    </cfRule>
    <cfRule type="containsText" dxfId="287" priority="340" operator="containsText" text="Moderado">
      <formula>NOT(ISERROR(SEARCH("Moderado",AL341)))</formula>
    </cfRule>
    <cfRule type="containsText" dxfId="286" priority="341" operator="containsText" text="Bajo">
      <formula>NOT(ISERROR(SEARCH("Bajo",AL341)))</formula>
    </cfRule>
  </conditionalFormatting>
  <conditionalFormatting sqref="BH341:BH350">
    <cfRule type="containsText" dxfId="285" priority="335" operator="containsText" text="FUERTE">
      <formula>NOT(ISERROR(SEARCH("FUERTE",BH341)))</formula>
    </cfRule>
    <cfRule type="containsText" dxfId="284" priority="336" operator="containsText" text="MODERADO">
      <formula>NOT(ISERROR(SEARCH("MODERADO",BH341)))</formula>
    </cfRule>
    <cfRule type="containsText" dxfId="283" priority="337" operator="containsText" text="DÉBIL">
      <formula>NOT(ISERROR(SEARCH("DÉBIL",BH341)))</formula>
    </cfRule>
  </conditionalFormatting>
  <conditionalFormatting sqref="AM341">
    <cfRule type="containsText" dxfId="282" priority="331" operator="containsText" text="Extremo">
      <formula>NOT(ISERROR(SEARCH("Extremo",AM341)))</formula>
    </cfRule>
    <cfRule type="containsText" dxfId="281" priority="332" operator="containsText" text="Alto">
      <formula>NOT(ISERROR(SEARCH("Alto",AM341)))</formula>
    </cfRule>
    <cfRule type="containsText" dxfId="280" priority="333" operator="containsText" text="Moderado">
      <formula>NOT(ISERROR(SEARCH("Moderado",AM341)))</formula>
    </cfRule>
    <cfRule type="containsText" dxfId="279" priority="334" operator="containsText" text="Bajo">
      <formula>NOT(ISERROR(SEARCH("Bajo",AM341)))</formula>
    </cfRule>
  </conditionalFormatting>
  <conditionalFormatting sqref="BP341:BP350">
    <cfRule type="containsText" dxfId="278" priority="327" operator="containsText" text="Extremo">
      <formula>NOT(ISERROR(SEARCH("Extremo",BP341)))</formula>
    </cfRule>
    <cfRule type="containsText" dxfId="277" priority="328" operator="containsText" text="Alto">
      <formula>NOT(ISERROR(SEARCH("Alto",BP341)))</formula>
    </cfRule>
    <cfRule type="containsText" dxfId="276" priority="329" operator="containsText" text="Moderado">
      <formula>NOT(ISERROR(SEARCH("Moderado",BP341)))</formula>
    </cfRule>
    <cfRule type="containsText" dxfId="275" priority="330" operator="containsText" text="Bajo">
      <formula>NOT(ISERROR(SEARCH("Bajo",BP341)))</formula>
    </cfRule>
  </conditionalFormatting>
  <conditionalFormatting sqref="J351">
    <cfRule type="containsText" dxfId="274" priority="325" operator="containsText" text="No es Riesgo de Corrupción">
      <formula>NOT(ISERROR(SEARCH("No es Riesgo de Corrupción",J351)))</formula>
    </cfRule>
    <cfRule type="containsText" dxfId="273" priority="326" operator="containsText" text="Si es Riesgo de Corrupción">
      <formula>NOT(ISERROR(SEARCH("Si es Riesgo de Corrupción",J351)))</formula>
    </cfRule>
  </conditionalFormatting>
  <conditionalFormatting sqref="AL351:AL360">
    <cfRule type="containsText" dxfId="272" priority="321" operator="containsText" text="Extremo">
      <formula>NOT(ISERROR(SEARCH("Extremo",AL351)))</formula>
    </cfRule>
    <cfRule type="containsText" dxfId="271" priority="322" operator="containsText" text="Alto">
      <formula>NOT(ISERROR(SEARCH("Alto",AL351)))</formula>
    </cfRule>
    <cfRule type="containsText" dxfId="270" priority="323" operator="containsText" text="Moderado">
      <formula>NOT(ISERROR(SEARCH("Moderado",AL351)))</formula>
    </cfRule>
    <cfRule type="containsText" dxfId="269" priority="324" operator="containsText" text="Bajo">
      <formula>NOT(ISERROR(SEARCH("Bajo",AL351)))</formula>
    </cfRule>
  </conditionalFormatting>
  <conditionalFormatting sqref="BH351:BH360">
    <cfRule type="containsText" dxfId="268" priority="318" operator="containsText" text="FUERTE">
      <formula>NOT(ISERROR(SEARCH("FUERTE",BH351)))</formula>
    </cfRule>
    <cfRule type="containsText" dxfId="267" priority="319" operator="containsText" text="MODERADO">
      <formula>NOT(ISERROR(SEARCH("MODERADO",BH351)))</formula>
    </cfRule>
    <cfRule type="containsText" dxfId="266" priority="320" operator="containsText" text="DÉBIL">
      <formula>NOT(ISERROR(SEARCH("DÉBIL",BH351)))</formula>
    </cfRule>
  </conditionalFormatting>
  <conditionalFormatting sqref="AM351">
    <cfRule type="containsText" dxfId="265" priority="314" operator="containsText" text="Extremo">
      <formula>NOT(ISERROR(SEARCH("Extremo",AM351)))</formula>
    </cfRule>
    <cfRule type="containsText" dxfId="264" priority="315" operator="containsText" text="Alto">
      <formula>NOT(ISERROR(SEARCH("Alto",AM351)))</formula>
    </cfRule>
    <cfRule type="containsText" dxfId="263" priority="316" operator="containsText" text="Moderado">
      <formula>NOT(ISERROR(SEARCH("Moderado",AM351)))</formula>
    </cfRule>
    <cfRule type="containsText" dxfId="262" priority="317" operator="containsText" text="Bajo">
      <formula>NOT(ISERROR(SEARCH("Bajo",AM351)))</formula>
    </cfRule>
  </conditionalFormatting>
  <conditionalFormatting sqref="BP351:BP360">
    <cfRule type="containsText" dxfId="261" priority="310" operator="containsText" text="Extremo">
      <formula>NOT(ISERROR(SEARCH("Extremo",BP351)))</formula>
    </cfRule>
    <cfRule type="containsText" dxfId="260" priority="311" operator="containsText" text="Alto">
      <formula>NOT(ISERROR(SEARCH("Alto",BP351)))</formula>
    </cfRule>
    <cfRule type="containsText" dxfId="259" priority="312" operator="containsText" text="Moderado">
      <formula>NOT(ISERROR(SEARCH("Moderado",BP351)))</formula>
    </cfRule>
    <cfRule type="containsText" dxfId="258" priority="313" operator="containsText" text="Bajo">
      <formula>NOT(ISERROR(SEARCH("Bajo",BP351)))</formula>
    </cfRule>
  </conditionalFormatting>
  <conditionalFormatting sqref="J361">
    <cfRule type="containsText" dxfId="257" priority="308" operator="containsText" text="No es Riesgo de Corrupción">
      <formula>NOT(ISERROR(SEARCH("No es Riesgo de Corrupción",J361)))</formula>
    </cfRule>
    <cfRule type="containsText" dxfId="256" priority="309" operator="containsText" text="Si es Riesgo de Corrupción">
      <formula>NOT(ISERROR(SEARCH("Si es Riesgo de Corrupción",J361)))</formula>
    </cfRule>
  </conditionalFormatting>
  <conditionalFormatting sqref="AL361:AL370">
    <cfRule type="containsText" dxfId="255" priority="304" operator="containsText" text="Extremo">
      <formula>NOT(ISERROR(SEARCH("Extremo",AL361)))</formula>
    </cfRule>
    <cfRule type="containsText" dxfId="254" priority="305" operator="containsText" text="Alto">
      <formula>NOT(ISERROR(SEARCH("Alto",AL361)))</formula>
    </cfRule>
    <cfRule type="containsText" dxfId="253" priority="306" operator="containsText" text="Moderado">
      <formula>NOT(ISERROR(SEARCH("Moderado",AL361)))</formula>
    </cfRule>
    <cfRule type="containsText" dxfId="252" priority="307" operator="containsText" text="Bajo">
      <formula>NOT(ISERROR(SEARCH("Bajo",AL361)))</formula>
    </cfRule>
  </conditionalFormatting>
  <conditionalFormatting sqref="BH361:BH370">
    <cfRule type="containsText" dxfId="251" priority="301" operator="containsText" text="FUERTE">
      <formula>NOT(ISERROR(SEARCH("FUERTE",BH361)))</formula>
    </cfRule>
    <cfRule type="containsText" dxfId="250" priority="302" operator="containsText" text="MODERADO">
      <formula>NOT(ISERROR(SEARCH("MODERADO",BH361)))</formula>
    </cfRule>
    <cfRule type="containsText" dxfId="249" priority="303" operator="containsText" text="DÉBIL">
      <formula>NOT(ISERROR(SEARCH("DÉBIL",BH361)))</formula>
    </cfRule>
  </conditionalFormatting>
  <conditionalFormatting sqref="AM361">
    <cfRule type="containsText" dxfId="248" priority="297" operator="containsText" text="Extremo">
      <formula>NOT(ISERROR(SEARCH("Extremo",AM361)))</formula>
    </cfRule>
    <cfRule type="containsText" dxfId="247" priority="298" operator="containsText" text="Alto">
      <formula>NOT(ISERROR(SEARCH("Alto",AM361)))</formula>
    </cfRule>
    <cfRule type="containsText" dxfId="246" priority="299" operator="containsText" text="Moderado">
      <formula>NOT(ISERROR(SEARCH("Moderado",AM361)))</formula>
    </cfRule>
    <cfRule type="containsText" dxfId="245" priority="300" operator="containsText" text="Bajo">
      <formula>NOT(ISERROR(SEARCH("Bajo",AM361)))</formula>
    </cfRule>
  </conditionalFormatting>
  <conditionalFormatting sqref="BP361:BP370">
    <cfRule type="containsText" dxfId="244" priority="293" operator="containsText" text="Extremo">
      <formula>NOT(ISERROR(SEARCH("Extremo",BP361)))</formula>
    </cfRule>
    <cfRule type="containsText" dxfId="243" priority="294" operator="containsText" text="Alto">
      <formula>NOT(ISERROR(SEARCH("Alto",BP361)))</formula>
    </cfRule>
    <cfRule type="containsText" dxfId="242" priority="295" operator="containsText" text="Moderado">
      <formula>NOT(ISERROR(SEARCH("Moderado",BP361)))</formula>
    </cfRule>
    <cfRule type="containsText" dxfId="241" priority="296" operator="containsText" text="Bajo">
      <formula>NOT(ISERROR(SEARCH("Bajo",BP361)))</formula>
    </cfRule>
  </conditionalFormatting>
  <conditionalFormatting sqref="J371">
    <cfRule type="containsText" dxfId="240" priority="291" operator="containsText" text="No es Riesgo de Corrupción">
      <formula>NOT(ISERROR(SEARCH("No es Riesgo de Corrupción",J371)))</formula>
    </cfRule>
    <cfRule type="containsText" dxfId="239" priority="292" operator="containsText" text="Si es Riesgo de Corrupción">
      <formula>NOT(ISERROR(SEARCH("Si es Riesgo de Corrupción",J371)))</formula>
    </cfRule>
  </conditionalFormatting>
  <conditionalFormatting sqref="AL371:AL380">
    <cfRule type="containsText" dxfId="238" priority="287" operator="containsText" text="Extremo">
      <formula>NOT(ISERROR(SEARCH("Extremo",AL371)))</formula>
    </cfRule>
    <cfRule type="containsText" dxfId="237" priority="288" operator="containsText" text="Alto">
      <formula>NOT(ISERROR(SEARCH("Alto",AL371)))</formula>
    </cfRule>
    <cfRule type="containsText" dxfId="236" priority="289" operator="containsText" text="Moderado">
      <formula>NOT(ISERROR(SEARCH("Moderado",AL371)))</formula>
    </cfRule>
    <cfRule type="containsText" dxfId="235" priority="290" operator="containsText" text="Bajo">
      <formula>NOT(ISERROR(SEARCH("Bajo",AL371)))</formula>
    </cfRule>
  </conditionalFormatting>
  <conditionalFormatting sqref="BH371:BH380">
    <cfRule type="containsText" dxfId="234" priority="284" operator="containsText" text="FUERTE">
      <formula>NOT(ISERROR(SEARCH("FUERTE",BH371)))</formula>
    </cfRule>
    <cfRule type="containsText" dxfId="233" priority="285" operator="containsText" text="MODERADO">
      <formula>NOT(ISERROR(SEARCH("MODERADO",BH371)))</formula>
    </cfRule>
    <cfRule type="containsText" dxfId="232" priority="286" operator="containsText" text="DÉBIL">
      <formula>NOT(ISERROR(SEARCH("DÉBIL",BH371)))</formula>
    </cfRule>
  </conditionalFormatting>
  <conditionalFormatting sqref="AM371">
    <cfRule type="containsText" dxfId="231" priority="280" operator="containsText" text="Extremo">
      <formula>NOT(ISERROR(SEARCH("Extremo",AM371)))</formula>
    </cfRule>
    <cfRule type="containsText" dxfId="230" priority="281" operator="containsText" text="Alto">
      <formula>NOT(ISERROR(SEARCH("Alto",AM371)))</formula>
    </cfRule>
    <cfRule type="containsText" dxfId="229" priority="282" operator="containsText" text="Moderado">
      <formula>NOT(ISERROR(SEARCH("Moderado",AM371)))</formula>
    </cfRule>
    <cfRule type="containsText" dxfId="228" priority="283" operator="containsText" text="Bajo">
      <formula>NOT(ISERROR(SEARCH("Bajo",AM371)))</formula>
    </cfRule>
  </conditionalFormatting>
  <conditionalFormatting sqref="BP371:BP380">
    <cfRule type="containsText" dxfId="227" priority="276" operator="containsText" text="Extremo">
      <formula>NOT(ISERROR(SEARCH("Extremo",BP371)))</formula>
    </cfRule>
    <cfRule type="containsText" dxfId="226" priority="277" operator="containsText" text="Alto">
      <formula>NOT(ISERROR(SEARCH("Alto",BP371)))</formula>
    </cfRule>
    <cfRule type="containsText" dxfId="225" priority="278" operator="containsText" text="Moderado">
      <formula>NOT(ISERROR(SEARCH("Moderado",BP371)))</formula>
    </cfRule>
    <cfRule type="containsText" dxfId="224" priority="279" operator="containsText" text="Bajo">
      <formula>NOT(ISERROR(SEARCH("Bajo",BP371)))</formula>
    </cfRule>
  </conditionalFormatting>
  <conditionalFormatting sqref="J411">
    <cfRule type="containsText" dxfId="223" priority="257" operator="containsText" text="No es Riesgo de Corrupción">
      <formula>NOT(ISERROR(SEARCH("No es Riesgo de Corrupción",J411)))</formula>
    </cfRule>
    <cfRule type="containsText" dxfId="222" priority="258" operator="containsText" text="Si es Riesgo de Corrupción">
      <formula>NOT(ISERROR(SEARCH("Si es Riesgo de Corrupción",J411)))</formula>
    </cfRule>
  </conditionalFormatting>
  <conditionalFormatting sqref="AL411:AL420">
    <cfRule type="containsText" dxfId="221" priority="253" operator="containsText" text="Extremo">
      <formula>NOT(ISERROR(SEARCH("Extremo",AL411)))</formula>
    </cfRule>
    <cfRule type="containsText" dxfId="220" priority="254" operator="containsText" text="Alto">
      <formula>NOT(ISERROR(SEARCH("Alto",AL411)))</formula>
    </cfRule>
    <cfRule type="containsText" dxfId="219" priority="255" operator="containsText" text="Moderado">
      <formula>NOT(ISERROR(SEARCH("Moderado",AL411)))</formula>
    </cfRule>
    <cfRule type="containsText" dxfId="218" priority="256" operator="containsText" text="Bajo">
      <formula>NOT(ISERROR(SEARCH("Bajo",AL411)))</formula>
    </cfRule>
  </conditionalFormatting>
  <conditionalFormatting sqref="BH411:BH420">
    <cfRule type="containsText" dxfId="217" priority="250" operator="containsText" text="FUERTE">
      <formula>NOT(ISERROR(SEARCH("FUERTE",BH411)))</formula>
    </cfRule>
    <cfRule type="containsText" dxfId="216" priority="251" operator="containsText" text="MODERADO">
      <formula>NOT(ISERROR(SEARCH("MODERADO",BH411)))</formula>
    </cfRule>
    <cfRule type="containsText" dxfId="215" priority="252" operator="containsText" text="DÉBIL">
      <formula>NOT(ISERROR(SEARCH("DÉBIL",BH411)))</formula>
    </cfRule>
  </conditionalFormatting>
  <conditionalFormatting sqref="AM411">
    <cfRule type="containsText" dxfId="214" priority="246" operator="containsText" text="Extremo">
      <formula>NOT(ISERROR(SEARCH("Extremo",AM411)))</formula>
    </cfRule>
    <cfRule type="containsText" dxfId="213" priority="247" operator="containsText" text="Alto">
      <formula>NOT(ISERROR(SEARCH("Alto",AM411)))</formula>
    </cfRule>
    <cfRule type="containsText" dxfId="212" priority="248" operator="containsText" text="Moderado">
      <formula>NOT(ISERROR(SEARCH("Moderado",AM411)))</formula>
    </cfRule>
    <cfRule type="containsText" dxfId="211" priority="249" operator="containsText" text="Bajo">
      <formula>NOT(ISERROR(SEARCH("Bajo",AM411)))</formula>
    </cfRule>
  </conditionalFormatting>
  <conditionalFormatting sqref="BP411:BP420">
    <cfRule type="containsText" dxfId="210" priority="242" operator="containsText" text="Extremo">
      <formula>NOT(ISERROR(SEARCH("Extremo",BP411)))</formula>
    </cfRule>
    <cfRule type="containsText" dxfId="209" priority="243" operator="containsText" text="Alto">
      <formula>NOT(ISERROR(SEARCH("Alto",BP411)))</formula>
    </cfRule>
    <cfRule type="containsText" dxfId="208" priority="244" operator="containsText" text="Moderado">
      <formula>NOT(ISERROR(SEARCH("Moderado",BP411)))</formula>
    </cfRule>
    <cfRule type="containsText" dxfId="207" priority="245" operator="containsText" text="Bajo">
      <formula>NOT(ISERROR(SEARCH("Bajo",BP411)))</formula>
    </cfRule>
  </conditionalFormatting>
  <conditionalFormatting sqref="J421">
    <cfRule type="containsText" dxfId="206" priority="240" operator="containsText" text="No es Riesgo de Corrupción">
      <formula>NOT(ISERROR(SEARCH("No es Riesgo de Corrupción",J421)))</formula>
    </cfRule>
    <cfRule type="containsText" dxfId="205" priority="241" operator="containsText" text="Si es Riesgo de Corrupción">
      <formula>NOT(ISERROR(SEARCH("Si es Riesgo de Corrupción",J421)))</formula>
    </cfRule>
  </conditionalFormatting>
  <conditionalFormatting sqref="AL421:AL430">
    <cfRule type="containsText" dxfId="204" priority="236" operator="containsText" text="Extremo">
      <formula>NOT(ISERROR(SEARCH("Extremo",AL421)))</formula>
    </cfRule>
    <cfRule type="containsText" dxfId="203" priority="237" operator="containsText" text="Alto">
      <formula>NOT(ISERROR(SEARCH("Alto",AL421)))</formula>
    </cfRule>
    <cfRule type="containsText" dxfId="202" priority="238" operator="containsText" text="Moderado">
      <formula>NOT(ISERROR(SEARCH("Moderado",AL421)))</formula>
    </cfRule>
    <cfRule type="containsText" dxfId="201" priority="239" operator="containsText" text="Bajo">
      <formula>NOT(ISERROR(SEARCH("Bajo",AL421)))</formula>
    </cfRule>
  </conditionalFormatting>
  <conditionalFormatting sqref="BH421:BH430">
    <cfRule type="containsText" dxfId="200" priority="233" operator="containsText" text="FUERTE">
      <formula>NOT(ISERROR(SEARCH("FUERTE",BH421)))</formula>
    </cfRule>
    <cfRule type="containsText" dxfId="199" priority="234" operator="containsText" text="MODERADO">
      <formula>NOT(ISERROR(SEARCH("MODERADO",BH421)))</formula>
    </cfRule>
    <cfRule type="containsText" dxfId="198" priority="235" operator="containsText" text="DÉBIL">
      <formula>NOT(ISERROR(SEARCH("DÉBIL",BH421)))</formula>
    </cfRule>
  </conditionalFormatting>
  <conditionalFormatting sqref="AM421">
    <cfRule type="containsText" dxfId="197" priority="229" operator="containsText" text="Extremo">
      <formula>NOT(ISERROR(SEARCH("Extremo",AM421)))</formula>
    </cfRule>
    <cfRule type="containsText" dxfId="196" priority="230" operator="containsText" text="Alto">
      <formula>NOT(ISERROR(SEARCH("Alto",AM421)))</formula>
    </cfRule>
    <cfRule type="containsText" dxfId="195" priority="231" operator="containsText" text="Moderado">
      <formula>NOT(ISERROR(SEARCH("Moderado",AM421)))</formula>
    </cfRule>
    <cfRule type="containsText" dxfId="194" priority="232" operator="containsText" text="Bajo">
      <formula>NOT(ISERROR(SEARCH("Bajo",AM421)))</formula>
    </cfRule>
  </conditionalFormatting>
  <conditionalFormatting sqref="BP421:BP430">
    <cfRule type="containsText" dxfId="193" priority="225" operator="containsText" text="Extremo">
      <formula>NOT(ISERROR(SEARCH("Extremo",BP421)))</formula>
    </cfRule>
    <cfRule type="containsText" dxfId="192" priority="226" operator="containsText" text="Alto">
      <formula>NOT(ISERROR(SEARCH("Alto",BP421)))</formula>
    </cfRule>
    <cfRule type="containsText" dxfId="191" priority="227" operator="containsText" text="Moderado">
      <formula>NOT(ISERROR(SEARCH("Moderado",BP421)))</formula>
    </cfRule>
    <cfRule type="containsText" dxfId="190" priority="228" operator="containsText" text="Bajo">
      <formula>NOT(ISERROR(SEARCH("Bajo",BP421)))</formula>
    </cfRule>
  </conditionalFormatting>
  <conditionalFormatting sqref="J431">
    <cfRule type="containsText" dxfId="189" priority="223" operator="containsText" text="No es Riesgo de Corrupción">
      <formula>NOT(ISERROR(SEARCH("No es Riesgo de Corrupción",J431)))</formula>
    </cfRule>
    <cfRule type="containsText" dxfId="188" priority="224" operator="containsText" text="Si es Riesgo de Corrupción">
      <formula>NOT(ISERROR(SEARCH("Si es Riesgo de Corrupción",J431)))</formula>
    </cfRule>
  </conditionalFormatting>
  <conditionalFormatting sqref="AL431:AL440">
    <cfRule type="containsText" dxfId="187" priority="219" operator="containsText" text="Extremo">
      <formula>NOT(ISERROR(SEARCH("Extremo",AL431)))</formula>
    </cfRule>
    <cfRule type="containsText" dxfId="186" priority="220" operator="containsText" text="Alto">
      <formula>NOT(ISERROR(SEARCH("Alto",AL431)))</formula>
    </cfRule>
    <cfRule type="containsText" dxfId="185" priority="221" operator="containsText" text="Moderado">
      <formula>NOT(ISERROR(SEARCH("Moderado",AL431)))</formula>
    </cfRule>
    <cfRule type="containsText" dxfId="184" priority="222" operator="containsText" text="Bajo">
      <formula>NOT(ISERROR(SEARCH("Bajo",AL431)))</formula>
    </cfRule>
  </conditionalFormatting>
  <conditionalFormatting sqref="BH431:BH440">
    <cfRule type="containsText" dxfId="183" priority="216" operator="containsText" text="FUERTE">
      <formula>NOT(ISERROR(SEARCH("FUERTE",BH431)))</formula>
    </cfRule>
    <cfRule type="containsText" dxfId="182" priority="217" operator="containsText" text="MODERADO">
      <formula>NOT(ISERROR(SEARCH("MODERADO",BH431)))</formula>
    </cfRule>
    <cfRule type="containsText" dxfId="181" priority="218" operator="containsText" text="DÉBIL">
      <formula>NOT(ISERROR(SEARCH("DÉBIL",BH431)))</formula>
    </cfRule>
  </conditionalFormatting>
  <conditionalFormatting sqref="AM431">
    <cfRule type="containsText" dxfId="180" priority="212" operator="containsText" text="Extremo">
      <formula>NOT(ISERROR(SEARCH("Extremo",AM431)))</formula>
    </cfRule>
    <cfRule type="containsText" dxfId="179" priority="213" operator="containsText" text="Alto">
      <formula>NOT(ISERROR(SEARCH("Alto",AM431)))</formula>
    </cfRule>
    <cfRule type="containsText" dxfId="178" priority="214" operator="containsText" text="Moderado">
      <formula>NOT(ISERROR(SEARCH("Moderado",AM431)))</formula>
    </cfRule>
    <cfRule type="containsText" dxfId="177" priority="215" operator="containsText" text="Bajo">
      <formula>NOT(ISERROR(SEARCH("Bajo",AM431)))</formula>
    </cfRule>
  </conditionalFormatting>
  <conditionalFormatting sqref="BP431:BP440">
    <cfRule type="containsText" dxfId="176" priority="208" operator="containsText" text="Extremo">
      <formula>NOT(ISERROR(SEARCH("Extremo",BP431)))</formula>
    </cfRule>
    <cfRule type="containsText" dxfId="175" priority="209" operator="containsText" text="Alto">
      <formula>NOT(ISERROR(SEARCH("Alto",BP431)))</formula>
    </cfRule>
    <cfRule type="containsText" dxfId="174" priority="210" operator="containsText" text="Moderado">
      <formula>NOT(ISERROR(SEARCH("Moderado",BP431)))</formula>
    </cfRule>
    <cfRule type="containsText" dxfId="173" priority="211" operator="containsText" text="Bajo">
      <formula>NOT(ISERROR(SEARCH("Bajo",BP431)))</formula>
    </cfRule>
  </conditionalFormatting>
  <conditionalFormatting sqref="J311">
    <cfRule type="containsText" dxfId="172" priority="172" operator="containsText" text="No es Riesgo de Corrupción">
      <formula>NOT(ISERROR(SEARCH("No es Riesgo de Corrupción",J311)))</formula>
    </cfRule>
    <cfRule type="containsText" dxfId="171" priority="173" operator="containsText" text="Si es Riesgo de Corrupción">
      <formula>NOT(ISERROR(SEARCH("Si es Riesgo de Corrupción",J311)))</formula>
    </cfRule>
  </conditionalFormatting>
  <conditionalFormatting sqref="AL311:AL320">
    <cfRule type="containsText" dxfId="170" priority="168" operator="containsText" text="Extremo">
      <formula>NOT(ISERROR(SEARCH("Extremo",AL311)))</formula>
    </cfRule>
    <cfRule type="containsText" dxfId="169" priority="169" operator="containsText" text="Alto">
      <formula>NOT(ISERROR(SEARCH("Alto",AL311)))</formula>
    </cfRule>
    <cfRule type="containsText" dxfId="168" priority="170" operator="containsText" text="Moderado">
      <formula>NOT(ISERROR(SEARCH("Moderado",AL311)))</formula>
    </cfRule>
    <cfRule type="containsText" dxfId="167" priority="171" operator="containsText" text="Bajo">
      <formula>NOT(ISERROR(SEARCH("Bajo",AL311)))</formula>
    </cfRule>
  </conditionalFormatting>
  <conditionalFormatting sqref="BH311:BH320">
    <cfRule type="containsText" dxfId="166" priority="165" operator="containsText" text="FUERTE">
      <formula>NOT(ISERROR(SEARCH("FUERTE",BH311)))</formula>
    </cfRule>
    <cfRule type="containsText" dxfId="165" priority="166" operator="containsText" text="MODERADO">
      <formula>NOT(ISERROR(SEARCH("MODERADO",BH311)))</formula>
    </cfRule>
    <cfRule type="containsText" dxfId="164" priority="167" operator="containsText" text="DÉBIL">
      <formula>NOT(ISERROR(SEARCH("DÉBIL",BH311)))</formula>
    </cfRule>
  </conditionalFormatting>
  <conditionalFormatting sqref="AM311">
    <cfRule type="containsText" dxfId="163" priority="161" operator="containsText" text="Extremo">
      <formula>NOT(ISERROR(SEARCH("Extremo",AM311)))</formula>
    </cfRule>
    <cfRule type="containsText" dxfId="162" priority="162" operator="containsText" text="Alto">
      <formula>NOT(ISERROR(SEARCH("Alto",AM311)))</formula>
    </cfRule>
    <cfRule type="containsText" dxfId="161" priority="163" operator="containsText" text="Moderado">
      <formula>NOT(ISERROR(SEARCH("Moderado",AM311)))</formula>
    </cfRule>
    <cfRule type="containsText" dxfId="160" priority="164" operator="containsText" text="Bajo">
      <formula>NOT(ISERROR(SEARCH("Bajo",AM311)))</formula>
    </cfRule>
  </conditionalFormatting>
  <conditionalFormatting sqref="BP311:BP320">
    <cfRule type="containsText" dxfId="159" priority="157" operator="containsText" text="Extremo">
      <formula>NOT(ISERROR(SEARCH("Extremo",BP311)))</formula>
    </cfRule>
    <cfRule type="containsText" dxfId="158" priority="158" operator="containsText" text="Alto">
      <formula>NOT(ISERROR(SEARCH("Alto",BP311)))</formula>
    </cfRule>
    <cfRule type="containsText" dxfId="157" priority="159" operator="containsText" text="Moderado">
      <formula>NOT(ISERROR(SEARCH("Moderado",BP311)))</formula>
    </cfRule>
    <cfRule type="containsText" dxfId="156" priority="160" operator="containsText" text="Bajo">
      <formula>NOT(ISERROR(SEARCH("Bajo",BP311)))</formula>
    </cfRule>
  </conditionalFormatting>
  <conditionalFormatting sqref="J141">
    <cfRule type="containsText" dxfId="155" priority="155" operator="containsText" text="No es Riesgo de Corrupción">
      <formula>NOT(ISERROR(SEARCH("No es Riesgo de Corrupción",J141)))</formula>
    </cfRule>
    <cfRule type="containsText" dxfId="154" priority="156" operator="containsText" text="Si es Riesgo de Corrupción">
      <formula>NOT(ISERROR(SEARCH("Si es Riesgo de Corrupción",J141)))</formula>
    </cfRule>
  </conditionalFormatting>
  <conditionalFormatting sqref="AL141:AL150">
    <cfRule type="containsText" dxfId="153" priority="151" operator="containsText" text="Extremo">
      <formula>NOT(ISERROR(SEARCH("Extremo",AL141)))</formula>
    </cfRule>
    <cfRule type="containsText" dxfId="152" priority="152" operator="containsText" text="Alto">
      <formula>NOT(ISERROR(SEARCH("Alto",AL141)))</formula>
    </cfRule>
    <cfRule type="containsText" dxfId="151" priority="153" operator="containsText" text="Moderado">
      <formula>NOT(ISERROR(SEARCH("Moderado",AL141)))</formula>
    </cfRule>
    <cfRule type="containsText" dxfId="150" priority="154" operator="containsText" text="Bajo">
      <formula>NOT(ISERROR(SEARCH("Bajo",AL141)))</formula>
    </cfRule>
  </conditionalFormatting>
  <conditionalFormatting sqref="BH141:BH150">
    <cfRule type="containsText" dxfId="149" priority="148" operator="containsText" text="FUERTE">
      <formula>NOT(ISERROR(SEARCH("FUERTE",BH141)))</formula>
    </cfRule>
    <cfRule type="containsText" dxfId="148" priority="149" operator="containsText" text="MODERADO">
      <formula>NOT(ISERROR(SEARCH("MODERADO",BH141)))</formula>
    </cfRule>
    <cfRule type="containsText" dxfId="147" priority="150" operator="containsText" text="DÉBIL">
      <formula>NOT(ISERROR(SEARCH("DÉBIL",BH141)))</formula>
    </cfRule>
  </conditionalFormatting>
  <conditionalFormatting sqref="AM141">
    <cfRule type="containsText" dxfId="146" priority="144" operator="containsText" text="Extremo">
      <formula>NOT(ISERROR(SEARCH("Extremo",AM141)))</formula>
    </cfRule>
    <cfRule type="containsText" dxfId="145" priority="145" operator="containsText" text="Alto">
      <formula>NOT(ISERROR(SEARCH("Alto",AM141)))</formula>
    </cfRule>
    <cfRule type="containsText" dxfId="144" priority="146" operator="containsText" text="Moderado">
      <formula>NOT(ISERROR(SEARCH("Moderado",AM141)))</formula>
    </cfRule>
    <cfRule type="containsText" dxfId="143" priority="147" operator="containsText" text="Bajo">
      <formula>NOT(ISERROR(SEARCH("Bajo",AM141)))</formula>
    </cfRule>
  </conditionalFormatting>
  <conditionalFormatting sqref="BP141:BP150">
    <cfRule type="containsText" dxfId="142" priority="140" operator="containsText" text="Extremo">
      <formula>NOT(ISERROR(SEARCH("Extremo",BP141)))</formula>
    </cfRule>
    <cfRule type="containsText" dxfId="141" priority="141" operator="containsText" text="Alto">
      <formula>NOT(ISERROR(SEARCH("Alto",BP141)))</formula>
    </cfRule>
    <cfRule type="containsText" dxfId="140" priority="142" operator="containsText" text="Moderado">
      <formula>NOT(ISERROR(SEARCH("Moderado",BP141)))</formula>
    </cfRule>
    <cfRule type="containsText" dxfId="139" priority="143" operator="containsText" text="Bajo">
      <formula>NOT(ISERROR(SEARCH("Bajo",BP141)))</formula>
    </cfRule>
  </conditionalFormatting>
  <conditionalFormatting sqref="J241">
    <cfRule type="containsText" dxfId="138" priority="138" operator="containsText" text="No es Riesgo de Corrupción">
      <formula>NOT(ISERROR(SEARCH("No es Riesgo de Corrupción",J241)))</formula>
    </cfRule>
    <cfRule type="containsText" dxfId="137" priority="139" operator="containsText" text="Si es Riesgo de Corrupción">
      <formula>NOT(ISERROR(SEARCH("Si es Riesgo de Corrupción",J241)))</formula>
    </cfRule>
  </conditionalFormatting>
  <conditionalFormatting sqref="AL241:AL250">
    <cfRule type="containsText" dxfId="136" priority="134" operator="containsText" text="Extremo">
      <formula>NOT(ISERROR(SEARCH("Extremo",AL241)))</formula>
    </cfRule>
    <cfRule type="containsText" dxfId="135" priority="135" operator="containsText" text="Alto">
      <formula>NOT(ISERROR(SEARCH("Alto",AL241)))</formula>
    </cfRule>
    <cfRule type="containsText" dxfId="134" priority="136" operator="containsText" text="Moderado">
      <formula>NOT(ISERROR(SEARCH("Moderado",AL241)))</formula>
    </cfRule>
    <cfRule type="containsText" dxfId="133" priority="137" operator="containsText" text="Bajo">
      <formula>NOT(ISERROR(SEARCH("Bajo",AL241)))</formula>
    </cfRule>
  </conditionalFormatting>
  <conditionalFormatting sqref="BH241:BH250">
    <cfRule type="containsText" dxfId="132" priority="131" operator="containsText" text="FUERTE">
      <formula>NOT(ISERROR(SEARCH("FUERTE",BH241)))</formula>
    </cfRule>
    <cfRule type="containsText" dxfId="131" priority="132" operator="containsText" text="MODERADO">
      <formula>NOT(ISERROR(SEARCH("MODERADO",BH241)))</formula>
    </cfRule>
    <cfRule type="containsText" dxfId="130" priority="133" operator="containsText" text="DÉBIL">
      <formula>NOT(ISERROR(SEARCH("DÉBIL",BH241)))</formula>
    </cfRule>
  </conditionalFormatting>
  <conditionalFormatting sqref="AM241">
    <cfRule type="containsText" dxfId="129" priority="127" operator="containsText" text="Extremo">
      <formula>NOT(ISERROR(SEARCH("Extremo",AM241)))</formula>
    </cfRule>
    <cfRule type="containsText" dxfId="128" priority="128" operator="containsText" text="Alto">
      <formula>NOT(ISERROR(SEARCH("Alto",AM241)))</formula>
    </cfRule>
    <cfRule type="containsText" dxfId="127" priority="129" operator="containsText" text="Moderado">
      <formula>NOT(ISERROR(SEARCH("Moderado",AM241)))</formula>
    </cfRule>
    <cfRule type="containsText" dxfId="126" priority="130" operator="containsText" text="Bajo">
      <formula>NOT(ISERROR(SEARCH("Bajo",AM241)))</formula>
    </cfRule>
  </conditionalFormatting>
  <conditionalFormatting sqref="BP241:BP250">
    <cfRule type="containsText" dxfId="125" priority="123" operator="containsText" text="Extremo">
      <formula>NOT(ISERROR(SEARCH("Extremo",BP241)))</formula>
    </cfRule>
    <cfRule type="containsText" dxfId="124" priority="124" operator="containsText" text="Alto">
      <formula>NOT(ISERROR(SEARCH("Alto",BP241)))</formula>
    </cfRule>
    <cfRule type="containsText" dxfId="123" priority="125" operator="containsText" text="Moderado">
      <formula>NOT(ISERROR(SEARCH("Moderado",BP241)))</formula>
    </cfRule>
    <cfRule type="containsText" dxfId="122" priority="126" operator="containsText" text="Bajo">
      <formula>NOT(ISERROR(SEARCH("Bajo",BP241)))</formula>
    </cfRule>
  </conditionalFormatting>
  <conditionalFormatting sqref="J231">
    <cfRule type="containsText" dxfId="121" priority="121" operator="containsText" text="No es Riesgo de Corrupción">
      <formula>NOT(ISERROR(SEARCH("No es Riesgo de Corrupción",J231)))</formula>
    </cfRule>
    <cfRule type="containsText" dxfId="120" priority="122" operator="containsText" text="Si es Riesgo de Corrupción">
      <formula>NOT(ISERROR(SEARCH("Si es Riesgo de Corrupción",J231)))</formula>
    </cfRule>
  </conditionalFormatting>
  <conditionalFormatting sqref="AL231:AL240">
    <cfRule type="containsText" dxfId="119" priority="117" operator="containsText" text="Extremo">
      <formula>NOT(ISERROR(SEARCH("Extremo",AL231)))</formula>
    </cfRule>
    <cfRule type="containsText" dxfId="118" priority="118" operator="containsText" text="Alto">
      <formula>NOT(ISERROR(SEARCH("Alto",AL231)))</formula>
    </cfRule>
    <cfRule type="containsText" dxfId="117" priority="119" operator="containsText" text="Moderado">
      <formula>NOT(ISERROR(SEARCH("Moderado",AL231)))</formula>
    </cfRule>
    <cfRule type="containsText" dxfId="116" priority="120" operator="containsText" text="Bajo">
      <formula>NOT(ISERROR(SEARCH("Bajo",AL231)))</formula>
    </cfRule>
  </conditionalFormatting>
  <conditionalFormatting sqref="BH231:BH240">
    <cfRule type="containsText" dxfId="115" priority="114" operator="containsText" text="FUERTE">
      <formula>NOT(ISERROR(SEARCH("FUERTE",BH231)))</formula>
    </cfRule>
    <cfRule type="containsText" dxfId="114" priority="115" operator="containsText" text="MODERADO">
      <formula>NOT(ISERROR(SEARCH("MODERADO",BH231)))</formula>
    </cfRule>
    <cfRule type="containsText" dxfId="113" priority="116" operator="containsText" text="DÉBIL">
      <formula>NOT(ISERROR(SEARCH("DÉBIL",BH231)))</formula>
    </cfRule>
  </conditionalFormatting>
  <conditionalFormatting sqref="AM231">
    <cfRule type="containsText" dxfId="112" priority="110" operator="containsText" text="Extremo">
      <formula>NOT(ISERROR(SEARCH("Extremo",AM231)))</formula>
    </cfRule>
    <cfRule type="containsText" dxfId="111" priority="111" operator="containsText" text="Alto">
      <formula>NOT(ISERROR(SEARCH("Alto",AM231)))</formula>
    </cfRule>
    <cfRule type="containsText" dxfId="110" priority="112" operator="containsText" text="Moderado">
      <formula>NOT(ISERROR(SEARCH("Moderado",AM231)))</formula>
    </cfRule>
    <cfRule type="containsText" dxfId="109" priority="113" operator="containsText" text="Bajo">
      <formula>NOT(ISERROR(SEARCH("Bajo",AM231)))</formula>
    </cfRule>
  </conditionalFormatting>
  <conditionalFormatting sqref="BP231:BP240">
    <cfRule type="containsText" dxfId="108" priority="106" operator="containsText" text="Extremo">
      <formula>NOT(ISERROR(SEARCH("Extremo",BP231)))</formula>
    </cfRule>
    <cfRule type="containsText" dxfId="107" priority="107" operator="containsText" text="Alto">
      <formula>NOT(ISERROR(SEARCH("Alto",BP231)))</formula>
    </cfRule>
    <cfRule type="containsText" dxfId="106" priority="108" operator="containsText" text="Moderado">
      <formula>NOT(ISERROR(SEARCH("Moderado",BP231)))</formula>
    </cfRule>
    <cfRule type="containsText" dxfId="105" priority="109" operator="containsText" text="Bajo">
      <formula>NOT(ISERROR(SEARCH("Bajo",BP231)))</formula>
    </cfRule>
  </conditionalFormatting>
  <conditionalFormatting sqref="J381">
    <cfRule type="containsText" dxfId="104" priority="104" operator="containsText" text="No es Riesgo de Corrupción">
      <formula>NOT(ISERROR(SEARCH("No es Riesgo de Corrupción",J381)))</formula>
    </cfRule>
    <cfRule type="containsText" dxfId="103" priority="105" operator="containsText" text="Si es Riesgo de Corrupción">
      <formula>NOT(ISERROR(SEARCH("Si es Riesgo de Corrupción",J381)))</formula>
    </cfRule>
  </conditionalFormatting>
  <conditionalFormatting sqref="AL381:AL390">
    <cfRule type="containsText" dxfId="102" priority="100" operator="containsText" text="Extremo">
      <formula>NOT(ISERROR(SEARCH("Extremo",AL381)))</formula>
    </cfRule>
    <cfRule type="containsText" dxfId="101" priority="101" operator="containsText" text="Alto">
      <formula>NOT(ISERROR(SEARCH("Alto",AL381)))</formula>
    </cfRule>
    <cfRule type="containsText" dxfId="100" priority="102" operator="containsText" text="Moderado">
      <formula>NOT(ISERROR(SEARCH("Moderado",AL381)))</formula>
    </cfRule>
    <cfRule type="containsText" dxfId="99" priority="103" operator="containsText" text="Bajo">
      <formula>NOT(ISERROR(SEARCH("Bajo",AL381)))</formula>
    </cfRule>
  </conditionalFormatting>
  <conditionalFormatting sqref="BH381:BH390">
    <cfRule type="containsText" dxfId="98" priority="97" operator="containsText" text="FUERTE">
      <formula>NOT(ISERROR(SEARCH("FUERTE",BH381)))</formula>
    </cfRule>
    <cfRule type="containsText" dxfId="97" priority="98" operator="containsText" text="MODERADO">
      <formula>NOT(ISERROR(SEARCH("MODERADO",BH381)))</formula>
    </cfRule>
    <cfRule type="containsText" dxfId="96" priority="99" operator="containsText" text="DÉBIL">
      <formula>NOT(ISERROR(SEARCH("DÉBIL",BH381)))</formula>
    </cfRule>
  </conditionalFormatting>
  <conditionalFormatting sqref="AM381">
    <cfRule type="containsText" dxfId="95" priority="93" operator="containsText" text="Extremo">
      <formula>NOT(ISERROR(SEARCH("Extremo",AM381)))</formula>
    </cfRule>
    <cfRule type="containsText" dxfId="94" priority="94" operator="containsText" text="Alto">
      <formula>NOT(ISERROR(SEARCH("Alto",AM381)))</formula>
    </cfRule>
    <cfRule type="containsText" dxfId="93" priority="95" operator="containsText" text="Moderado">
      <formula>NOT(ISERROR(SEARCH("Moderado",AM381)))</formula>
    </cfRule>
    <cfRule type="containsText" dxfId="92" priority="96" operator="containsText" text="Bajo">
      <formula>NOT(ISERROR(SEARCH("Bajo",AM381)))</formula>
    </cfRule>
  </conditionalFormatting>
  <conditionalFormatting sqref="BP381:BP390">
    <cfRule type="containsText" dxfId="91" priority="89" operator="containsText" text="Extremo">
      <formula>NOT(ISERROR(SEARCH("Extremo",BP381)))</formula>
    </cfRule>
    <cfRule type="containsText" dxfId="90" priority="90" operator="containsText" text="Alto">
      <formula>NOT(ISERROR(SEARCH("Alto",BP381)))</formula>
    </cfRule>
    <cfRule type="containsText" dxfId="89" priority="91" operator="containsText" text="Moderado">
      <formula>NOT(ISERROR(SEARCH("Moderado",BP381)))</formula>
    </cfRule>
    <cfRule type="containsText" dxfId="88" priority="92" operator="containsText" text="Bajo">
      <formula>NOT(ISERROR(SEARCH("Bajo",BP381)))</formula>
    </cfRule>
  </conditionalFormatting>
  <conditionalFormatting sqref="J401">
    <cfRule type="containsText" dxfId="87" priority="87" operator="containsText" text="No es Riesgo de Corrupción">
      <formula>NOT(ISERROR(SEARCH("No es Riesgo de Corrupción",J401)))</formula>
    </cfRule>
    <cfRule type="containsText" dxfId="86" priority="88" operator="containsText" text="Si es Riesgo de Corrupción">
      <formula>NOT(ISERROR(SEARCH("Si es Riesgo de Corrupción",J401)))</formula>
    </cfRule>
  </conditionalFormatting>
  <conditionalFormatting sqref="AL401:AL410">
    <cfRule type="containsText" dxfId="85" priority="83" operator="containsText" text="Extremo">
      <formula>NOT(ISERROR(SEARCH("Extremo",AL401)))</formula>
    </cfRule>
    <cfRule type="containsText" dxfId="84" priority="84" operator="containsText" text="Alto">
      <formula>NOT(ISERROR(SEARCH("Alto",AL401)))</formula>
    </cfRule>
    <cfRule type="containsText" dxfId="83" priority="85" operator="containsText" text="Moderado">
      <formula>NOT(ISERROR(SEARCH("Moderado",AL401)))</formula>
    </cfRule>
    <cfRule type="containsText" dxfId="82" priority="86" operator="containsText" text="Bajo">
      <formula>NOT(ISERROR(SEARCH("Bajo",AL401)))</formula>
    </cfRule>
  </conditionalFormatting>
  <conditionalFormatting sqref="BH401:BH410">
    <cfRule type="containsText" dxfId="81" priority="80" operator="containsText" text="FUERTE">
      <formula>NOT(ISERROR(SEARCH("FUERTE",BH401)))</formula>
    </cfRule>
    <cfRule type="containsText" dxfId="80" priority="81" operator="containsText" text="MODERADO">
      <formula>NOT(ISERROR(SEARCH("MODERADO",BH401)))</formula>
    </cfRule>
    <cfRule type="containsText" dxfId="79" priority="82" operator="containsText" text="DÉBIL">
      <formula>NOT(ISERROR(SEARCH("DÉBIL",BH401)))</formula>
    </cfRule>
  </conditionalFormatting>
  <conditionalFormatting sqref="AM401">
    <cfRule type="containsText" dxfId="78" priority="76" operator="containsText" text="Extremo">
      <formula>NOT(ISERROR(SEARCH("Extremo",AM401)))</formula>
    </cfRule>
    <cfRule type="containsText" dxfId="77" priority="77" operator="containsText" text="Alto">
      <formula>NOT(ISERROR(SEARCH("Alto",AM401)))</formula>
    </cfRule>
    <cfRule type="containsText" dxfId="76" priority="78" operator="containsText" text="Moderado">
      <formula>NOT(ISERROR(SEARCH("Moderado",AM401)))</formula>
    </cfRule>
    <cfRule type="containsText" dxfId="75" priority="79" operator="containsText" text="Bajo">
      <formula>NOT(ISERROR(SEARCH("Bajo",AM401)))</formula>
    </cfRule>
  </conditionalFormatting>
  <conditionalFormatting sqref="BP401:BP410">
    <cfRule type="containsText" dxfId="74" priority="72" operator="containsText" text="Extremo">
      <formula>NOT(ISERROR(SEARCH("Extremo",BP401)))</formula>
    </cfRule>
    <cfRule type="containsText" dxfId="73" priority="73" operator="containsText" text="Alto">
      <formula>NOT(ISERROR(SEARCH("Alto",BP401)))</formula>
    </cfRule>
    <cfRule type="containsText" dxfId="72" priority="74" operator="containsText" text="Moderado">
      <formula>NOT(ISERROR(SEARCH("Moderado",BP401)))</formula>
    </cfRule>
    <cfRule type="containsText" dxfId="71" priority="75" operator="containsText" text="Bajo">
      <formula>NOT(ISERROR(SEARCH("Bajo",BP401)))</formula>
    </cfRule>
  </conditionalFormatting>
  <conditionalFormatting sqref="J391">
    <cfRule type="containsText" dxfId="70" priority="70" operator="containsText" text="No es Riesgo de Corrupción">
      <formula>NOT(ISERROR(SEARCH("No es Riesgo de Corrupción",J391)))</formula>
    </cfRule>
    <cfRule type="containsText" dxfId="69" priority="71" operator="containsText" text="Si es Riesgo de Corrupción">
      <formula>NOT(ISERROR(SEARCH("Si es Riesgo de Corrupción",J391)))</formula>
    </cfRule>
  </conditionalFormatting>
  <conditionalFormatting sqref="AL391:AL400">
    <cfRule type="containsText" dxfId="68" priority="66" operator="containsText" text="Extremo">
      <formula>NOT(ISERROR(SEARCH("Extremo",AL391)))</formula>
    </cfRule>
    <cfRule type="containsText" dxfId="67" priority="67" operator="containsText" text="Alto">
      <formula>NOT(ISERROR(SEARCH("Alto",AL391)))</formula>
    </cfRule>
    <cfRule type="containsText" dxfId="66" priority="68" operator="containsText" text="Moderado">
      <formula>NOT(ISERROR(SEARCH("Moderado",AL391)))</formula>
    </cfRule>
    <cfRule type="containsText" dxfId="65" priority="69" operator="containsText" text="Bajo">
      <formula>NOT(ISERROR(SEARCH("Bajo",AL391)))</formula>
    </cfRule>
  </conditionalFormatting>
  <conditionalFormatting sqref="BH391:BH400">
    <cfRule type="containsText" dxfId="64" priority="63" operator="containsText" text="FUERTE">
      <formula>NOT(ISERROR(SEARCH("FUERTE",BH391)))</formula>
    </cfRule>
    <cfRule type="containsText" dxfId="63" priority="64" operator="containsText" text="MODERADO">
      <formula>NOT(ISERROR(SEARCH("MODERADO",BH391)))</formula>
    </cfRule>
    <cfRule type="containsText" dxfId="62" priority="65" operator="containsText" text="DÉBIL">
      <formula>NOT(ISERROR(SEARCH("DÉBIL",BH391)))</formula>
    </cfRule>
  </conditionalFormatting>
  <conditionalFormatting sqref="AM391">
    <cfRule type="containsText" dxfId="61" priority="59" operator="containsText" text="Extremo">
      <formula>NOT(ISERROR(SEARCH("Extremo",AM391)))</formula>
    </cfRule>
    <cfRule type="containsText" dxfId="60" priority="60" operator="containsText" text="Alto">
      <formula>NOT(ISERROR(SEARCH("Alto",AM391)))</formula>
    </cfRule>
    <cfRule type="containsText" dxfId="59" priority="61" operator="containsText" text="Moderado">
      <formula>NOT(ISERROR(SEARCH("Moderado",AM391)))</formula>
    </cfRule>
    <cfRule type="containsText" dxfId="58" priority="62" operator="containsText" text="Bajo">
      <formula>NOT(ISERROR(SEARCH("Bajo",AM391)))</formula>
    </cfRule>
  </conditionalFormatting>
  <conditionalFormatting sqref="BP391:BP400">
    <cfRule type="containsText" dxfId="57" priority="55" operator="containsText" text="Extremo">
      <formula>NOT(ISERROR(SEARCH("Extremo",BP391)))</formula>
    </cfRule>
    <cfRule type="containsText" dxfId="56" priority="56" operator="containsText" text="Alto">
      <formula>NOT(ISERROR(SEARCH("Alto",BP391)))</formula>
    </cfRule>
    <cfRule type="containsText" dxfId="55" priority="57" operator="containsText" text="Moderado">
      <formula>NOT(ISERROR(SEARCH("Moderado",BP391)))</formula>
    </cfRule>
    <cfRule type="containsText" dxfId="54" priority="58" operator="containsText" text="Bajo">
      <formula>NOT(ISERROR(SEARCH("Bajo",BP391)))</formula>
    </cfRule>
  </conditionalFormatting>
  <conditionalFormatting sqref="J191">
    <cfRule type="containsText" dxfId="53" priority="53" operator="containsText" text="No es Riesgo de Corrupción">
      <formula>NOT(ISERROR(SEARCH("No es Riesgo de Corrupción",J191)))</formula>
    </cfRule>
    <cfRule type="containsText" dxfId="52" priority="54" operator="containsText" text="Si es Riesgo de Corrupción">
      <formula>NOT(ISERROR(SEARCH("Si es Riesgo de Corrupción",J191)))</formula>
    </cfRule>
  </conditionalFormatting>
  <conditionalFormatting sqref="AL191:AL200">
    <cfRule type="containsText" dxfId="51" priority="49" operator="containsText" text="Extremo">
      <formula>NOT(ISERROR(SEARCH("Extremo",AL191)))</formula>
    </cfRule>
    <cfRule type="containsText" dxfId="50" priority="50" operator="containsText" text="Alto">
      <formula>NOT(ISERROR(SEARCH("Alto",AL191)))</formula>
    </cfRule>
    <cfRule type="containsText" dxfId="49" priority="51" operator="containsText" text="Moderado">
      <formula>NOT(ISERROR(SEARCH("Moderado",AL191)))</formula>
    </cfRule>
    <cfRule type="containsText" dxfId="48" priority="52" operator="containsText" text="Bajo">
      <formula>NOT(ISERROR(SEARCH("Bajo",AL191)))</formula>
    </cfRule>
  </conditionalFormatting>
  <conditionalFormatting sqref="BH191:BH200">
    <cfRule type="containsText" dxfId="47" priority="46" operator="containsText" text="FUERTE">
      <formula>NOT(ISERROR(SEARCH("FUERTE",BH191)))</formula>
    </cfRule>
    <cfRule type="containsText" dxfId="46" priority="47" operator="containsText" text="MODERADO">
      <formula>NOT(ISERROR(SEARCH("MODERADO",BH191)))</formula>
    </cfRule>
    <cfRule type="containsText" dxfId="45" priority="48" operator="containsText" text="DÉBIL">
      <formula>NOT(ISERROR(SEARCH("DÉBIL",BH191)))</formula>
    </cfRule>
  </conditionalFormatting>
  <conditionalFormatting sqref="AM191">
    <cfRule type="containsText" dxfId="44" priority="42" operator="containsText" text="Extremo">
      <formula>NOT(ISERROR(SEARCH("Extremo",AM191)))</formula>
    </cfRule>
    <cfRule type="containsText" dxfId="43" priority="43" operator="containsText" text="Alto">
      <formula>NOT(ISERROR(SEARCH("Alto",AM191)))</formula>
    </cfRule>
    <cfRule type="containsText" dxfId="42" priority="44" operator="containsText" text="Moderado">
      <formula>NOT(ISERROR(SEARCH("Moderado",AM191)))</formula>
    </cfRule>
    <cfRule type="containsText" dxfId="41" priority="45" operator="containsText" text="Bajo">
      <formula>NOT(ISERROR(SEARCH("Bajo",AM191)))</formula>
    </cfRule>
  </conditionalFormatting>
  <conditionalFormatting sqref="BP191:BP200">
    <cfRule type="containsText" dxfId="40" priority="38" operator="containsText" text="Extremo">
      <formula>NOT(ISERROR(SEARCH("Extremo",BP191)))</formula>
    </cfRule>
    <cfRule type="containsText" dxfId="39" priority="39" operator="containsText" text="Alto">
      <formula>NOT(ISERROR(SEARCH("Alto",BP191)))</formula>
    </cfRule>
    <cfRule type="containsText" dxfId="38" priority="40" operator="containsText" text="Moderado">
      <formula>NOT(ISERROR(SEARCH("Moderado",BP191)))</formula>
    </cfRule>
    <cfRule type="containsText" dxfId="37" priority="41" operator="containsText" text="Bajo">
      <formula>NOT(ISERROR(SEARCH("Bajo",BP191)))</formula>
    </cfRule>
  </conditionalFormatting>
  <conditionalFormatting sqref="J121">
    <cfRule type="containsText" dxfId="36" priority="36" operator="containsText" text="No es Riesgo de Corrupción">
      <formula>NOT(ISERROR(SEARCH("No es Riesgo de Corrupción",J121)))</formula>
    </cfRule>
    <cfRule type="containsText" dxfId="35" priority="37" operator="containsText" text="Si es Riesgo de Corrupción">
      <formula>NOT(ISERROR(SEARCH("Si es Riesgo de Corrupción",J121)))</formula>
    </cfRule>
  </conditionalFormatting>
  <conditionalFormatting sqref="AL121:AL130">
    <cfRule type="containsText" dxfId="34" priority="32" operator="containsText" text="Extremo">
      <formula>NOT(ISERROR(SEARCH("Extremo",AL121)))</formula>
    </cfRule>
    <cfRule type="containsText" dxfId="33" priority="33" operator="containsText" text="Alto">
      <formula>NOT(ISERROR(SEARCH("Alto",AL121)))</formula>
    </cfRule>
    <cfRule type="containsText" dxfId="32" priority="34" operator="containsText" text="Moderado">
      <formula>NOT(ISERROR(SEARCH("Moderado",AL121)))</formula>
    </cfRule>
    <cfRule type="containsText" dxfId="31" priority="35" operator="containsText" text="Bajo">
      <formula>NOT(ISERROR(SEARCH("Bajo",AL121)))</formula>
    </cfRule>
  </conditionalFormatting>
  <conditionalFormatting sqref="BH121:BH130">
    <cfRule type="containsText" dxfId="30" priority="29" operator="containsText" text="FUERTE">
      <formula>NOT(ISERROR(SEARCH("FUERTE",BH121)))</formula>
    </cfRule>
    <cfRule type="containsText" dxfId="29" priority="30" operator="containsText" text="MODERADO">
      <formula>NOT(ISERROR(SEARCH("MODERADO",BH121)))</formula>
    </cfRule>
    <cfRule type="containsText" dxfId="28" priority="31" operator="containsText" text="DÉBIL">
      <formula>NOT(ISERROR(SEARCH("DÉBIL",BH121)))</formula>
    </cfRule>
  </conditionalFormatting>
  <conditionalFormatting sqref="AM121">
    <cfRule type="containsText" dxfId="27" priority="25" operator="containsText" text="Extremo">
      <formula>NOT(ISERROR(SEARCH("Extremo",AM121)))</formula>
    </cfRule>
    <cfRule type="containsText" dxfId="26" priority="26" operator="containsText" text="Alto">
      <formula>NOT(ISERROR(SEARCH("Alto",AM121)))</formula>
    </cfRule>
    <cfRule type="containsText" dxfId="25" priority="27" operator="containsText" text="Moderado">
      <formula>NOT(ISERROR(SEARCH("Moderado",AM121)))</formula>
    </cfRule>
    <cfRule type="containsText" dxfId="24" priority="28" operator="containsText" text="Bajo">
      <formula>NOT(ISERROR(SEARCH("Bajo",AM121)))</formula>
    </cfRule>
  </conditionalFormatting>
  <conditionalFormatting sqref="BP121:BP130">
    <cfRule type="containsText" dxfId="23" priority="21" operator="containsText" text="Extremo">
      <formula>NOT(ISERROR(SEARCH("Extremo",BP121)))</formula>
    </cfRule>
    <cfRule type="containsText" dxfId="22" priority="22" operator="containsText" text="Alto">
      <formula>NOT(ISERROR(SEARCH("Alto",BP121)))</formula>
    </cfRule>
    <cfRule type="containsText" dxfId="21" priority="23" operator="containsText" text="Moderado">
      <formula>NOT(ISERROR(SEARCH("Moderado",BP121)))</formula>
    </cfRule>
    <cfRule type="containsText" dxfId="20" priority="24" operator="containsText" text="Bajo">
      <formula>NOT(ISERROR(SEARCH("Bajo",BP121)))</formula>
    </cfRule>
  </conditionalFormatting>
  <conditionalFormatting sqref="J110">
    <cfRule type="containsText" dxfId="19" priority="19" operator="containsText" text="No es Riesgo de Corrupción">
      <formula>NOT(ISERROR(SEARCH("No es Riesgo de Corrupción",J110)))</formula>
    </cfRule>
    <cfRule type="containsText" dxfId="18" priority="20" operator="containsText" text="Si es Riesgo de Corrupción">
      <formula>NOT(ISERROR(SEARCH("Si es Riesgo de Corrupción",J110)))</formula>
    </cfRule>
  </conditionalFormatting>
  <conditionalFormatting sqref="AL110:AL120">
    <cfRule type="containsText" dxfId="17" priority="15" operator="containsText" text="Extremo">
      <formula>NOT(ISERROR(SEARCH("Extremo",AL110)))</formula>
    </cfRule>
    <cfRule type="containsText" dxfId="16" priority="16" operator="containsText" text="Alto">
      <formula>NOT(ISERROR(SEARCH("Alto",AL110)))</formula>
    </cfRule>
    <cfRule type="containsText" dxfId="15" priority="17" operator="containsText" text="Moderado">
      <formula>NOT(ISERROR(SEARCH("Moderado",AL110)))</formula>
    </cfRule>
    <cfRule type="containsText" dxfId="14" priority="18" operator="containsText" text="Bajo">
      <formula>NOT(ISERROR(SEARCH("Bajo",AL110)))</formula>
    </cfRule>
  </conditionalFormatting>
  <conditionalFormatting sqref="BH110:BH117 BH119:BH120">
    <cfRule type="containsText" dxfId="13" priority="12" operator="containsText" text="FUERTE">
      <formula>NOT(ISERROR(SEARCH("FUERTE",BH110)))</formula>
    </cfRule>
    <cfRule type="containsText" dxfId="12" priority="13" operator="containsText" text="MODERADO">
      <formula>NOT(ISERROR(SEARCH("MODERADO",BH110)))</formula>
    </cfRule>
    <cfRule type="containsText" dxfId="11" priority="14" operator="containsText" text="DÉBIL">
      <formula>NOT(ISERROR(SEARCH("DÉBIL",BH110)))</formula>
    </cfRule>
  </conditionalFormatting>
  <conditionalFormatting sqref="AM110">
    <cfRule type="containsText" dxfId="10" priority="8" operator="containsText" text="Extremo">
      <formula>NOT(ISERROR(SEARCH("Extremo",AM110)))</formula>
    </cfRule>
    <cfRule type="containsText" dxfId="9" priority="9" operator="containsText" text="Alto">
      <formula>NOT(ISERROR(SEARCH("Alto",AM110)))</formula>
    </cfRule>
    <cfRule type="containsText" dxfId="8" priority="10" operator="containsText" text="Moderado">
      <formula>NOT(ISERROR(SEARCH("Moderado",AM110)))</formula>
    </cfRule>
    <cfRule type="containsText" dxfId="7" priority="11" operator="containsText" text="Bajo">
      <formula>NOT(ISERROR(SEARCH("Bajo",AM110)))</formula>
    </cfRule>
  </conditionalFormatting>
  <conditionalFormatting sqref="BP110:BP120">
    <cfRule type="containsText" dxfId="6" priority="4" operator="containsText" text="Extremo">
      <formula>NOT(ISERROR(SEARCH("Extremo",BP110)))</formula>
    </cfRule>
    <cfRule type="containsText" dxfId="5" priority="5" operator="containsText" text="Alto">
      <formula>NOT(ISERROR(SEARCH("Alto",BP110)))</formula>
    </cfRule>
    <cfRule type="containsText" dxfId="4" priority="6" operator="containsText" text="Moderado">
      <formula>NOT(ISERROR(SEARCH("Moderado",BP110)))</formula>
    </cfRule>
    <cfRule type="containsText" dxfId="3" priority="7" operator="containsText" text="Bajo">
      <formula>NOT(ISERROR(SEARCH("Bajo",BP110)))</formula>
    </cfRule>
  </conditionalFormatting>
  <conditionalFormatting sqref="BH118">
    <cfRule type="containsText" dxfId="2" priority="1" operator="containsText" text="FUERTE">
      <formula>NOT(ISERROR(SEARCH("FUERTE",BH118)))</formula>
    </cfRule>
    <cfRule type="containsText" dxfId="1" priority="2" operator="containsText" text="MODERADO">
      <formula>NOT(ISERROR(SEARCH("MODERADO",BH118)))</formula>
    </cfRule>
    <cfRule type="containsText" dxfId="0" priority="3" operator="containsText" text="DÉBIL">
      <formula>NOT(ISERROR(SEARCH("DÉBIL",BH118)))</formula>
    </cfRule>
  </conditionalFormatting>
  <dataValidations count="13">
    <dataValidation type="list" allowBlank="1" showInputMessage="1" showErrorMessage="1" sqref="B10 B70 B60 B50 B40 B30 B20 B131 B151 B161 B171 B261 B201 B211 B221 B251 B271 B281 B291 B301 B321 B331 B341 B351 B361 B371 B411 B421 B431 B100 B90 B80 B181" xr:uid="{00000000-0002-0000-0000-000000000000}">
      <formula1>$B$1048292:$B$1048324</formula1>
    </dataValidation>
    <dataValidation type="list" allowBlank="1" showInputMessage="1" showErrorMessage="1" sqref="F10:I10 F100:I100 F20:I20 F30:I30 F40:I40 F50:I50 F60:I60 F70:I70 F80:I80 F90:I90 F201:I201 F131:I131 F151:I151 F161:I161 F171:I171 F181:I181 F371:I371 F211:I211 F221:I221 F251:I251 F261:I261 F271:I271 F281:I281 F291:I291 F301:I301 F321:I321 F331:I331 F341:I341 F351:I351 F361:I361 F431:I431 F411:I411 F421:I421 F311:I311 F141:I141 F241:I241 F231:I231 F381:I381 F401:I401 F391:I391 F191:I191 F121:I121 Q10:AI440 F110:I110" xr:uid="{00000000-0002-0000-0000-000001000000}">
      <formula1>"SI,NO"</formula1>
    </dataValidation>
    <dataValidation type="list" allowBlank="1" showInputMessage="1" showErrorMessage="1" sqref="N10 N20 N30 N40 N50 N60 N70 N80 N90 N100 N131 N151 N161 N171 N181 N201 N211 N221 N251 N261 N271 N281 N291 N301 N321 N331 N341 N351 N361 N371 N411 N421 N431 N311 N141 N241 N231 N381 N401 N391 N191 N121 N110" xr:uid="{00000000-0002-0000-0000-000002000000}">
      <formula1>"-,1,2,3,4,5"</formula1>
    </dataValidation>
    <dataValidation type="list" allowBlank="1" showInputMessage="1" showErrorMessage="1" sqref="AQ10:AQ440" xr:uid="{00000000-0002-0000-0000-000003000000}">
      <formula1>"Por Tramite, Diario, Semanal, Quincenal, Mensual, Bimestral, Trimestral, Semestral"</formula1>
    </dataValidation>
    <dataValidation type="list" allowBlank="1" showInputMessage="1" showErrorMessage="1" sqref="AU10:AU440" xr:uid="{00000000-0002-0000-0000-000004000000}">
      <formula1>"Asignado,No Asignado"</formula1>
    </dataValidation>
    <dataValidation type="list" allowBlank="1" showInputMessage="1" showErrorMessage="1" sqref="AV10:AV440" xr:uid="{00000000-0002-0000-0000-000005000000}">
      <formula1>"Adecuado,Inadecuado"</formula1>
    </dataValidation>
    <dataValidation type="list" allowBlank="1" showInputMessage="1" showErrorMessage="1" sqref="AW10:AW440" xr:uid="{00000000-0002-0000-0000-000006000000}">
      <formula1>"Oportuna,Inoportuna"</formula1>
    </dataValidation>
    <dataValidation type="list" allowBlank="1" showInputMessage="1" showErrorMessage="1" sqref="AX10:AX440" xr:uid="{00000000-0002-0000-0000-000007000000}">
      <formula1>"Prevenir,Detectar,No es un control"</formula1>
    </dataValidation>
    <dataValidation type="list" allowBlank="1" showInputMessage="1" showErrorMessage="1" sqref="AY10:AY440" xr:uid="{00000000-0002-0000-0000-000008000000}">
      <formula1>"Confiable,No confiable"</formula1>
    </dataValidation>
    <dataValidation type="list" allowBlank="1" showInputMessage="1" showErrorMessage="1" sqref="AZ10:AZ440" xr:uid="{00000000-0002-0000-0000-000009000000}">
      <formula1>"Se investigan y resuelven oportunamente,No se investigan y resuelven oportunamente."</formula1>
    </dataValidation>
    <dataValidation type="list" allowBlank="1" showInputMessage="1" showErrorMessage="1" sqref="BA10:BA440" xr:uid="{00000000-0002-0000-0000-00000A000000}">
      <formula1>"Completa,Incompleta,No existe"</formula1>
    </dataValidation>
    <dataValidation type="list" allowBlank="1" showInputMessage="1" showErrorMessage="1" sqref="BE10:BE440" xr:uid="{00000000-0002-0000-0000-00000B000000}">
      <formula1>"Fuerte,Moderado,Débil"</formula1>
    </dataValidation>
    <dataValidation type="list" allowBlank="1" showInputMessage="1" showErrorMessage="1" sqref="AT10:AT440" xr:uid="{00000000-0002-0000-0000-00000C000000}">
      <formula1>"Preventivo,Detectivo"</formula1>
    </dataValidation>
  </dataValidations>
  <printOptions horizontalCentered="1"/>
  <pageMargins left="0.39370078740157483" right="0.39370078740157483" top="0.51181102362204722" bottom="1.1023622047244095" header="0.31496062992125984" footer="0.31496062992125984"/>
  <pageSetup scale="13" fitToHeight="5" orientation="landscape" r:id="rId1"/>
  <headerFooter>
    <oddHeader xml:space="preserve">&amp;L
</oddHead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Hoja2!$A$1:$A$4</xm:f>
          </x14:formula1>
          <xm:sqref>AM10:AM440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7"/>
  <sheetViews>
    <sheetView view="pageLayout" zoomScaleNormal="100" workbookViewId="0">
      <selection activeCell="A3" sqref="A3"/>
    </sheetView>
  </sheetViews>
  <sheetFormatPr baseColWidth="10" defaultRowHeight="15" x14ac:dyDescent="0.25"/>
  <cols>
    <col min="1" max="1" width="85.28515625" customWidth="1"/>
  </cols>
  <sheetData>
    <row r="1" spans="1:9" x14ac:dyDescent="0.25">
      <c r="A1" s="15" t="s">
        <v>82</v>
      </c>
      <c r="B1" s="15"/>
      <c r="C1" s="15"/>
      <c r="D1" s="15"/>
      <c r="E1" s="15"/>
      <c r="F1" s="15"/>
      <c r="G1" s="15"/>
      <c r="H1" s="15"/>
      <c r="I1" s="15"/>
    </row>
    <row r="2" spans="1:9" ht="60" x14ac:dyDescent="0.25">
      <c r="A2" s="16" t="s">
        <v>83</v>
      </c>
      <c r="B2" s="15"/>
      <c r="C2" s="15"/>
      <c r="D2" s="15"/>
      <c r="E2" s="15"/>
      <c r="F2" s="15"/>
      <c r="G2" s="15"/>
      <c r="H2" s="15"/>
      <c r="I2" s="15"/>
    </row>
    <row r="3" spans="1:9" ht="60" x14ac:dyDescent="0.25">
      <c r="A3" s="16" t="s">
        <v>81</v>
      </c>
      <c r="B3" s="15"/>
      <c r="C3" s="15"/>
      <c r="D3" s="15"/>
      <c r="E3" s="15"/>
      <c r="F3" s="15"/>
      <c r="G3" s="15"/>
      <c r="H3" s="15"/>
      <c r="I3" s="15"/>
    </row>
    <row r="4" spans="1:9" ht="75" x14ac:dyDescent="0.25">
      <c r="A4" s="16" t="s">
        <v>84</v>
      </c>
      <c r="B4" s="15"/>
      <c r="C4" s="15"/>
      <c r="D4" s="15"/>
      <c r="E4" s="15"/>
      <c r="F4" s="15"/>
      <c r="G4" s="15"/>
      <c r="H4" s="15"/>
      <c r="I4" s="15"/>
    </row>
    <row r="5" spans="1:9" x14ac:dyDescent="0.25">
      <c r="A5" s="15"/>
      <c r="B5" s="15"/>
      <c r="C5" s="15"/>
      <c r="D5" s="15"/>
      <c r="E5" s="15"/>
      <c r="F5" s="15"/>
      <c r="G5" s="15"/>
      <c r="H5" s="15"/>
      <c r="I5" s="15"/>
    </row>
    <row r="6" spans="1:9" x14ac:dyDescent="0.25">
      <c r="A6" s="15"/>
      <c r="B6" s="15"/>
      <c r="C6" s="15"/>
      <c r="D6" s="15"/>
      <c r="E6" s="15"/>
      <c r="F6" s="15"/>
      <c r="G6" s="15"/>
      <c r="H6" s="15"/>
      <c r="I6" s="15"/>
    </row>
    <row r="7" spans="1:9" x14ac:dyDescent="0.25">
      <c r="A7" s="15"/>
      <c r="B7" s="15"/>
      <c r="C7" s="15"/>
      <c r="D7" s="15"/>
      <c r="E7" s="15"/>
      <c r="F7" s="15"/>
      <c r="G7" s="15"/>
      <c r="H7" s="15"/>
      <c r="I7" s="15"/>
    </row>
    <row r="8" spans="1:9" x14ac:dyDescent="0.25">
      <c r="A8" s="15"/>
      <c r="B8" s="15"/>
      <c r="C8" s="15"/>
      <c r="D8" s="15"/>
      <c r="E8" s="15"/>
      <c r="F8" s="15"/>
      <c r="G8" s="15"/>
      <c r="H8" s="15"/>
      <c r="I8" s="15"/>
    </row>
    <row r="9" spans="1:9" x14ac:dyDescent="0.25">
      <c r="A9" s="15"/>
      <c r="B9" s="15"/>
      <c r="C9" s="15"/>
      <c r="D9" s="15"/>
      <c r="E9" s="15"/>
      <c r="F9" s="15"/>
      <c r="G9" s="15"/>
      <c r="H9" s="15"/>
      <c r="I9" s="15"/>
    </row>
    <row r="10" spans="1:9" x14ac:dyDescent="0.25">
      <c r="A10" s="15"/>
      <c r="B10" s="15"/>
      <c r="C10" s="15"/>
      <c r="D10" s="15"/>
      <c r="E10" s="15"/>
      <c r="F10" s="15"/>
      <c r="G10" s="15"/>
      <c r="H10" s="15"/>
      <c r="I10" s="15"/>
    </row>
    <row r="11" spans="1:9" x14ac:dyDescent="0.25">
      <c r="A11" s="15"/>
      <c r="B11" s="15"/>
      <c r="C11" s="15"/>
      <c r="D11" s="15"/>
      <c r="E11" s="15"/>
      <c r="F11" s="15"/>
      <c r="G11" s="15"/>
      <c r="H11" s="15"/>
      <c r="I11" s="15"/>
    </row>
    <row r="12" spans="1:9" x14ac:dyDescent="0.25">
      <c r="A12" s="15"/>
      <c r="B12" s="15"/>
      <c r="C12" s="15"/>
      <c r="D12" s="15"/>
      <c r="E12" s="15"/>
      <c r="F12" s="15"/>
      <c r="G12" s="15"/>
      <c r="H12" s="15"/>
      <c r="I12" s="15"/>
    </row>
    <row r="13" spans="1:9" x14ac:dyDescent="0.25">
      <c r="A13" s="15"/>
      <c r="B13" s="15"/>
      <c r="C13" s="15"/>
      <c r="D13" s="15"/>
      <c r="E13" s="15"/>
      <c r="F13" s="15"/>
      <c r="G13" s="15"/>
      <c r="H13" s="15"/>
      <c r="I13" s="15"/>
    </row>
    <row r="14" spans="1:9" x14ac:dyDescent="0.25">
      <c r="A14" s="15"/>
      <c r="B14" s="15"/>
      <c r="C14" s="15"/>
      <c r="D14" s="15"/>
      <c r="E14" s="15"/>
      <c r="F14" s="15"/>
      <c r="G14" s="15"/>
      <c r="H14" s="15"/>
      <c r="I14" s="15"/>
    </row>
    <row r="15" spans="1:9" x14ac:dyDescent="0.25">
      <c r="A15" s="15"/>
      <c r="B15" s="15"/>
      <c r="C15" s="15"/>
      <c r="D15" s="15"/>
      <c r="E15" s="15"/>
      <c r="F15" s="15"/>
      <c r="G15" s="15"/>
      <c r="H15" s="15"/>
      <c r="I15" s="15"/>
    </row>
    <row r="16" spans="1:9" x14ac:dyDescent="0.25">
      <c r="A16" s="15"/>
      <c r="B16" s="15"/>
      <c r="C16" s="15"/>
      <c r="D16" s="15"/>
      <c r="E16" s="15"/>
      <c r="F16" s="15"/>
      <c r="G16" s="15"/>
      <c r="H16" s="15"/>
      <c r="I16" s="15"/>
    </row>
    <row r="17" spans="1:9" x14ac:dyDescent="0.25">
      <c r="A17" s="15"/>
      <c r="B17" s="15"/>
      <c r="C17" s="15"/>
      <c r="D17" s="15"/>
      <c r="E17" s="15"/>
      <c r="F17" s="15"/>
      <c r="G17" s="15"/>
      <c r="H17" s="15"/>
      <c r="I17" s="15"/>
    </row>
    <row r="18" spans="1:9" x14ac:dyDescent="0.25">
      <c r="A18" s="15"/>
      <c r="B18" s="15"/>
      <c r="C18" s="15"/>
      <c r="D18" s="15"/>
      <c r="E18" s="15"/>
      <c r="F18" s="15"/>
      <c r="G18" s="15"/>
      <c r="H18" s="15"/>
      <c r="I18" s="15"/>
    </row>
    <row r="19" spans="1:9" x14ac:dyDescent="0.25">
      <c r="A19" s="15"/>
      <c r="B19" s="15"/>
      <c r="C19" s="15"/>
      <c r="D19" s="15"/>
      <c r="E19" s="15"/>
      <c r="F19" s="15"/>
      <c r="G19" s="15"/>
      <c r="H19" s="15"/>
      <c r="I19" s="15"/>
    </row>
    <row r="20" spans="1:9" x14ac:dyDescent="0.25">
      <c r="A20" s="15"/>
      <c r="B20" s="15"/>
      <c r="C20" s="15"/>
      <c r="D20" s="15"/>
      <c r="E20" s="15"/>
      <c r="F20" s="15"/>
      <c r="G20" s="15"/>
      <c r="H20" s="15"/>
      <c r="I20" s="15"/>
    </row>
    <row r="21" spans="1:9" x14ac:dyDescent="0.25">
      <c r="A21" s="15"/>
      <c r="B21" s="15"/>
      <c r="C21" s="15"/>
      <c r="D21" s="15"/>
      <c r="E21" s="15"/>
      <c r="F21" s="15"/>
      <c r="G21" s="15"/>
      <c r="H21" s="15"/>
      <c r="I21" s="15"/>
    </row>
    <row r="22" spans="1:9" x14ac:dyDescent="0.25">
      <c r="A22" s="15"/>
      <c r="B22" s="15"/>
      <c r="C22" s="15"/>
      <c r="D22" s="15"/>
      <c r="E22" s="15"/>
      <c r="F22" s="15"/>
      <c r="G22" s="15"/>
      <c r="H22" s="15"/>
      <c r="I22" s="15"/>
    </row>
    <row r="23" spans="1:9" x14ac:dyDescent="0.25">
      <c r="A23" s="15"/>
      <c r="B23" s="15"/>
      <c r="C23" s="15"/>
      <c r="D23" s="15"/>
      <c r="E23" s="15"/>
      <c r="F23" s="15"/>
      <c r="G23" s="15"/>
      <c r="H23" s="15"/>
      <c r="I23" s="15"/>
    </row>
    <row r="24" spans="1:9" x14ac:dyDescent="0.25">
      <c r="A24" s="15"/>
      <c r="B24" s="15"/>
      <c r="C24" s="15"/>
      <c r="D24" s="15"/>
      <c r="E24" s="15"/>
      <c r="F24" s="15"/>
      <c r="G24" s="15"/>
      <c r="H24" s="15"/>
      <c r="I24" s="15"/>
    </row>
    <row r="25" spans="1:9" x14ac:dyDescent="0.25">
      <c r="A25" s="15"/>
      <c r="B25" s="15"/>
      <c r="C25" s="15"/>
      <c r="D25" s="15"/>
      <c r="E25" s="15"/>
      <c r="F25" s="15"/>
      <c r="G25" s="15"/>
      <c r="H25" s="15"/>
      <c r="I25" s="15"/>
    </row>
    <row r="26" spans="1:9" x14ac:dyDescent="0.25">
      <c r="A26" s="15"/>
      <c r="B26" s="15"/>
      <c r="C26" s="15"/>
      <c r="D26" s="15"/>
      <c r="E26" s="15"/>
      <c r="F26" s="15"/>
      <c r="G26" s="15"/>
      <c r="H26" s="15"/>
      <c r="I26" s="15"/>
    </row>
    <row r="27" spans="1:9" x14ac:dyDescent="0.25">
      <c r="A27" s="15"/>
      <c r="B27" s="15"/>
      <c r="C27" s="15"/>
      <c r="D27" s="15"/>
      <c r="E27" s="15"/>
      <c r="F27" s="15"/>
      <c r="G27" s="15"/>
      <c r="H27" s="15"/>
      <c r="I27" s="15"/>
    </row>
    <row r="28" spans="1:9" x14ac:dyDescent="0.25">
      <c r="A28" s="15"/>
      <c r="B28" s="15"/>
      <c r="C28" s="15"/>
      <c r="D28" s="15"/>
      <c r="E28" s="15"/>
      <c r="F28" s="15"/>
      <c r="G28" s="15"/>
      <c r="H28" s="15"/>
      <c r="I28" s="15"/>
    </row>
    <row r="29" spans="1:9" x14ac:dyDescent="0.25">
      <c r="A29" s="15"/>
      <c r="B29" s="15"/>
      <c r="C29" s="15"/>
      <c r="D29" s="15"/>
      <c r="E29" s="15"/>
      <c r="F29" s="15"/>
      <c r="G29" s="15"/>
      <c r="H29" s="15"/>
      <c r="I29" s="15"/>
    </row>
    <row r="30" spans="1:9" x14ac:dyDescent="0.25">
      <c r="A30" s="15"/>
      <c r="B30" s="15"/>
      <c r="C30" s="15"/>
      <c r="D30" s="15"/>
      <c r="E30" s="15"/>
      <c r="F30" s="15"/>
      <c r="G30" s="15"/>
      <c r="H30" s="15"/>
      <c r="I30" s="15"/>
    </row>
    <row r="31" spans="1:9" x14ac:dyDescent="0.25">
      <c r="A31" s="15"/>
      <c r="B31" s="15"/>
      <c r="C31" s="15"/>
      <c r="D31" s="15"/>
      <c r="E31" s="15"/>
      <c r="F31" s="15"/>
      <c r="G31" s="15"/>
      <c r="H31" s="15"/>
      <c r="I31" s="15"/>
    </row>
    <row r="32" spans="1:9" x14ac:dyDescent="0.25">
      <c r="A32" s="15"/>
      <c r="B32" s="15"/>
      <c r="C32" s="15"/>
      <c r="D32" s="15"/>
      <c r="E32" s="15"/>
      <c r="F32" s="15"/>
      <c r="G32" s="15"/>
      <c r="H32" s="15"/>
      <c r="I32" s="15"/>
    </row>
    <row r="33" spans="1:9" x14ac:dyDescent="0.25">
      <c r="A33" s="15"/>
      <c r="B33" s="15"/>
      <c r="C33" s="15"/>
      <c r="D33" s="15"/>
      <c r="E33" s="15"/>
      <c r="F33" s="15"/>
      <c r="G33" s="15"/>
      <c r="H33" s="15"/>
      <c r="I33" s="15"/>
    </row>
    <row r="34" spans="1:9" x14ac:dyDescent="0.25">
      <c r="A34" s="15"/>
      <c r="B34" s="15"/>
      <c r="C34" s="15"/>
      <c r="D34" s="15"/>
      <c r="E34" s="15"/>
      <c r="F34" s="15"/>
      <c r="G34" s="15"/>
      <c r="H34" s="15"/>
      <c r="I34" s="15"/>
    </row>
    <row r="35" spans="1:9" x14ac:dyDescent="0.25">
      <c r="A35" s="15"/>
      <c r="B35" s="15"/>
      <c r="C35" s="15"/>
      <c r="D35" s="15"/>
      <c r="E35" s="15"/>
      <c r="F35" s="15"/>
      <c r="G35" s="15"/>
      <c r="H35" s="15"/>
      <c r="I35" s="15"/>
    </row>
    <row r="36" spans="1:9" x14ac:dyDescent="0.25">
      <c r="A36" s="15"/>
      <c r="B36" s="15"/>
      <c r="C36" s="15"/>
      <c r="D36" s="15"/>
      <c r="E36" s="15"/>
      <c r="F36" s="15"/>
      <c r="G36" s="15"/>
      <c r="H36" s="15"/>
      <c r="I36" s="15"/>
    </row>
    <row r="37" spans="1:9" x14ac:dyDescent="0.25">
      <c r="A37" s="15"/>
      <c r="B37" s="15"/>
      <c r="C37" s="15"/>
      <c r="D37" s="15"/>
      <c r="E37" s="15"/>
      <c r="F37" s="15"/>
      <c r="G37" s="15"/>
      <c r="H37" s="15"/>
      <c r="I37" s="15"/>
    </row>
    <row r="38" spans="1:9" x14ac:dyDescent="0.25">
      <c r="A38" s="15"/>
      <c r="B38" s="15"/>
      <c r="C38" s="15"/>
      <c r="D38" s="15"/>
      <c r="E38" s="15"/>
      <c r="F38" s="15"/>
      <c r="G38" s="15"/>
      <c r="H38" s="15"/>
      <c r="I38" s="15"/>
    </row>
    <row r="39" spans="1:9" x14ac:dyDescent="0.25">
      <c r="A39" s="15"/>
      <c r="B39" s="15"/>
      <c r="C39" s="15"/>
      <c r="D39" s="15"/>
      <c r="E39" s="15"/>
      <c r="F39" s="15"/>
      <c r="G39" s="15"/>
      <c r="H39" s="15"/>
      <c r="I39" s="15"/>
    </row>
    <row r="40" spans="1:9" x14ac:dyDescent="0.25">
      <c r="A40" s="15"/>
      <c r="B40" s="15"/>
      <c r="C40" s="15"/>
      <c r="D40" s="15"/>
      <c r="E40" s="15"/>
      <c r="F40" s="15"/>
      <c r="G40" s="15"/>
      <c r="H40" s="15"/>
      <c r="I40" s="15"/>
    </row>
    <row r="41" spans="1:9" x14ac:dyDescent="0.25">
      <c r="A41" s="15"/>
      <c r="B41" s="15"/>
      <c r="C41" s="15"/>
      <c r="D41" s="15"/>
      <c r="E41" s="15"/>
      <c r="F41" s="15"/>
      <c r="G41" s="15"/>
      <c r="H41" s="15"/>
      <c r="I41" s="15"/>
    </row>
    <row r="42" spans="1:9" x14ac:dyDescent="0.25">
      <c r="A42" s="15"/>
      <c r="B42" s="15"/>
      <c r="C42" s="15"/>
      <c r="D42" s="15"/>
      <c r="E42" s="15"/>
      <c r="F42" s="15"/>
      <c r="G42" s="15"/>
      <c r="H42" s="15"/>
      <c r="I42" s="15"/>
    </row>
    <row r="43" spans="1:9" x14ac:dyDescent="0.25">
      <c r="A43" s="15"/>
      <c r="B43" s="15"/>
      <c r="C43" s="15"/>
      <c r="D43" s="15"/>
      <c r="E43" s="15"/>
      <c r="F43" s="15"/>
      <c r="G43" s="15"/>
      <c r="H43" s="15"/>
      <c r="I43" s="15"/>
    </row>
    <row r="44" spans="1:9" x14ac:dyDescent="0.25">
      <c r="A44" s="15"/>
      <c r="B44" s="15"/>
      <c r="C44" s="15"/>
      <c r="D44" s="15"/>
      <c r="E44" s="15"/>
      <c r="F44" s="15"/>
      <c r="G44" s="15"/>
      <c r="H44" s="15"/>
      <c r="I44" s="15"/>
    </row>
    <row r="45" spans="1:9" x14ac:dyDescent="0.25">
      <c r="A45" s="15"/>
      <c r="B45" s="15"/>
      <c r="C45" s="15"/>
      <c r="D45" s="15"/>
      <c r="E45" s="15"/>
      <c r="F45" s="15"/>
      <c r="G45" s="15"/>
      <c r="H45" s="15"/>
      <c r="I45" s="15"/>
    </row>
    <row r="46" spans="1:9" x14ac:dyDescent="0.25">
      <c r="A46" s="15"/>
      <c r="B46" s="15"/>
      <c r="C46" s="15"/>
      <c r="D46" s="15"/>
      <c r="E46" s="15"/>
      <c r="F46" s="15"/>
      <c r="G46" s="15"/>
      <c r="H46" s="15"/>
      <c r="I46" s="15"/>
    </row>
    <row r="47" spans="1:9" x14ac:dyDescent="0.25">
      <c r="A47" s="15"/>
      <c r="B47" s="15"/>
      <c r="C47" s="15"/>
      <c r="D47" s="15"/>
      <c r="E47" s="15"/>
      <c r="F47" s="15"/>
      <c r="G47" s="15"/>
      <c r="H47" s="15"/>
      <c r="I47" s="15"/>
    </row>
    <row r="48" spans="1:9" x14ac:dyDescent="0.25">
      <c r="A48" s="15"/>
      <c r="B48" s="15"/>
      <c r="C48" s="15"/>
      <c r="D48" s="15"/>
      <c r="E48" s="15"/>
      <c r="F48" s="15"/>
      <c r="G48" s="15"/>
      <c r="H48" s="15"/>
      <c r="I48" s="15"/>
    </row>
    <row r="49" spans="1:9" x14ac:dyDescent="0.25">
      <c r="A49" s="15"/>
      <c r="B49" s="15"/>
      <c r="C49" s="15"/>
      <c r="D49" s="15"/>
      <c r="E49" s="15"/>
      <c r="F49" s="15"/>
      <c r="G49" s="15"/>
      <c r="H49" s="15"/>
      <c r="I49" s="15"/>
    </row>
    <row r="50" spans="1:9" x14ac:dyDescent="0.25">
      <c r="A50" s="15"/>
      <c r="B50" s="15"/>
      <c r="C50" s="15"/>
      <c r="D50" s="15"/>
      <c r="E50" s="15"/>
      <c r="F50" s="15"/>
      <c r="G50" s="15"/>
      <c r="H50" s="15"/>
      <c r="I50" s="15"/>
    </row>
    <row r="51" spans="1:9" x14ac:dyDescent="0.25">
      <c r="A51" s="15"/>
      <c r="B51" s="15"/>
      <c r="C51" s="15"/>
      <c r="D51" s="15"/>
      <c r="E51" s="15"/>
      <c r="F51" s="15"/>
      <c r="G51" s="15"/>
      <c r="H51" s="15"/>
      <c r="I51" s="15"/>
    </row>
    <row r="52" spans="1:9" x14ac:dyDescent="0.25">
      <c r="A52" s="15"/>
      <c r="B52" s="15"/>
      <c r="C52" s="15"/>
      <c r="D52" s="15"/>
      <c r="E52" s="15"/>
      <c r="F52" s="15"/>
      <c r="G52" s="15"/>
      <c r="H52" s="15"/>
      <c r="I52" s="15"/>
    </row>
    <row r="53" spans="1:9" x14ac:dyDescent="0.25">
      <c r="A53" s="15"/>
      <c r="B53" s="15"/>
      <c r="C53" s="15"/>
      <c r="D53" s="15"/>
      <c r="E53" s="15"/>
      <c r="F53" s="15"/>
      <c r="G53" s="15"/>
      <c r="H53" s="15"/>
      <c r="I53" s="15"/>
    </row>
    <row r="54" spans="1:9" x14ac:dyDescent="0.25">
      <c r="A54" s="15"/>
      <c r="B54" s="15"/>
      <c r="C54" s="15"/>
      <c r="D54" s="15"/>
      <c r="E54" s="15"/>
      <c r="F54" s="15"/>
      <c r="G54" s="15"/>
      <c r="H54" s="15"/>
      <c r="I54" s="15"/>
    </row>
    <row r="55" spans="1:9" x14ac:dyDescent="0.25">
      <c r="A55" s="15"/>
      <c r="B55" s="15"/>
      <c r="C55" s="15"/>
      <c r="D55" s="15"/>
      <c r="E55" s="15"/>
      <c r="F55" s="15"/>
      <c r="G55" s="15"/>
      <c r="H55" s="15"/>
      <c r="I55" s="15"/>
    </row>
    <row r="56" spans="1:9" x14ac:dyDescent="0.25">
      <c r="A56" s="15"/>
      <c r="B56" s="15"/>
      <c r="C56" s="15"/>
      <c r="D56" s="15"/>
      <c r="E56" s="15"/>
      <c r="F56" s="15"/>
      <c r="G56" s="15"/>
      <c r="H56" s="15"/>
      <c r="I56" s="15"/>
    </row>
    <row r="57" spans="1:9" x14ac:dyDescent="0.25">
      <c r="A57" s="15"/>
      <c r="B57" s="15"/>
      <c r="C57" s="15"/>
      <c r="D57" s="15"/>
      <c r="E57" s="15"/>
      <c r="F57" s="15"/>
      <c r="G57" s="15"/>
      <c r="H57" s="15"/>
      <c r="I57" s="15"/>
    </row>
    <row r="58" spans="1:9" x14ac:dyDescent="0.25">
      <c r="A58" s="15"/>
      <c r="B58" s="15"/>
      <c r="C58" s="15"/>
      <c r="D58" s="15"/>
      <c r="E58" s="15"/>
      <c r="F58" s="15"/>
      <c r="G58" s="15"/>
      <c r="H58" s="15"/>
      <c r="I58" s="15"/>
    </row>
    <row r="59" spans="1:9" x14ac:dyDescent="0.25">
      <c r="A59" s="15"/>
      <c r="B59" s="15"/>
      <c r="C59" s="15"/>
      <c r="D59" s="15"/>
      <c r="E59" s="15"/>
      <c r="F59" s="15"/>
      <c r="G59" s="15"/>
      <c r="H59" s="15"/>
      <c r="I59" s="15"/>
    </row>
    <row r="60" spans="1:9" x14ac:dyDescent="0.25">
      <c r="A60" s="15"/>
      <c r="B60" s="15"/>
      <c r="C60" s="15"/>
      <c r="D60" s="15"/>
      <c r="E60" s="15"/>
      <c r="F60" s="15"/>
      <c r="G60" s="15"/>
      <c r="H60" s="15"/>
      <c r="I60" s="15"/>
    </row>
    <row r="61" spans="1:9" x14ac:dyDescent="0.25">
      <c r="A61" s="15"/>
      <c r="B61" s="15"/>
      <c r="C61" s="15"/>
      <c r="D61" s="15"/>
      <c r="E61" s="15"/>
      <c r="F61" s="15"/>
      <c r="G61" s="15"/>
      <c r="H61" s="15"/>
      <c r="I61" s="15"/>
    </row>
    <row r="62" spans="1:9" x14ac:dyDescent="0.25">
      <c r="A62" s="15"/>
      <c r="B62" s="15"/>
      <c r="C62" s="15"/>
      <c r="D62" s="15"/>
      <c r="E62" s="15"/>
      <c r="F62" s="15"/>
      <c r="G62" s="15"/>
      <c r="H62" s="15"/>
      <c r="I62" s="15"/>
    </row>
    <row r="63" spans="1:9" x14ac:dyDescent="0.25">
      <c r="A63" s="15"/>
      <c r="B63" s="15"/>
      <c r="C63" s="15"/>
      <c r="D63" s="15"/>
      <c r="E63" s="15"/>
      <c r="F63" s="15"/>
      <c r="G63" s="15"/>
      <c r="H63" s="15"/>
      <c r="I63" s="15"/>
    </row>
    <row r="64" spans="1:9" x14ac:dyDescent="0.25">
      <c r="A64" s="15"/>
      <c r="B64" s="15"/>
      <c r="C64" s="15"/>
      <c r="D64" s="15"/>
      <c r="E64" s="15"/>
      <c r="F64" s="15"/>
      <c r="G64" s="15"/>
      <c r="H64" s="15"/>
      <c r="I64" s="15"/>
    </row>
    <row r="65" spans="1:9" x14ac:dyDescent="0.25">
      <c r="A65" s="15"/>
      <c r="B65" s="15"/>
      <c r="C65" s="15"/>
      <c r="D65" s="15"/>
      <c r="E65" s="15"/>
      <c r="F65" s="15"/>
      <c r="G65" s="15"/>
      <c r="H65" s="15"/>
      <c r="I65" s="15"/>
    </row>
    <row r="66" spans="1:9" x14ac:dyDescent="0.25">
      <c r="A66" s="15"/>
      <c r="B66" s="15"/>
      <c r="C66" s="15"/>
      <c r="D66" s="15"/>
      <c r="E66" s="15"/>
      <c r="F66" s="15"/>
      <c r="G66" s="15"/>
      <c r="H66" s="15"/>
      <c r="I66" s="15"/>
    </row>
    <row r="67" spans="1:9" x14ac:dyDescent="0.25">
      <c r="A67" s="15"/>
      <c r="B67" s="15"/>
      <c r="C67" s="15"/>
      <c r="D67" s="15"/>
      <c r="E67" s="15"/>
      <c r="F67" s="15"/>
      <c r="G67" s="15"/>
      <c r="H67" s="15"/>
      <c r="I67" s="15"/>
    </row>
    <row r="68" spans="1:9" x14ac:dyDescent="0.25">
      <c r="A68" s="15"/>
      <c r="B68" s="15"/>
      <c r="C68" s="15"/>
      <c r="D68" s="15"/>
      <c r="E68" s="15"/>
      <c r="F68" s="15"/>
      <c r="G68" s="15"/>
      <c r="H68" s="15"/>
      <c r="I68" s="15"/>
    </row>
    <row r="69" spans="1:9" x14ac:dyDescent="0.25">
      <c r="A69" s="15"/>
      <c r="B69" s="15"/>
      <c r="C69" s="15"/>
      <c r="D69" s="15"/>
      <c r="E69" s="15"/>
      <c r="F69" s="15"/>
      <c r="G69" s="15"/>
      <c r="H69" s="15"/>
      <c r="I69" s="15"/>
    </row>
    <row r="70" spans="1:9" x14ac:dyDescent="0.25">
      <c r="A70" s="15"/>
      <c r="B70" s="15"/>
      <c r="C70" s="15"/>
      <c r="D70" s="15"/>
      <c r="E70" s="15"/>
      <c r="F70" s="15"/>
      <c r="G70" s="15"/>
      <c r="H70" s="15"/>
      <c r="I70" s="15"/>
    </row>
    <row r="71" spans="1:9" x14ac:dyDescent="0.25">
      <c r="A71" s="15"/>
      <c r="B71" s="15"/>
      <c r="C71" s="15"/>
      <c r="D71" s="15"/>
      <c r="E71" s="15"/>
      <c r="F71" s="15"/>
      <c r="G71" s="15"/>
      <c r="H71" s="15"/>
      <c r="I71" s="15"/>
    </row>
    <row r="72" spans="1:9" x14ac:dyDescent="0.25">
      <c r="A72" s="15"/>
      <c r="B72" s="15"/>
      <c r="C72" s="15"/>
      <c r="D72" s="15"/>
      <c r="E72" s="15"/>
      <c r="F72" s="15"/>
      <c r="G72" s="15"/>
      <c r="H72" s="15"/>
      <c r="I72" s="15"/>
    </row>
    <row r="73" spans="1:9" x14ac:dyDescent="0.25">
      <c r="A73" s="15"/>
      <c r="B73" s="15"/>
      <c r="C73" s="15"/>
      <c r="D73" s="15"/>
      <c r="E73" s="15"/>
      <c r="F73" s="15"/>
      <c r="G73" s="15"/>
      <c r="H73" s="15"/>
      <c r="I73" s="15"/>
    </row>
    <row r="74" spans="1:9" x14ac:dyDescent="0.25">
      <c r="A74" s="15"/>
      <c r="B74" s="15"/>
      <c r="C74" s="15"/>
      <c r="D74" s="15"/>
      <c r="E74" s="15"/>
      <c r="F74" s="15"/>
      <c r="G74" s="15"/>
      <c r="H74" s="15"/>
      <c r="I74" s="15"/>
    </row>
    <row r="75" spans="1:9" x14ac:dyDescent="0.25">
      <c r="A75" s="15"/>
      <c r="B75" s="15"/>
      <c r="C75" s="15"/>
      <c r="D75" s="15"/>
      <c r="E75" s="15"/>
      <c r="F75" s="15"/>
      <c r="G75" s="15"/>
      <c r="H75" s="15"/>
      <c r="I75" s="15"/>
    </row>
    <row r="76" spans="1:9" x14ac:dyDescent="0.25">
      <c r="A76" s="15"/>
      <c r="B76" s="15"/>
      <c r="C76" s="15"/>
      <c r="D76" s="15"/>
      <c r="E76" s="15"/>
      <c r="F76" s="15"/>
      <c r="G76" s="15"/>
      <c r="H76" s="15"/>
      <c r="I76" s="15"/>
    </row>
    <row r="77" spans="1:9" x14ac:dyDescent="0.25">
      <c r="A77" s="15"/>
      <c r="B77" s="15"/>
      <c r="C77" s="15"/>
      <c r="D77" s="15"/>
      <c r="E77" s="15"/>
      <c r="F77" s="15"/>
      <c r="G77" s="15"/>
      <c r="H77" s="15"/>
      <c r="I77" s="15"/>
    </row>
    <row r="78" spans="1:9" x14ac:dyDescent="0.25">
      <c r="A78" s="15"/>
      <c r="B78" s="15"/>
      <c r="C78" s="15"/>
      <c r="D78" s="15"/>
      <c r="E78" s="15"/>
      <c r="F78" s="15"/>
      <c r="G78" s="15"/>
      <c r="H78" s="15"/>
      <c r="I78" s="15"/>
    </row>
    <row r="79" spans="1:9" x14ac:dyDescent="0.25">
      <c r="A79" s="15"/>
      <c r="B79" s="15"/>
      <c r="C79" s="15"/>
      <c r="D79" s="15"/>
      <c r="E79" s="15"/>
      <c r="F79" s="15"/>
      <c r="G79" s="15"/>
      <c r="H79" s="15"/>
      <c r="I79" s="15"/>
    </row>
    <row r="80" spans="1:9" x14ac:dyDescent="0.25">
      <c r="A80" s="15"/>
      <c r="B80" s="15"/>
      <c r="C80" s="15"/>
      <c r="D80" s="15"/>
      <c r="E80" s="15"/>
      <c r="F80" s="15"/>
      <c r="G80" s="15"/>
      <c r="H80" s="15"/>
      <c r="I80" s="15"/>
    </row>
    <row r="81" spans="1:9" x14ac:dyDescent="0.25">
      <c r="A81" s="15"/>
      <c r="B81" s="15"/>
      <c r="C81" s="15"/>
      <c r="D81" s="15"/>
      <c r="E81" s="15"/>
      <c r="F81" s="15"/>
      <c r="G81" s="15"/>
      <c r="H81" s="15"/>
      <c r="I81" s="15"/>
    </row>
    <row r="82" spans="1:9" x14ac:dyDescent="0.25">
      <c r="A82" s="15"/>
      <c r="B82" s="15"/>
      <c r="C82" s="15"/>
      <c r="D82" s="15"/>
      <c r="E82" s="15"/>
      <c r="F82" s="15"/>
      <c r="G82" s="15"/>
      <c r="H82" s="15"/>
      <c r="I82" s="15"/>
    </row>
    <row r="83" spans="1:9" x14ac:dyDescent="0.25">
      <c r="A83" s="15"/>
      <c r="B83" s="15"/>
      <c r="C83" s="15"/>
      <c r="D83" s="15"/>
      <c r="E83" s="15"/>
      <c r="F83" s="15"/>
      <c r="G83" s="15"/>
      <c r="H83" s="15"/>
      <c r="I83" s="15"/>
    </row>
    <row r="84" spans="1:9" x14ac:dyDescent="0.25">
      <c r="A84" s="15"/>
      <c r="B84" s="15"/>
      <c r="C84" s="15"/>
      <c r="D84" s="15"/>
      <c r="E84" s="15"/>
      <c r="F84" s="15"/>
      <c r="G84" s="15"/>
      <c r="H84" s="15"/>
      <c r="I84" s="15"/>
    </row>
    <row r="85" spans="1:9" x14ac:dyDescent="0.25">
      <c r="A85" s="15"/>
      <c r="B85" s="15"/>
      <c r="C85" s="15"/>
      <c r="D85" s="15"/>
      <c r="E85" s="15"/>
      <c r="F85" s="15"/>
      <c r="G85" s="15"/>
      <c r="H85" s="15"/>
      <c r="I85" s="15"/>
    </row>
    <row r="86" spans="1:9" x14ac:dyDescent="0.25">
      <c r="A86" s="15"/>
      <c r="B86" s="15"/>
      <c r="C86" s="15"/>
      <c r="D86" s="15"/>
      <c r="E86" s="15"/>
      <c r="F86" s="15"/>
      <c r="G86" s="15"/>
      <c r="H86" s="15"/>
      <c r="I86" s="15"/>
    </row>
    <row r="87" spans="1:9" x14ac:dyDescent="0.25">
      <c r="A87" s="15"/>
      <c r="B87" s="15"/>
      <c r="C87" s="15"/>
      <c r="D87" s="15"/>
      <c r="E87" s="15"/>
      <c r="F87" s="15"/>
      <c r="G87" s="15"/>
      <c r="H87" s="15"/>
      <c r="I87" s="15"/>
    </row>
    <row r="88" spans="1:9" x14ac:dyDescent="0.25">
      <c r="A88" s="15"/>
      <c r="B88" s="15"/>
      <c r="C88" s="15"/>
      <c r="D88" s="15"/>
      <c r="E88" s="15"/>
      <c r="F88" s="15"/>
      <c r="G88" s="15"/>
      <c r="H88" s="15"/>
      <c r="I88" s="15"/>
    </row>
    <row r="89" spans="1:9" x14ac:dyDescent="0.25">
      <c r="A89" s="15"/>
      <c r="B89" s="15"/>
      <c r="C89" s="15"/>
      <c r="D89" s="15"/>
      <c r="E89" s="15"/>
      <c r="F89" s="15"/>
      <c r="G89" s="15"/>
      <c r="H89" s="15"/>
      <c r="I89" s="15"/>
    </row>
    <row r="90" spans="1:9" x14ac:dyDescent="0.25">
      <c r="A90" s="15"/>
      <c r="B90" s="15"/>
      <c r="C90" s="15"/>
      <c r="D90" s="15"/>
      <c r="E90" s="15"/>
      <c r="F90" s="15"/>
      <c r="G90" s="15"/>
      <c r="H90" s="15"/>
      <c r="I90" s="15"/>
    </row>
    <row r="91" spans="1:9" x14ac:dyDescent="0.25">
      <c r="A91" s="15"/>
      <c r="B91" s="15"/>
      <c r="C91" s="15"/>
      <c r="D91" s="15"/>
      <c r="E91" s="15"/>
      <c r="F91" s="15"/>
      <c r="G91" s="15"/>
      <c r="H91" s="15"/>
      <c r="I91" s="15"/>
    </row>
    <row r="92" spans="1:9" x14ac:dyDescent="0.25">
      <c r="A92" s="15"/>
      <c r="B92" s="15"/>
      <c r="C92" s="15"/>
      <c r="D92" s="15"/>
      <c r="E92" s="15"/>
      <c r="F92" s="15"/>
      <c r="G92" s="15"/>
      <c r="H92" s="15"/>
      <c r="I92" s="15"/>
    </row>
    <row r="93" spans="1:9" x14ac:dyDescent="0.25">
      <c r="A93" s="15"/>
      <c r="B93" s="15"/>
      <c r="C93" s="15"/>
      <c r="D93" s="15"/>
      <c r="E93" s="15"/>
      <c r="F93" s="15"/>
      <c r="G93" s="15"/>
      <c r="H93" s="15"/>
      <c r="I93" s="15"/>
    </row>
    <row r="94" spans="1:9" x14ac:dyDescent="0.25">
      <c r="A94" s="15"/>
      <c r="B94" s="15"/>
      <c r="C94" s="15"/>
      <c r="D94" s="15"/>
      <c r="E94" s="15"/>
      <c r="F94" s="15"/>
      <c r="G94" s="15"/>
      <c r="H94" s="15"/>
      <c r="I94" s="15"/>
    </row>
    <row r="95" spans="1:9" x14ac:dyDescent="0.25">
      <c r="A95" s="15"/>
      <c r="B95" s="15"/>
      <c r="C95" s="15"/>
      <c r="D95" s="15"/>
      <c r="E95" s="15"/>
      <c r="F95" s="15"/>
      <c r="G95" s="15"/>
      <c r="H95" s="15"/>
      <c r="I95" s="15"/>
    </row>
    <row r="96" spans="1:9" x14ac:dyDescent="0.25">
      <c r="A96" s="15"/>
      <c r="B96" s="15"/>
      <c r="C96" s="15"/>
      <c r="D96" s="15"/>
      <c r="E96" s="15"/>
      <c r="F96" s="15"/>
      <c r="G96" s="15"/>
      <c r="H96" s="15"/>
      <c r="I96" s="15"/>
    </row>
    <row r="97" spans="1:9" x14ac:dyDescent="0.25">
      <c r="A97" s="15"/>
      <c r="B97" s="15"/>
      <c r="C97" s="15"/>
      <c r="D97" s="15"/>
      <c r="E97" s="15"/>
      <c r="F97" s="15"/>
      <c r="G97" s="15"/>
      <c r="H97" s="15"/>
      <c r="I97" s="15"/>
    </row>
    <row r="98" spans="1:9" x14ac:dyDescent="0.25">
      <c r="A98" s="15"/>
      <c r="B98" s="15"/>
      <c r="C98" s="15"/>
      <c r="D98" s="15"/>
      <c r="E98" s="15"/>
      <c r="F98" s="15"/>
      <c r="G98" s="15"/>
      <c r="H98" s="15"/>
      <c r="I98" s="15"/>
    </row>
    <row r="99" spans="1:9" x14ac:dyDescent="0.25">
      <c r="A99" s="15"/>
      <c r="B99" s="15"/>
      <c r="C99" s="15"/>
      <c r="D99" s="15"/>
      <c r="E99" s="15"/>
      <c r="F99" s="15"/>
      <c r="G99" s="15"/>
      <c r="H99" s="15"/>
      <c r="I99" s="15"/>
    </row>
    <row r="100" spans="1:9" x14ac:dyDescent="0.25">
      <c r="A100" s="15"/>
      <c r="B100" s="15"/>
      <c r="C100" s="15"/>
      <c r="D100" s="15"/>
      <c r="E100" s="15"/>
      <c r="F100" s="15"/>
      <c r="G100" s="15"/>
      <c r="H100" s="15"/>
      <c r="I100" s="15"/>
    </row>
    <row r="101" spans="1:9" x14ac:dyDescent="0.25">
      <c r="A101" s="15"/>
      <c r="B101" s="15"/>
      <c r="C101" s="15"/>
      <c r="D101" s="15"/>
      <c r="E101" s="15"/>
      <c r="F101" s="15"/>
      <c r="G101" s="15"/>
      <c r="H101" s="15"/>
      <c r="I101" s="15"/>
    </row>
    <row r="102" spans="1:9" x14ac:dyDescent="0.25">
      <c r="A102" s="15"/>
      <c r="B102" s="15"/>
      <c r="C102" s="15"/>
      <c r="D102" s="15"/>
      <c r="E102" s="15"/>
      <c r="F102" s="15"/>
      <c r="G102" s="15"/>
      <c r="H102" s="15"/>
      <c r="I102" s="15"/>
    </row>
    <row r="103" spans="1:9" x14ac:dyDescent="0.25">
      <c r="A103" s="15"/>
      <c r="B103" s="15"/>
      <c r="C103" s="15"/>
      <c r="D103" s="15"/>
      <c r="E103" s="15"/>
      <c r="F103" s="15"/>
      <c r="G103" s="15"/>
      <c r="H103" s="15"/>
      <c r="I103" s="15"/>
    </row>
    <row r="104" spans="1:9" x14ac:dyDescent="0.25">
      <c r="A104" s="15"/>
      <c r="B104" s="15"/>
      <c r="C104" s="15"/>
      <c r="D104" s="15"/>
      <c r="E104" s="15"/>
      <c r="F104" s="15"/>
      <c r="G104" s="15"/>
      <c r="H104" s="15"/>
      <c r="I104" s="15"/>
    </row>
    <row r="105" spans="1:9" x14ac:dyDescent="0.25">
      <c r="A105" s="15"/>
      <c r="B105" s="15"/>
      <c r="C105" s="15"/>
      <c r="D105" s="15"/>
      <c r="E105" s="15"/>
      <c r="F105" s="15"/>
      <c r="G105" s="15"/>
      <c r="H105" s="15"/>
      <c r="I105" s="15"/>
    </row>
    <row r="106" spans="1:9" x14ac:dyDescent="0.25">
      <c r="A106" s="15"/>
      <c r="B106" s="15"/>
      <c r="C106" s="15"/>
      <c r="D106" s="15"/>
      <c r="E106" s="15"/>
      <c r="F106" s="15"/>
      <c r="G106" s="15"/>
      <c r="H106" s="15"/>
      <c r="I106" s="15"/>
    </row>
    <row r="107" spans="1:9" x14ac:dyDescent="0.25">
      <c r="A107" s="15"/>
      <c r="B107" s="15"/>
      <c r="C107" s="15"/>
      <c r="D107" s="15"/>
      <c r="E107" s="15"/>
      <c r="F107" s="15"/>
      <c r="G107" s="15"/>
      <c r="H107" s="15"/>
      <c r="I107" s="15"/>
    </row>
    <row r="108" spans="1:9" x14ac:dyDescent="0.25">
      <c r="A108" s="15"/>
      <c r="B108" s="15"/>
      <c r="C108" s="15"/>
      <c r="D108" s="15"/>
      <c r="E108" s="15"/>
      <c r="F108" s="15"/>
      <c r="G108" s="15"/>
      <c r="H108" s="15"/>
      <c r="I108" s="15"/>
    </row>
    <row r="109" spans="1:9" x14ac:dyDescent="0.25">
      <c r="A109" s="15"/>
      <c r="B109" s="15"/>
      <c r="C109" s="15"/>
      <c r="D109" s="15"/>
      <c r="E109" s="15"/>
      <c r="F109" s="15"/>
      <c r="G109" s="15"/>
      <c r="H109" s="15"/>
      <c r="I109" s="15"/>
    </row>
    <row r="110" spans="1:9" x14ac:dyDescent="0.25">
      <c r="A110" s="15"/>
      <c r="B110" s="15"/>
      <c r="C110" s="15"/>
      <c r="D110" s="15"/>
      <c r="E110" s="15"/>
      <c r="F110" s="15"/>
      <c r="G110" s="15"/>
      <c r="H110" s="15"/>
      <c r="I110" s="15"/>
    </row>
    <row r="111" spans="1:9" x14ac:dyDescent="0.25">
      <c r="A111" s="15"/>
      <c r="B111" s="15"/>
      <c r="C111" s="15"/>
      <c r="D111" s="15"/>
      <c r="E111" s="15"/>
      <c r="F111" s="15"/>
      <c r="G111" s="15"/>
      <c r="H111" s="15"/>
      <c r="I111" s="15"/>
    </row>
    <row r="112" spans="1:9" x14ac:dyDescent="0.25">
      <c r="A112" s="15"/>
      <c r="B112" s="15"/>
      <c r="C112" s="15"/>
      <c r="D112" s="15"/>
      <c r="E112" s="15"/>
      <c r="F112" s="15"/>
      <c r="G112" s="15"/>
      <c r="H112" s="15"/>
      <c r="I112" s="15"/>
    </row>
    <row r="113" spans="1:9" x14ac:dyDescent="0.25">
      <c r="A113" s="15"/>
      <c r="B113" s="15"/>
      <c r="C113" s="15"/>
      <c r="D113" s="15"/>
      <c r="E113" s="15"/>
      <c r="F113" s="15"/>
      <c r="G113" s="15"/>
      <c r="H113" s="15"/>
      <c r="I113" s="15"/>
    </row>
    <row r="114" spans="1:9" x14ac:dyDescent="0.25">
      <c r="A114" s="15"/>
      <c r="B114" s="15"/>
      <c r="C114" s="15"/>
      <c r="D114" s="15"/>
      <c r="E114" s="15"/>
      <c r="F114" s="15"/>
      <c r="G114" s="15"/>
      <c r="H114" s="15"/>
      <c r="I114" s="15"/>
    </row>
    <row r="115" spans="1:9" x14ac:dyDescent="0.25">
      <c r="A115" s="15"/>
      <c r="B115" s="15"/>
      <c r="C115" s="15"/>
      <c r="D115" s="15"/>
      <c r="E115" s="15"/>
      <c r="F115" s="15"/>
      <c r="G115" s="15"/>
      <c r="H115" s="15"/>
      <c r="I115" s="15"/>
    </row>
    <row r="116" spans="1:9" x14ac:dyDescent="0.25">
      <c r="A116" s="15"/>
      <c r="B116" s="15"/>
      <c r="C116" s="15"/>
      <c r="D116" s="15"/>
      <c r="E116" s="15"/>
      <c r="F116" s="15"/>
      <c r="G116" s="15"/>
      <c r="H116" s="15"/>
      <c r="I116" s="15"/>
    </row>
    <row r="117" spans="1:9" x14ac:dyDescent="0.25">
      <c r="A117" s="15"/>
      <c r="B117" s="15"/>
      <c r="C117" s="15"/>
      <c r="D117" s="15"/>
      <c r="E117" s="15"/>
      <c r="F117" s="15"/>
      <c r="G117" s="15"/>
      <c r="H117" s="15"/>
      <c r="I117" s="15"/>
    </row>
    <row r="118" spans="1:9" x14ac:dyDescent="0.25">
      <c r="A118" s="15"/>
      <c r="B118" s="15"/>
      <c r="C118" s="15"/>
      <c r="D118" s="15"/>
      <c r="E118" s="15"/>
      <c r="F118" s="15"/>
      <c r="G118" s="15"/>
      <c r="H118" s="15"/>
      <c r="I118" s="15"/>
    </row>
    <row r="119" spans="1:9" x14ac:dyDescent="0.25">
      <c r="A119" s="15"/>
      <c r="B119" s="15"/>
      <c r="C119" s="15"/>
      <c r="D119" s="15"/>
      <c r="E119" s="15"/>
      <c r="F119" s="15"/>
      <c r="G119" s="15"/>
      <c r="H119" s="15"/>
      <c r="I119" s="15"/>
    </row>
    <row r="120" spans="1:9" x14ac:dyDescent="0.25">
      <c r="A120" s="15"/>
      <c r="B120" s="15"/>
      <c r="C120" s="15"/>
      <c r="D120" s="15"/>
      <c r="E120" s="15"/>
      <c r="F120" s="15"/>
      <c r="G120" s="15"/>
      <c r="H120" s="15"/>
      <c r="I120" s="15"/>
    </row>
    <row r="121" spans="1:9" x14ac:dyDescent="0.25">
      <c r="A121" s="15"/>
      <c r="B121" s="15"/>
      <c r="C121" s="15"/>
      <c r="D121" s="15"/>
      <c r="E121" s="15"/>
      <c r="F121" s="15"/>
      <c r="G121" s="15"/>
      <c r="H121" s="15"/>
      <c r="I121" s="15"/>
    </row>
    <row r="122" spans="1:9" x14ac:dyDescent="0.25">
      <c r="A122" s="15"/>
      <c r="B122" s="15"/>
      <c r="C122" s="15"/>
      <c r="D122" s="15"/>
      <c r="E122" s="15"/>
      <c r="F122" s="15"/>
      <c r="G122" s="15"/>
      <c r="H122" s="15"/>
      <c r="I122" s="15"/>
    </row>
    <row r="123" spans="1:9" x14ac:dyDescent="0.25">
      <c r="A123" s="15"/>
      <c r="B123" s="15"/>
      <c r="C123" s="15"/>
      <c r="D123" s="15"/>
      <c r="E123" s="15"/>
      <c r="F123" s="15"/>
      <c r="G123" s="15"/>
      <c r="H123" s="15"/>
      <c r="I123" s="15"/>
    </row>
    <row r="124" spans="1:9" x14ac:dyDescent="0.25">
      <c r="A124" s="15"/>
      <c r="B124" s="15"/>
      <c r="C124" s="15"/>
      <c r="D124" s="15"/>
      <c r="E124" s="15"/>
      <c r="F124" s="15"/>
      <c r="G124" s="15"/>
      <c r="H124" s="15"/>
      <c r="I124" s="15"/>
    </row>
    <row r="125" spans="1:9" x14ac:dyDescent="0.25">
      <c r="A125" s="15"/>
      <c r="B125" s="15"/>
      <c r="C125" s="15"/>
      <c r="D125" s="15"/>
      <c r="E125" s="15"/>
      <c r="F125" s="15"/>
      <c r="G125" s="15"/>
      <c r="H125" s="15"/>
      <c r="I125" s="15"/>
    </row>
    <row r="126" spans="1:9" x14ac:dyDescent="0.25">
      <c r="A126" s="15"/>
      <c r="B126" s="15"/>
      <c r="C126" s="15"/>
      <c r="D126" s="15"/>
      <c r="E126" s="15"/>
      <c r="F126" s="15"/>
      <c r="G126" s="15"/>
      <c r="H126" s="15"/>
      <c r="I126" s="15"/>
    </row>
    <row r="127" spans="1:9" x14ac:dyDescent="0.25">
      <c r="A127" s="15"/>
      <c r="B127" s="15"/>
      <c r="C127" s="15"/>
      <c r="D127" s="15"/>
      <c r="E127" s="15"/>
      <c r="F127" s="15"/>
      <c r="G127" s="15"/>
      <c r="H127" s="15"/>
      <c r="I127" s="15"/>
    </row>
    <row r="128" spans="1:9" x14ac:dyDescent="0.25">
      <c r="A128" s="15"/>
      <c r="B128" s="15"/>
      <c r="C128" s="15"/>
      <c r="D128" s="15"/>
      <c r="E128" s="15"/>
      <c r="F128" s="15"/>
      <c r="G128" s="15"/>
      <c r="H128" s="15"/>
      <c r="I128" s="15"/>
    </row>
    <row r="129" spans="1:9" x14ac:dyDescent="0.25">
      <c r="A129" s="15"/>
      <c r="B129" s="15"/>
      <c r="C129" s="15"/>
      <c r="D129" s="15"/>
      <c r="E129" s="15"/>
      <c r="F129" s="15"/>
      <c r="G129" s="15"/>
      <c r="H129" s="15"/>
      <c r="I129" s="15"/>
    </row>
    <row r="130" spans="1:9" x14ac:dyDescent="0.25">
      <c r="A130" s="15"/>
      <c r="B130" s="15"/>
      <c r="C130" s="15"/>
      <c r="D130" s="15"/>
      <c r="E130" s="15"/>
      <c r="F130" s="15"/>
      <c r="G130" s="15"/>
      <c r="H130" s="15"/>
      <c r="I130" s="15"/>
    </row>
    <row r="131" spans="1:9" x14ac:dyDescent="0.25">
      <c r="A131" s="15"/>
      <c r="B131" s="15"/>
      <c r="C131" s="15"/>
      <c r="D131" s="15"/>
      <c r="E131" s="15"/>
      <c r="F131" s="15"/>
      <c r="G131" s="15"/>
      <c r="H131" s="15"/>
      <c r="I131" s="15"/>
    </row>
    <row r="132" spans="1:9" x14ac:dyDescent="0.25">
      <c r="A132" s="15"/>
      <c r="B132" s="15"/>
      <c r="C132" s="15"/>
      <c r="D132" s="15"/>
      <c r="E132" s="15"/>
      <c r="F132" s="15"/>
      <c r="G132" s="15"/>
      <c r="H132" s="15"/>
      <c r="I132" s="15"/>
    </row>
    <row r="133" spans="1:9" x14ac:dyDescent="0.25">
      <c r="A133" s="15"/>
      <c r="B133" s="15"/>
      <c r="C133" s="15"/>
      <c r="D133" s="15"/>
      <c r="E133" s="15"/>
      <c r="F133" s="15"/>
      <c r="G133" s="15"/>
      <c r="H133" s="15"/>
      <c r="I133" s="15"/>
    </row>
    <row r="134" spans="1:9" x14ac:dyDescent="0.25">
      <c r="A134" s="15"/>
      <c r="B134" s="15"/>
      <c r="C134" s="15"/>
      <c r="D134" s="15"/>
      <c r="E134" s="15"/>
      <c r="F134" s="15"/>
      <c r="G134" s="15"/>
      <c r="H134" s="15"/>
      <c r="I134" s="15"/>
    </row>
    <row r="135" spans="1:9" x14ac:dyDescent="0.25">
      <c r="A135" s="15"/>
      <c r="B135" s="15"/>
      <c r="C135" s="15"/>
      <c r="D135" s="15"/>
      <c r="E135" s="15"/>
      <c r="F135" s="15"/>
      <c r="G135" s="15"/>
      <c r="H135" s="15"/>
      <c r="I135" s="15"/>
    </row>
    <row r="136" spans="1:9" x14ac:dyDescent="0.25">
      <c r="A136" s="15"/>
      <c r="B136" s="15"/>
      <c r="C136" s="15"/>
      <c r="D136" s="15"/>
      <c r="E136" s="15"/>
      <c r="F136" s="15"/>
      <c r="G136" s="15"/>
      <c r="H136" s="15"/>
      <c r="I136" s="15"/>
    </row>
    <row r="137" spans="1:9" x14ac:dyDescent="0.25">
      <c r="A137" s="15"/>
      <c r="B137" s="15"/>
      <c r="C137" s="15"/>
      <c r="D137" s="15"/>
      <c r="E137" s="15"/>
      <c r="F137" s="15"/>
      <c r="G137" s="15"/>
      <c r="H137" s="15"/>
      <c r="I137" s="15"/>
    </row>
    <row r="138" spans="1:9" x14ac:dyDescent="0.25">
      <c r="A138" s="15"/>
      <c r="B138" s="15"/>
      <c r="C138" s="15"/>
      <c r="D138" s="15"/>
      <c r="E138" s="15"/>
      <c r="F138" s="15"/>
      <c r="G138" s="15"/>
      <c r="H138" s="15"/>
      <c r="I138" s="15"/>
    </row>
    <row r="139" spans="1:9" x14ac:dyDescent="0.25">
      <c r="A139" s="15"/>
      <c r="B139" s="15"/>
      <c r="C139" s="15"/>
      <c r="D139" s="15"/>
      <c r="E139" s="15"/>
      <c r="F139" s="15"/>
      <c r="G139" s="15"/>
      <c r="H139" s="15"/>
      <c r="I139" s="15"/>
    </row>
    <row r="140" spans="1:9" x14ac:dyDescent="0.25">
      <c r="A140" s="15"/>
      <c r="B140" s="15"/>
      <c r="C140" s="15"/>
      <c r="D140" s="15"/>
      <c r="E140" s="15"/>
      <c r="F140" s="15"/>
      <c r="G140" s="15"/>
      <c r="H140" s="15"/>
      <c r="I140" s="15"/>
    </row>
    <row r="141" spans="1:9" x14ac:dyDescent="0.25">
      <c r="A141" s="15"/>
      <c r="B141" s="15"/>
      <c r="C141" s="15"/>
      <c r="D141" s="15"/>
      <c r="E141" s="15"/>
      <c r="F141" s="15"/>
      <c r="G141" s="15"/>
      <c r="H141" s="15"/>
      <c r="I141" s="15"/>
    </row>
    <row r="142" spans="1:9" x14ac:dyDescent="0.25">
      <c r="A142" s="15"/>
      <c r="B142" s="15"/>
      <c r="C142" s="15"/>
      <c r="D142" s="15"/>
      <c r="E142" s="15"/>
      <c r="F142" s="15"/>
      <c r="G142" s="15"/>
      <c r="H142" s="15"/>
      <c r="I142" s="15"/>
    </row>
    <row r="143" spans="1:9" x14ac:dyDescent="0.25">
      <c r="A143" s="15"/>
      <c r="B143" s="15"/>
      <c r="C143" s="15"/>
      <c r="D143" s="15"/>
      <c r="E143" s="15"/>
      <c r="F143" s="15"/>
      <c r="G143" s="15"/>
      <c r="H143" s="15"/>
      <c r="I143" s="15"/>
    </row>
    <row r="144" spans="1:9" x14ac:dyDescent="0.25">
      <c r="A144" s="15"/>
      <c r="B144" s="15"/>
      <c r="C144" s="15"/>
      <c r="D144" s="15"/>
      <c r="E144" s="15"/>
      <c r="F144" s="15"/>
      <c r="G144" s="15"/>
      <c r="H144" s="15"/>
      <c r="I144" s="15"/>
    </row>
    <row r="145" spans="1:9" x14ac:dyDescent="0.25">
      <c r="A145" s="15"/>
      <c r="B145" s="15"/>
      <c r="C145" s="15"/>
      <c r="D145" s="15"/>
      <c r="E145" s="15"/>
      <c r="F145" s="15"/>
      <c r="G145" s="15"/>
      <c r="H145" s="15"/>
      <c r="I145" s="15"/>
    </row>
    <row r="146" spans="1:9" x14ac:dyDescent="0.25">
      <c r="A146" s="15"/>
      <c r="B146" s="15"/>
      <c r="C146" s="15"/>
      <c r="D146" s="15"/>
      <c r="E146" s="15"/>
      <c r="F146" s="15"/>
      <c r="G146" s="15"/>
      <c r="H146" s="15"/>
      <c r="I146" s="15"/>
    </row>
    <row r="147" spans="1:9" x14ac:dyDescent="0.25">
      <c r="A147" s="15"/>
      <c r="B147" s="15"/>
      <c r="C147" s="15"/>
      <c r="D147" s="15"/>
      <c r="E147" s="15"/>
      <c r="F147" s="15"/>
      <c r="G147" s="15"/>
      <c r="H147" s="15"/>
      <c r="I147" s="15"/>
    </row>
    <row r="148" spans="1:9" x14ac:dyDescent="0.25">
      <c r="A148" s="15"/>
      <c r="B148" s="15"/>
      <c r="C148" s="15"/>
      <c r="D148" s="15"/>
      <c r="E148" s="15"/>
      <c r="F148" s="15"/>
      <c r="G148" s="15"/>
      <c r="H148" s="15"/>
      <c r="I148" s="15"/>
    </row>
    <row r="149" spans="1:9" x14ac:dyDescent="0.25">
      <c r="A149" s="15"/>
      <c r="B149" s="15"/>
      <c r="C149" s="15"/>
      <c r="D149" s="15"/>
      <c r="E149" s="15"/>
      <c r="F149" s="15"/>
      <c r="G149" s="15"/>
      <c r="H149" s="15"/>
      <c r="I149" s="15"/>
    </row>
    <row r="150" spans="1:9" x14ac:dyDescent="0.25">
      <c r="A150" s="15"/>
      <c r="B150" s="15"/>
      <c r="C150" s="15"/>
      <c r="D150" s="15"/>
      <c r="E150" s="15"/>
      <c r="F150" s="15"/>
      <c r="G150" s="15"/>
      <c r="H150" s="15"/>
      <c r="I150" s="15"/>
    </row>
    <row r="151" spans="1:9" x14ac:dyDescent="0.25">
      <c r="A151" s="15"/>
      <c r="B151" s="15"/>
      <c r="C151" s="15"/>
      <c r="D151" s="15"/>
      <c r="E151" s="15"/>
      <c r="F151" s="15"/>
      <c r="G151" s="15"/>
      <c r="H151" s="15"/>
      <c r="I151" s="15"/>
    </row>
    <row r="152" spans="1:9" x14ac:dyDescent="0.25">
      <c r="A152" s="15"/>
      <c r="B152" s="15"/>
      <c r="C152" s="15"/>
      <c r="D152" s="15"/>
      <c r="E152" s="15"/>
      <c r="F152" s="15"/>
      <c r="G152" s="15"/>
      <c r="H152" s="15"/>
      <c r="I152" s="15"/>
    </row>
    <row r="153" spans="1:9" x14ac:dyDescent="0.25">
      <c r="A153" s="15"/>
      <c r="B153" s="15"/>
      <c r="C153" s="15"/>
      <c r="D153" s="15"/>
      <c r="E153" s="15"/>
      <c r="F153" s="15"/>
      <c r="G153" s="15"/>
      <c r="H153" s="15"/>
      <c r="I153" s="15"/>
    </row>
    <row r="154" spans="1:9" x14ac:dyDescent="0.25">
      <c r="A154" s="15"/>
      <c r="B154" s="15"/>
      <c r="C154" s="15"/>
      <c r="D154" s="15"/>
      <c r="E154" s="15"/>
      <c r="F154" s="15"/>
      <c r="G154" s="15"/>
      <c r="H154" s="15"/>
      <c r="I154" s="15"/>
    </row>
    <row r="155" spans="1:9" x14ac:dyDescent="0.25">
      <c r="A155" s="15"/>
      <c r="B155" s="15"/>
      <c r="C155" s="15"/>
      <c r="D155" s="15"/>
      <c r="E155" s="15"/>
      <c r="F155" s="15"/>
      <c r="G155" s="15"/>
      <c r="H155" s="15"/>
      <c r="I155" s="15"/>
    </row>
    <row r="156" spans="1:9" x14ac:dyDescent="0.25">
      <c r="A156" s="15"/>
      <c r="B156" s="15"/>
      <c r="C156" s="15"/>
      <c r="D156" s="15"/>
      <c r="E156" s="15"/>
      <c r="F156" s="15"/>
      <c r="G156" s="15"/>
      <c r="H156" s="15"/>
      <c r="I156" s="15"/>
    </row>
    <row r="157" spans="1:9" x14ac:dyDescent="0.25">
      <c r="A157" s="15"/>
      <c r="B157" s="15"/>
      <c r="C157" s="15"/>
      <c r="D157" s="15"/>
      <c r="E157" s="15"/>
      <c r="F157" s="15"/>
      <c r="G157" s="15"/>
      <c r="H157" s="15"/>
      <c r="I157" s="15"/>
    </row>
    <row r="158" spans="1:9" x14ac:dyDescent="0.25">
      <c r="A158" s="15"/>
      <c r="B158" s="15"/>
      <c r="C158" s="15"/>
      <c r="D158" s="15"/>
      <c r="E158" s="15"/>
      <c r="F158" s="15"/>
      <c r="G158" s="15"/>
      <c r="H158" s="15"/>
      <c r="I158" s="15"/>
    </row>
    <row r="159" spans="1:9" x14ac:dyDescent="0.25">
      <c r="A159" s="15"/>
      <c r="B159" s="15"/>
      <c r="C159" s="15"/>
      <c r="D159" s="15"/>
      <c r="E159" s="15"/>
      <c r="F159" s="15"/>
      <c r="G159" s="15"/>
      <c r="H159" s="15"/>
      <c r="I159" s="15"/>
    </row>
    <row r="160" spans="1:9" x14ac:dyDescent="0.25">
      <c r="A160" s="15"/>
      <c r="B160" s="15"/>
      <c r="C160" s="15"/>
      <c r="D160" s="15"/>
      <c r="E160" s="15"/>
      <c r="F160" s="15"/>
      <c r="G160" s="15"/>
      <c r="H160" s="15"/>
      <c r="I160" s="15"/>
    </row>
    <row r="161" spans="1:9" x14ac:dyDescent="0.25">
      <c r="A161" s="15"/>
      <c r="B161" s="15"/>
      <c r="C161" s="15"/>
      <c r="D161" s="15"/>
      <c r="E161" s="15"/>
      <c r="F161" s="15"/>
      <c r="G161" s="15"/>
      <c r="H161" s="15"/>
      <c r="I161" s="15"/>
    </row>
    <row r="162" spans="1:9" x14ac:dyDescent="0.25">
      <c r="A162" s="15"/>
      <c r="B162" s="15"/>
      <c r="C162" s="15"/>
      <c r="D162" s="15"/>
      <c r="E162" s="15"/>
      <c r="F162" s="15"/>
      <c r="G162" s="15"/>
      <c r="H162" s="15"/>
      <c r="I162" s="15"/>
    </row>
    <row r="163" spans="1:9" x14ac:dyDescent="0.25">
      <c r="A163" s="15"/>
      <c r="B163" s="15"/>
      <c r="C163" s="15"/>
      <c r="D163" s="15"/>
      <c r="E163" s="15"/>
      <c r="F163" s="15"/>
      <c r="G163" s="15"/>
      <c r="H163" s="15"/>
      <c r="I163" s="15"/>
    </row>
    <row r="164" spans="1:9" x14ac:dyDescent="0.25">
      <c r="A164" s="15"/>
      <c r="B164" s="15"/>
      <c r="C164" s="15"/>
      <c r="D164" s="15"/>
      <c r="E164" s="15"/>
      <c r="F164" s="15"/>
      <c r="G164" s="15"/>
      <c r="H164" s="15"/>
      <c r="I164" s="15"/>
    </row>
    <row r="165" spans="1:9" x14ac:dyDescent="0.25">
      <c r="A165" s="15"/>
      <c r="B165" s="15"/>
      <c r="C165" s="15"/>
      <c r="D165" s="15"/>
      <c r="E165" s="15"/>
      <c r="F165" s="15"/>
      <c r="G165" s="15"/>
      <c r="H165" s="15"/>
      <c r="I165" s="15"/>
    </row>
    <row r="166" spans="1:9" x14ac:dyDescent="0.25">
      <c r="A166" s="15"/>
      <c r="B166" s="15"/>
      <c r="C166" s="15"/>
      <c r="D166" s="15"/>
      <c r="E166" s="15"/>
      <c r="F166" s="15"/>
      <c r="G166" s="15"/>
      <c r="H166" s="15"/>
      <c r="I166" s="15"/>
    </row>
    <row r="167" spans="1:9" x14ac:dyDescent="0.25">
      <c r="A167" s="15"/>
      <c r="B167" s="15"/>
      <c r="C167" s="15"/>
      <c r="D167" s="15"/>
      <c r="E167" s="15"/>
      <c r="F167" s="15"/>
      <c r="G167" s="15"/>
      <c r="H167" s="15"/>
      <c r="I167" s="15"/>
    </row>
    <row r="168" spans="1:9" x14ac:dyDescent="0.25">
      <c r="A168" s="15"/>
      <c r="B168" s="15"/>
      <c r="C168" s="15"/>
      <c r="D168" s="15"/>
      <c r="E168" s="15"/>
      <c r="F168" s="15"/>
      <c r="G168" s="15"/>
      <c r="H168" s="15"/>
      <c r="I168" s="15"/>
    </row>
    <row r="169" spans="1:9" x14ac:dyDescent="0.25">
      <c r="A169" s="15"/>
      <c r="B169" s="15"/>
      <c r="C169" s="15"/>
      <c r="D169" s="15"/>
      <c r="E169" s="15"/>
      <c r="F169" s="15"/>
      <c r="G169" s="15"/>
      <c r="H169" s="15"/>
      <c r="I169" s="15"/>
    </row>
    <row r="170" spans="1:9" x14ac:dyDescent="0.25">
      <c r="A170" s="15"/>
      <c r="B170" s="15"/>
      <c r="C170" s="15"/>
      <c r="D170" s="15"/>
      <c r="E170" s="15"/>
      <c r="F170" s="15"/>
      <c r="G170" s="15"/>
      <c r="H170" s="15"/>
      <c r="I170" s="15"/>
    </row>
    <row r="171" spans="1:9" x14ac:dyDescent="0.25">
      <c r="A171" s="15"/>
      <c r="B171" s="15"/>
      <c r="C171" s="15"/>
      <c r="D171" s="15"/>
      <c r="E171" s="15"/>
      <c r="F171" s="15"/>
      <c r="G171" s="15"/>
      <c r="H171" s="15"/>
      <c r="I171" s="15"/>
    </row>
    <row r="172" spans="1:9" x14ac:dyDescent="0.25">
      <c r="A172" s="15"/>
      <c r="B172" s="15"/>
      <c r="C172" s="15"/>
      <c r="D172" s="15"/>
      <c r="E172" s="15"/>
      <c r="F172" s="15"/>
      <c r="G172" s="15"/>
      <c r="H172" s="15"/>
      <c r="I172" s="15"/>
    </row>
    <row r="173" spans="1:9" x14ac:dyDescent="0.25">
      <c r="A173" s="15"/>
      <c r="B173" s="15"/>
      <c r="C173" s="15"/>
      <c r="D173" s="15"/>
      <c r="E173" s="15"/>
      <c r="F173" s="15"/>
      <c r="G173" s="15"/>
      <c r="H173" s="15"/>
      <c r="I173" s="15"/>
    </row>
    <row r="174" spans="1:9" x14ac:dyDescent="0.25">
      <c r="A174" s="15"/>
      <c r="B174" s="15"/>
      <c r="C174" s="15"/>
      <c r="D174" s="15"/>
      <c r="E174" s="15"/>
      <c r="F174" s="15"/>
      <c r="G174" s="15"/>
      <c r="H174" s="15"/>
      <c r="I174" s="15"/>
    </row>
    <row r="175" spans="1:9" x14ac:dyDescent="0.25">
      <c r="A175" s="15"/>
      <c r="B175" s="15"/>
      <c r="C175" s="15"/>
      <c r="D175" s="15"/>
      <c r="E175" s="15"/>
      <c r="F175" s="15"/>
      <c r="G175" s="15"/>
      <c r="H175" s="15"/>
      <c r="I175" s="15"/>
    </row>
    <row r="176" spans="1:9" x14ac:dyDescent="0.25">
      <c r="A176" s="15"/>
      <c r="B176" s="15"/>
      <c r="C176" s="15"/>
      <c r="D176" s="15"/>
      <c r="E176" s="15"/>
      <c r="F176" s="15"/>
      <c r="G176" s="15"/>
      <c r="H176" s="15"/>
      <c r="I176" s="15"/>
    </row>
    <row r="177" spans="1:9" x14ac:dyDescent="0.25">
      <c r="A177" s="15"/>
      <c r="B177" s="15"/>
      <c r="C177" s="15"/>
      <c r="D177" s="15"/>
      <c r="E177" s="15"/>
      <c r="F177" s="15"/>
      <c r="G177" s="15"/>
      <c r="H177" s="15"/>
      <c r="I177" s="15"/>
    </row>
    <row r="178" spans="1:9" x14ac:dyDescent="0.25">
      <c r="A178" s="15"/>
      <c r="B178" s="15"/>
      <c r="C178" s="15"/>
      <c r="D178" s="15"/>
      <c r="E178" s="15"/>
      <c r="F178" s="15"/>
      <c r="G178" s="15"/>
      <c r="H178" s="15"/>
      <c r="I178" s="15"/>
    </row>
    <row r="179" spans="1:9" x14ac:dyDescent="0.25">
      <c r="A179" s="15"/>
      <c r="B179" s="15"/>
      <c r="C179" s="15"/>
      <c r="D179" s="15"/>
      <c r="E179" s="15"/>
      <c r="F179" s="15"/>
      <c r="G179" s="15"/>
      <c r="H179" s="15"/>
      <c r="I179" s="15"/>
    </row>
    <row r="180" spans="1:9" x14ac:dyDescent="0.25">
      <c r="A180" s="15"/>
      <c r="B180" s="15"/>
      <c r="C180" s="15"/>
      <c r="D180" s="15"/>
      <c r="E180" s="15"/>
      <c r="F180" s="15"/>
      <c r="G180" s="15"/>
      <c r="H180" s="15"/>
      <c r="I180" s="15"/>
    </row>
    <row r="181" spans="1:9" x14ac:dyDescent="0.25">
      <c r="A181" s="15"/>
      <c r="B181" s="15"/>
      <c r="C181" s="15"/>
      <c r="D181" s="15"/>
      <c r="E181" s="15"/>
      <c r="F181" s="15"/>
      <c r="G181" s="15"/>
      <c r="H181" s="15"/>
      <c r="I181" s="15"/>
    </row>
    <row r="182" spans="1:9" x14ac:dyDescent="0.25">
      <c r="A182" s="15"/>
      <c r="B182" s="15"/>
      <c r="C182" s="15"/>
      <c r="D182" s="15"/>
      <c r="E182" s="15"/>
      <c r="F182" s="15"/>
      <c r="G182" s="15"/>
      <c r="H182" s="15"/>
      <c r="I182" s="15"/>
    </row>
    <row r="183" spans="1:9" x14ac:dyDescent="0.25">
      <c r="A183" s="15"/>
      <c r="B183" s="15"/>
      <c r="C183" s="15"/>
      <c r="D183" s="15"/>
      <c r="E183" s="15"/>
      <c r="F183" s="15"/>
      <c r="G183" s="15"/>
      <c r="H183" s="15"/>
      <c r="I183" s="15"/>
    </row>
    <row r="184" spans="1:9" x14ac:dyDescent="0.25">
      <c r="A184" s="15"/>
      <c r="B184" s="15"/>
      <c r="C184" s="15"/>
      <c r="D184" s="15"/>
      <c r="E184" s="15"/>
      <c r="F184" s="15"/>
      <c r="G184" s="15"/>
      <c r="H184" s="15"/>
      <c r="I184" s="15"/>
    </row>
    <row r="185" spans="1:9" x14ac:dyDescent="0.25">
      <c r="A185" s="15"/>
      <c r="B185" s="15"/>
      <c r="C185" s="15"/>
      <c r="D185" s="15"/>
      <c r="E185" s="15"/>
      <c r="F185" s="15"/>
      <c r="G185" s="15"/>
      <c r="H185" s="15"/>
      <c r="I185" s="15"/>
    </row>
    <row r="186" spans="1:9" x14ac:dyDescent="0.25">
      <c r="A186" s="15"/>
      <c r="B186" s="15"/>
      <c r="C186" s="15"/>
      <c r="D186" s="15"/>
      <c r="E186" s="15"/>
      <c r="F186" s="15"/>
      <c r="G186" s="15"/>
      <c r="H186" s="15"/>
      <c r="I186" s="15"/>
    </row>
    <row r="187" spans="1:9" x14ac:dyDescent="0.25">
      <c r="A187" s="15"/>
      <c r="B187" s="15"/>
      <c r="C187" s="15"/>
      <c r="D187" s="15"/>
      <c r="E187" s="15"/>
      <c r="F187" s="15"/>
      <c r="G187" s="15"/>
      <c r="H187" s="15"/>
      <c r="I187" s="15"/>
    </row>
    <row r="188" spans="1:9" x14ac:dyDescent="0.25">
      <c r="A188" s="15"/>
      <c r="B188" s="15"/>
      <c r="C188" s="15"/>
      <c r="D188" s="15"/>
      <c r="E188" s="15"/>
      <c r="F188" s="15"/>
      <c r="G188" s="15"/>
      <c r="H188" s="15"/>
      <c r="I188" s="15"/>
    </row>
    <row r="189" spans="1:9" x14ac:dyDescent="0.25">
      <c r="A189" s="15"/>
      <c r="B189" s="15"/>
      <c r="C189" s="15"/>
      <c r="D189" s="15"/>
      <c r="E189" s="15"/>
      <c r="F189" s="15"/>
      <c r="G189" s="15"/>
      <c r="H189" s="15"/>
      <c r="I189" s="15"/>
    </row>
    <row r="190" spans="1:9" x14ac:dyDescent="0.25">
      <c r="A190" s="15"/>
      <c r="B190" s="15"/>
      <c r="C190" s="15"/>
      <c r="D190" s="15"/>
      <c r="E190" s="15"/>
      <c r="F190" s="15"/>
      <c r="G190" s="15"/>
      <c r="H190" s="15"/>
      <c r="I190" s="15"/>
    </row>
    <row r="191" spans="1:9" x14ac:dyDescent="0.25">
      <c r="A191" s="15"/>
      <c r="B191" s="15"/>
      <c r="C191" s="15"/>
      <c r="D191" s="15"/>
      <c r="E191" s="15"/>
      <c r="F191" s="15"/>
      <c r="G191" s="15"/>
      <c r="H191" s="15"/>
      <c r="I191" s="15"/>
    </row>
    <row r="192" spans="1:9" x14ac:dyDescent="0.25">
      <c r="A192" s="15"/>
      <c r="B192" s="15"/>
      <c r="C192" s="15"/>
      <c r="D192" s="15"/>
      <c r="E192" s="15"/>
      <c r="F192" s="15"/>
      <c r="G192" s="15"/>
      <c r="H192" s="15"/>
      <c r="I192" s="15"/>
    </row>
    <row r="193" spans="1:9" x14ac:dyDescent="0.25">
      <c r="A193" s="15"/>
      <c r="B193" s="15"/>
      <c r="C193" s="15"/>
      <c r="D193" s="15"/>
      <c r="E193" s="15"/>
      <c r="F193" s="15"/>
      <c r="G193" s="15"/>
      <c r="H193" s="15"/>
      <c r="I193" s="15"/>
    </row>
    <row r="194" spans="1:9" x14ac:dyDescent="0.25">
      <c r="A194" s="15"/>
      <c r="B194" s="15"/>
      <c r="C194" s="15"/>
      <c r="D194" s="15"/>
      <c r="E194" s="15"/>
      <c r="F194" s="15"/>
      <c r="G194" s="15"/>
      <c r="H194" s="15"/>
      <c r="I194" s="15"/>
    </row>
    <row r="195" spans="1:9" x14ac:dyDescent="0.25">
      <c r="A195" s="15"/>
      <c r="B195" s="15"/>
      <c r="C195" s="15"/>
      <c r="D195" s="15"/>
      <c r="E195" s="15"/>
      <c r="F195" s="15"/>
      <c r="G195" s="15"/>
      <c r="H195" s="15"/>
      <c r="I195" s="15"/>
    </row>
    <row r="196" spans="1:9" x14ac:dyDescent="0.25">
      <c r="A196" s="15"/>
      <c r="B196" s="15"/>
      <c r="C196" s="15"/>
      <c r="D196" s="15"/>
      <c r="E196" s="15"/>
      <c r="F196" s="15"/>
      <c r="G196" s="15"/>
      <c r="H196" s="15"/>
      <c r="I196" s="15"/>
    </row>
    <row r="197" spans="1:9" x14ac:dyDescent="0.25">
      <c r="A197" s="15"/>
      <c r="B197" s="15"/>
      <c r="C197" s="15"/>
      <c r="D197" s="15"/>
      <c r="E197" s="15"/>
      <c r="F197" s="15"/>
      <c r="G197" s="15"/>
      <c r="H197" s="15"/>
      <c r="I197" s="15"/>
    </row>
    <row r="198" spans="1:9" x14ac:dyDescent="0.25">
      <c r="A198" s="15"/>
      <c r="B198" s="15"/>
      <c r="C198" s="15"/>
      <c r="D198" s="15"/>
      <c r="E198" s="15"/>
      <c r="F198" s="15"/>
      <c r="G198" s="15"/>
      <c r="H198" s="15"/>
      <c r="I198" s="15"/>
    </row>
    <row r="199" spans="1:9" x14ac:dyDescent="0.25">
      <c r="A199" s="15"/>
      <c r="B199" s="15"/>
      <c r="C199" s="15"/>
      <c r="D199" s="15"/>
      <c r="E199" s="15"/>
      <c r="F199" s="15"/>
      <c r="G199" s="15"/>
      <c r="H199" s="15"/>
      <c r="I199" s="15"/>
    </row>
    <row r="200" spans="1:9" x14ac:dyDescent="0.25">
      <c r="A200" s="15"/>
      <c r="B200" s="15"/>
      <c r="C200" s="15"/>
      <c r="D200" s="15"/>
      <c r="E200" s="15"/>
      <c r="F200" s="15"/>
      <c r="G200" s="15"/>
      <c r="H200" s="15"/>
      <c r="I200" s="15"/>
    </row>
    <row r="201" spans="1:9" x14ac:dyDescent="0.25">
      <c r="A201" s="15"/>
      <c r="B201" s="15"/>
      <c r="C201" s="15"/>
      <c r="D201" s="15"/>
      <c r="E201" s="15"/>
      <c r="F201" s="15"/>
      <c r="G201" s="15"/>
      <c r="H201" s="15"/>
      <c r="I201" s="15"/>
    </row>
    <row r="202" spans="1:9" x14ac:dyDescent="0.25">
      <c r="A202" s="15"/>
      <c r="B202" s="15"/>
      <c r="C202" s="15"/>
      <c r="D202" s="15"/>
      <c r="E202" s="15"/>
      <c r="F202" s="15"/>
      <c r="G202" s="15"/>
      <c r="H202" s="15"/>
      <c r="I202" s="15"/>
    </row>
    <row r="203" spans="1:9" x14ac:dyDescent="0.25">
      <c r="A203" s="15"/>
      <c r="B203" s="15"/>
      <c r="C203" s="15"/>
      <c r="D203" s="15"/>
      <c r="E203" s="15"/>
      <c r="F203" s="15"/>
      <c r="G203" s="15"/>
      <c r="H203" s="15"/>
      <c r="I203" s="15"/>
    </row>
    <row r="204" spans="1:9" x14ac:dyDescent="0.25">
      <c r="A204" s="15"/>
      <c r="B204" s="15"/>
      <c r="C204" s="15"/>
      <c r="D204" s="15"/>
      <c r="E204" s="15"/>
      <c r="F204" s="15"/>
      <c r="G204" s="15"/>
      <c r="H204" s="15"/>
      <c r="I204" s="15"/>
    </row>
    <row r="205" spans="1:9" x14ac:dyDescent="0.25">
      <c r="A205" s="15"/>
      <c r="B205" s="15"/>
      <c r="C205" s="15"/>
      <c r="D205" s="15"/>
      <c r="E205" s="15"/>
      <c r="F205" s="15"/>
      <c r="G205" s="15"/>
      <c r="H205" s="15"/>
      <c r="I205" s="15"/>
    </row>
    <row r="206" spans="1:9" x14ac:dyDescent="0.25">
      <c r="A206" s="15"/>
      <c r="B206" s="15"/>
      <c r="C206" s="15"/>
      <c r="D206" s="15"/>
      <c r="E206" s="15"/>
      <c r="F206" s="15"/>
      <c r="G206" s="15"/>
      <c r="H206" s="15"/>
      <c r="I206" s="15"/>
    </row>
    <row r="207" spans="1:9" x14ac:dyDescent="0.25">
      <c r="A207" s="15"/>
      <c r="B207" s="15"/>
      <c r="C207" s="15"/>
      <c r="D207" s="15"/>
      <c r="E207" s="15"/>
      <c r="F207" s="15"/>
      <c r="G207" s="15"/>
      <c r="H207" s="15"/>
      <c r="I207" s="15"/>
    </row>
  </sheetData>
  <pageMargins left="0.19685039370078741" right="0.19685039370078741" top="0.19685039370078741" bottom="0.19685039370078741" header="0.19685039370078741" footer="0.19685039370078741"/>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8F7D136FB57748B3242BB9E63BB131" ma:contentTypeVersion="4" ma:contentTypeDescription="Create a new document." ma:contentTypeScope="" ma:versionID="fdc6f3871caa746d6762bd993ebf3ca1">
  <xsd:schema xmlns:xsd="http://www.w3.org/2001/XMLSchema" xmlns:xs="http://www.w3.org/2001/XMLSchema" xmlns:p="http://schemas.microsoft.com/office/2006/metadata/properties" xmlns:ns2="9443f1d0-4126-494e-b9ae-46c3c51ade45" targetNamespace="http://schemas.microsoft.com/office/2006/metadata/properties" ma:root="true" ma:fieldsID="2f03058c3fecda9c953067562c97dda0" ns2:_="">
    <xsd:import namespace="9443f1d0-4126-494e-b9ae-46c3c51ade45"/>
    <xsd:element name="properties">
      <xsd:complexType>
        <xsd:sequence>
          <xsd:element name="documentManagement">
            <xsd:complexType>
              <xsd:all>
                <xsd:element ref="ns2:Descripci_x00f3_n" minOccurs="0"/>
                <xsd:element ref="ns2:Tipo_x0020_documento" minOccurs="0"/>
                <xsd:element ref="ns2:Formato" minOccurs="0"/>
                <xsd:element ref="ns2:Filtr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43f1d0-4126-494e-b9ae-46c3c51ade4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Text">
          <xsd:maxLength value="255"/>
        </xsd:restriction>
      </xsd:simpleType>
    </xsd:element>
    <xsd:element name="Tipo_x0020_documento" ma:index="9" nillable="true" ma:displayName="Tipo documento" ma:internalName="Tipo_x0020_documento">
      <xsd:simpleType>
        <xsd:restriction base="dms:Text">
          <xsd:maxLength value="255"/>
        </xsd:restriction>
      </xsd:simpleType>
    </xsd:element>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Filtro" ma:index="11" nillable="true" ma:displayName="Filtro" ma:internalName="Filtr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ocumento xmlns="9443f1d0-4126-494e-b9ae-46c3c51ade45" xsi:nil="true"/>
    <Formato xmlns="9443f1d0-4126-494e-b9ae-46c3c51ade45">/Style%20Library/Images/pdf.svg</Formato>
    <Filtro xmlns="9443f1d0-4126-494e-b9ae-46c3c51ade45" xsi:nil="true"/>
    <Descripci_x00f3_n xmlns="9443f1d0-4126-494e-b9ae-46c3c51ade45" xsi:nil="true"/>
  </documentManagement>
</p:properties>
</file>

<file path=customXml/itemProps1.xml><?xml version="1.0" encoding="utf-8"?>
<ds:datastoreItem xmlns:ds="http://schemas.openxmlformats.org/officeDocument/2006/customXml" ds:itemID="{B1299A53-6D4D-4143-85E3-AD5BF80F170E}"/>
</file>

<file path=customXml/itemProps2.xml><?xml version="1.0" encoding="utf-8"?>
<ds:datastoreItem xmlns:ds="http://schemas.openxmlformats.org/officeDocument/2006/customXml" ds:itemID="{289E487B-7658-467F-B91D-0AA7F034FEC2}">
  <ds:schemaRefs>
    <ds:schemaRef ds:uri="http://schemas.microsoft.com/sharepoint/v3/contenttype/forms"/>
  </ds:schemaRefs>
</ds:datastoreItem>
</file>

<file path=customXml/itemProps3.xml><?xml version="1.0" encoding="utf-8"?>
<ds:datastoreItem xmlns:ds="http://schemas.openxmlformats.org/officeDocument/2006/customXml" ds:itemID="{485D1E25-9548-428A-8315-5047FCC2F1C7}">
  <ds:schemaRef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9443f1d0-4126-494e-b9ae-46c3c51ade45"/>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MAPA DE RIESGOS</vt:lpstr>
      <vt:lpstr>Hoja2</vt:lpstr>
      <vt:lpstr>'MAPA DE RIESGOS'!Área_de_impresión</vt:lpstr>
      <vt:lpstr>'MAPA DE RIESGOS'!Títulos_a_imprimir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Alfonso Antonio de Jesus Barrios Perea</dc:creator>
  <cp:lastModifiedBy>Alfonso Antonio de Jesus Barrios Perea</cp:lastModifiedBy>
  <cp:lastPrinted>2019-01-31T02:29:54Z</cp:lastPrinted>
  <dcterms:created xsi:type="dcterms:W3CDTF">2017-12-14T13:15:49Z</dcterms:created>
  <dcterms:modified xsi:type="dcterms:W3CDTF">2019-02-15T21:15:40Z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0x010100D18F7D136FB57748B3242BB9E63BB131</vt:lpwstr>
  </property>
</Properties>
</file>