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mc:AlternateContent xmlns:mc="http://schemas.openxmlformats.org/markup-compatibility/2006">
    <mc:Choice Requires="x15">
      <x15ac:absPath xmlns:x15ac="http://schemas.microsoft.com/office/spreadsheetml/2010/11/ac" url="H:\1012-Calidad Aeronautica\2020\028.1 ADMINISTRACIÓN DEL SISTEMA (SIG)\RIESGOS\"/>
    </mc:Choice>
  </mc:AlternateContent>
  <xr:revisionPtr revIDLastSave="0" documentId="13_ncr:1_{3F6D9FC0-E4D1-45A2-ADCB-DCB658177468}" xr6:coauthVersionLast="44" xr6:coauthVersionMax="44" xr10:uidLastSave="{00000000-0000-0000-0000-000000000000}"/>
  <bookViews>
    <workbookView xWindow="-120" yWindow="-120" windowWidth="29040" windowHeight="15840" tabRatio="933" xr2:uid="{00000000-000D-0000-FFFF-FFFF00000000}"/>
  </bookViews>
  <sheets>
    <sheet name="PORTADA" sheetId="3" r:id="rId1"/>
    <sheet name="Resumen Avance" sheetId="43" state="hidden" r:id="rId2"/>
    <sheet name="GDIR-1.0 (C)" sheetId="4" r:id="rId3"/>
    <sheet name="GDIR-3.0 (C)" sheetId="5" r:id="rId4"/>
    <sheet name="GDIR-4-1 (C)" sheetId="81" r:id="rId5"/>
    <sheet name="GDIR-4-2 (C)" sheetId="6" r:id="rId6"/>
    <sheet name="GRER-2.0 (C)" sheetId="82" r:id="rId7"/>
    <sheet name="GRER-1.0 (C)" sheetId="83" r:id="rId8"/>
    <sheet name="GSAC-1.0 (C)" sheetId="15" r:id="rId9"/>
    <sheet name="GCEP-1.0 (C)" sheetId="16" r:id="rId10"/>
    <sheet name="GSAC-3.1 (C)" sheetId="86" r:id="rId11"/>
    <sheet name="GIVC 1.0 (C)" sheetId="71" r:id="rId12"/>
    <sheet name="GSAN-4.5 (C)" sheetId="87" r:id="rId13"/>
    <sheet name="GSAN-1.1 (C)" sheetId="72" r:id="rId14"/>
    <sheet name="GSAN-1.3 (C)" sheetId="78" r:id="rId15"/>
    <sheet name="GSAN-3.4 (C)" sheetId="76" r:id="rId16"/>
    <sheet name="GSAN-4.2 (C)" sheetId="77" r:id="rId17"/>
    <sheet name="GSAP-1.0 (C)" sheetId="26" r:id="rId18"/>
    <sheet name="GSAP-2.1 (C)" sheetId="73" r:id="rId19"/>
    <sheet name="GSAP-4.1 (C)" sheetId="74" r:id="rId20"/>
    <sheet name="GDIR-2.4 (C)" sheetId="85" r:id="rId21"/>
    <sheet name="GFIN-7.0 (C)" sheetId="79" r:id="rId22"/>
    <sheet name="GJUR-4.0 (C)" sheetId="75" r:id="rId23"/>
    <sheet name="GDIR-2.0 (C)" sheetId="36" r:id="rId24"/>
    <sheet name="GINF-6.0 (C)" sheetId="37" r:id="rId25"/>
    <sheet name="GCON-1.0 (C)" sheetId="30" r:id="rId26"/>
    <sheet name="GDIR-2-3 (C)" sheetId="33" r:id="rId27"/>
    <sheet name="GCON-2.0 (C)" sheetId="80" r:id="rId28"/>
    <sheet name="GDIR-2.2 (C)" sheetId="88" r:id="rId29"/>
    <sheet name="GBIE-1.0 (C)" sheetId="89" r:id="rId30"/>
    <sheet name="GIAT-2.0 (C)" sheetId="91" r:id="rId31"/>
    <sheet name="AEGR-5.0 (C)" sheetId="42" r:id="rId32"/>
    <sheet name="Hoja2" sheetId="2"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1" hidden="1">'Resumen Avance'!$B$5:$J$38</definedName>
    <definedName name="ACTIVIDADES">'[1]1-ACTIVIDADES'!#REF!</definedName>
    <definedName name="AñoDeInicioDelAñoFiscal">'[2]METAS C-O'!$AC$2</definedName>
    <definedName name="_xlnm.Print_Area" localSheetId="31">'AEGR-5.0 (C)'!$A$1:$BS$22</definedName>
    <definedName name="_xlnm.Print_Area" localSheetId="29">'GBIE-1.0 (C)'!$A$1:$BS$22</definedName>
    <definedName name="_xlnm.Print_Area" localSheetId="9">'GCEP-1.0 (C)'!$A$1:$BS$22</definedName>
    <definedName name="_xlnm.Print_Area" localSheetId="25">'GCON-1.0 (C)'!$A$1:$BS$22</definedName>
    <definedName name="_xlnm.Print_Area" localSheetId="27">'GCON-2.0 (C)'!$A$1:$BS$22</definedName>
    <definedName name="_xlnm.Print_Area" localSheetId="2">'GDIR-1.0 (C)'!$A$5:$BS$22</definedName>
    <definedName name="_xlnm.Print_Area" localSheetId="23">'GDIR-2.0 (C)'!$A$5:$BS$32</definedName>
    <definedName name="_xlnm.Print_Area" localSheetId="28">'GDIR-2.2 (C)'!$A$1:$BS$22</definedName>
    <definedName name="_xlnm.Print_Area" localSheetId="20">'GDIR-2.4 (C)'!$A$1:$BS$19</definedName>
    <definedName name="_xlnm.Print_Area" localSheetId="26">'GDIR-2-3 (C)'!$A$1:$BS$22</definedName>
    <definedName name="_xlnm.Print_Area" localSheetId="3">'GDIR-3.0 (C)'!$A$1:$BS$22</definedName>
    <definedName name="_xlnm.Print_Area" localSheetId="4">'GDIR-4-1 (C)'!$A$1:$BS$22</definedName>
    <definedName name="_xlnm.Print_Area" localSheetId="5">'GDIR-4-2 (C)'!$A$1:$BS$22</definedName>
    <definedName name="_xlnm.Print_Area" localSheetId="21">'GFIN-7.0 (C)'!$A$1:$BS$22</definedName>
    <definedName name="_xlnm.Print_Area" localSheetId="30">'GIAT-2.0 (C)'!$A$1:$BS$22</definedName>
    <definedName name="_xlnm.Print_Area" localSheetId="24">'GINF-6.0 (C)'!$A$1:$BS$22</definedName>
    <definedName name="_xlnm.Print_Area" localSheetId="11">'GIVC 1.0 (C)'!$A$1:$BS$22</definedName>
    <definedName name="_xlnm.Print_Area" localSheetId="22">'GJUR-4.0 (C)'!$A$1:$BS$22</definedName>
    <definedName name="_xlnm.Print_Area" localSheetId="7">'GRER-1.0 (C)'!$A$5:$BS$22</definedName>
    <definedName name="_xlnm.Print_Area" localSheetId="6">'GRER-2.0 (C)'!$A$5:$BS$22</definedName>
    <definedName name="_xlnm.Print_Area" localSheetId="8">'GSAC-1.0 (C)'!$A$5:$BS$22</definedName>
    <definedName name="_xlnm.Print_Area" localSheetId="10">'GSAC-3.1 (C)'!$A$1:$BS$22</definedName>
    <definedName name="_xlnm.Print_Area" localSheetId="13">'GSAN-1.1 (C)'!$A$1:$BS$22</definedName>
    <definedName name="_xlnm.Print_Area" localSheetId="14">'GSAN-1.3 (C)'!$A$1:$BS$21</definedName>
    <definedName name="_xlnm.Print_Area" localSheetId="15">'GSAN-3.4 (C)'!$A$1:$BS$32</definedName>
    <definedName name="_xlnm.Print_Area" localSheetId="16">'GSAN-4.2 (C)'!$A$1:$BS$21</definedName>
    <definedName name="_xlnm.Print_Area" localSheetId="12">'GSAN-4.5 (C)'!$A$1:$BS$22</definedName>
    <definedName name="_xlnm.Print_Area" localSheetId="17">'GSAP-1.0 (C)'!$A$1:$BS$22</definedName>
    <definedName name="_xlnm.Print_Area" localSheetId="18">'GSAP-2.1 (C)'!$A$1:$BS$22</definedName>
    <definedName name="_xlnm.Print_Area" localSheetId="19">'GSAP-4.1 (C)'!$A$1:$BS$22</definedName>
    <definedName name="_xlnm.Print_Area" localSheetId="0">PORTADA!$B$2:$W$39</definedName>
    <definedName name="ColumnaDePeríodoSeleccionado">MATCH(PeríodoSeleccionado,Períodos,0)</definedName>
    <definedName name="Detail_I">'[3]Base detallada'!$H$3:$AK$100</definedName>
    <definedName name="detail16">'[4]Detalle Indicadores 2016'!$A$3:$AL$1025</definedName>
    <definedName name="Export" hidden="1">{"'Hoja1'!$A$1:$I$70"}</definedName>
    <definedName name="FechaDeInicio">DATEVALUE(" 1 " &amp; MesDeInicioSeleccionado &amp;  " " &amp; YEAR(TODAY()))</definedName>
    <definedName name="HojaProg">#REF!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d_nom">[3]Guía!$H$7:$I$57</definedName>
    <definedName name="indicadores">'[3]Base detallada'!$H$4:$H$64</definedName>
    <definedName name="lin_num">[4]Guía!$C$4:$D$41</definedName>
    <definedName name="MesDeInicioDelAñoFiscal">'[2]METAS C-O'!$AB$2</definedName>
    <definedName name="MesDeInicioSeleccionado">'[2]METAS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'[2]METAS C-O'!$D$43:$P$43</definedName>
    <definedName name="PeríodoSeleccionado">INDEX(Períodos,,ValorBarraDesplazamiento)</definedName>
    <definedName name="PrimerMes">UPPER(TEXT(FechaDeInicio,"mmm "))</definedName>
    <definedName name="PROCESOS" localSheetId="31">[5]Hoja1!$H$3:$H$45</definedName>
    <definedName name="PROCESOS" localSheetId="29">[5]Hoja1!$H$3:$H$45</definedName>
    <definedName name="PROCESOS" localSheetId="9">[5]Hoja1!$H$3:$H$45</definedName>
    <definedName name="PROCESOS" localSheetId="25">[5]Hoja1!$H$3:$H$45</definedName>
    <definedName name="PROCESOS" localSheetId="27">[5]Hoja1!$H$3:$H$45</definedName>
    <definedName name="PROCESOS" localSheetId="2">[5]Hoja1!$H$3:$H$45</definedName>
    <definedName name="PROCESOS" localSheetId="23">[5]Hoja1!$H$3:$H$45</definedName>
    <definedName name="PROCESOS" localSheetId="28">[5]Hoja1!$H$3:$H$45</definedName>
    <definedName name="PROCESOS" localSheetId="20">[5]Hoja1!$H$3:$H$45</definedName>
    <definedName name="PROCESOS" localSheetId="26">[5]Hoja1!$H$3:$H$45</definedName>
    <definedName name="PROCESOS" localSheetId="3">[5]Hoja1!$H$3:$H$45</definedName>
    <definedName name="PROCESOS" localSheetId="4">[5]Hoja1!$H$3:$H$45</definedName>
    <definedName name="PROCESOS" localSheetId="5">[5]Hoja1!$H$3:$H$45</definedName>
    <definedName name="PROCESOS" localSheetId="21">[5]Hoja1!$H$3:$H$45</definedName>
    <definedName name="PROCESOS" localSheetId="30">[5]Hoja1!$H$3:$H$45</definedName>
    <definedName name="PROCESOS" localSheetId="24">[5]Hoja1!$H$3:$H$45</definedName>
    <definedName name="PROCESOS" localSheetId="11">[5]Hoja1!$H$3:$H$45</definedName>
    <definedName name="PROCESOS" localSheetId="22">[5]Hoja1!$H$3:$H$45</definedName>
    <definedName name="PROCESOS" localSheetId="7">[5]Hoja1!$H$3:$H$45</definedName>
    <definedName name="PROCESOS" localSheetId="6">[5]Hoja1!$H$3:$H$45</definedName>
    <definedName name="PROCESOS" localSheetId="8">[5]Hoja1!$H$3:$H$45</definedName>
    <definedName name="PROCESOS" localSheetId="10">[5]Hoja1!$H$3:$H$45</definedName>
    <definedName name="PROCESOS" localSheetId="13">[5]Hoja1!$H$3:$H$45</definedName>
    <definedName name="PROCESOS" localSheetId="14">[5]Hoja1!$H$3:$H$45</definedName>
    <definedName name="PROCESOS" localSheetId="15">[5]Hoja1!$H$3:$H$45</definedName>
    <definedName name="PROCESOS" localSheetId="16">[5]Hoja1!$H$3:$H$45</definedName>
    <definedName name="PROCESOS" localSheetId="12">[5]Hoja1!$H$3:$H$45</definedName>
    <definedName name="PROCESOS" localSheetId="17">[5]Hoja1!$H$3:$H$45</definedName>
    <definedName name="PROCESOS" localSheetId="18">[5]Hoja1!$H$3:$H$45</definedName>
    <definedName name="PROCESOS" localSheetId="19">[5]Hoja1!$H$3:$H$45</definedName>
    <definedName name="PróximoMes">UPPER(TEXT(EOMONTH(VALUE('[2]METAS C-O'!XFD1 &amp; "1"),0)+1,"mmm "))</definedName>
    <definedName name="SI" localSheetId="31">#REF!</definedName>
    <definedName name="SI" localSheetId="29">#REF!</definedName>
    <definedName name="SI" localSheetId="9">#REF!</definedName>
    <definedName name="SI" localSheetId="25">#REF!</definedName>
    <definedName name="SI" localSheetId="27">#REF!</definedName>
    <definedName name="SI" localSheetId="2">#REF!</definedName>
    <definedName name="SI" localSheetId="23">#REF!</definedName>
    <definedName name="SI" localSheetId="28">#REF!</definedName>
    <definedName name="SI" localSheetId="20">#REF!</definedName>
    <definedName name="SI" localSheetId="26">#REF!</definedName>
    <definedName name="SI" localSheetId="3">#REF!</definedName>
    <definedName name="SI" localSheetId="4">#REF!</definedName>
    <definedName name="SI" localSheetId="5">#REF!</definedName>
    <definedName name="SI" localSheetId="21">#REF!</definedName>
    <definedName name="SI" localSheetId="30">#REF!</definedName>
    <definedName name="SI" localSheetId="24">#REF!</definedName>
    <definedName name="SI" localSheetId="11">#REF!</definedName>
    <definedName name="SI" localSheetId="22">#REF!</definedName>
    <definedName name="SI" localSheetId="7">#REF!</definedName>
    <definedName name="SI" localSheetId="6">#REF!</definedName>
    <definedName name="SI" localSheetId="8">#REF!</definedName>
    <definedName name="SI" localSheetId="10">#REF!</definedName>
    <definedName name="SI" localSheetId="13">#REF!</definedName>
    <definedName name="SI" localSheetId="14">#REF!</definedName>
    <definedName name="SI" localSheetId="15">#REF!</definedName>
    <definedName name="SI" localSheetId="16">#REF!</definedName>
    <definedName name="SI" localSheetId="12">#REF!</definedName>
    <definedName name="SI" localSheetId="17">#REF!</definedName>
    <definedName name="SI" localSheetId="18">#REF!</definedName>
    <definedName name="SI" localSheetId="19">#REF!</definedName>
    <definedName name="SI" localSheetId="1">#REF!</definedName>
    <definedName name="SI">#REF!</definedName>
    <definedName name="SINO" localSheetId="31">#REF!</definedName>
    <definedName name="SINO" localSheetId="29">#REF!</definedName>
    <definedName name="SINO" localSheetId="9">#REF!</definedName>
    <definedName name="SINO" localSheetId="25">#REF!</definedName>
    <definedName name="SINO" localSheetId="27">#REF!</definedName>
    <definedName name="SINO" localSheetId="2">#REF!</definedName>
    <definedName name="SINO" localSheetId="23">#REF!</definedName>
    <definedName name="SINO" localSheetId="28">#REF!</definedName>
    <definedName name="SINO" localSheetId="20">#REF!</definedName>
    <definedName name="SINO" localSheetId="26">#REF!</definedName>
    <definedName name="SINO" localSheetId="3">#REF!</definedName>
    <definedName name="SINO" localSheetId="4">#REF!</definedName>
    <definedName name="SINO" localSheetId="5">#REF!</definedName>
    <definedName name="SINO" localSheetId="21">#REF!</definedName>
    <definedName name="SINO" localSheetId="30">#REF!</definedName>
    <definedName name="SINO" localSheetId="24">#REF!</definedName>
    <definedName name="SINO" localSheetId="11">#REF!</definedName>
    <definedName name="SINO" localSheetId="22">#REF!</definedName>
    <definedName name="SINO" localSheetId="7">#REF!</definedName>
    <definedName name="SINO" localSheetId="6">#REF!</definedName>
    <definedName name="SINO" localSheetId="8">#REF!</definedName>
    <definedName name="SINO" localSheetId="10">#REF!</definedName>
    <definedName name="SINO" localSheetId="13">#REF!</definedName>
    <definedName name="SINO" localSheetId="14">#REF!</definedName>
    <definedName name="SINO" localSheetId="15">#REF!</definedName>
    <definedName name="SINO" localSheetId="16">#REF!</definedName>
    <definedName name="SINO" localSheetId="12">#REF!</definedName>
    <definedName name="SINO" localSheetId="17">#REF!</definedName>
    <definedName name="SINO" localSheetId="18">#REF!</definedName>
    <definedName name="SINO" localSheetId="19">#REF!</definedName>
    <definedName name="SINO" localSheetId="1">#REF!</definedName>
    <definedName name="SINO">#REF!</definedName>
    <definedName name="Sum_I">'[3]Base Reporte'!$D$1:$N$98</definedName>
    <definedName name="tiempo">[3]Guía!$L$8:$M$12</definedName>
    <definedName name="_xlnm.Print_Titles" localSheetId="31">'AEGR-5.0 (C)'!$1:$9</definedName>
    <definedName name="_xlnm.Print_Titles" localSheetId="29">'GBIE-1.0 (C)'!$1:$9</definedName>
    <definedName name="_xlnm.Print_Titles" localSheetId="9">'GCEP-1.0 (C)'!$1:$5</definedName>
    <definedName name="_xlnm.Print_Titles" localSheetId="25">'GCON-1.0 (C)'!$1:$9</definedName>
    <definedName name="_xlnm.Print_Titles" localSheetId="27">'GCON-2.0 (C)'!$1:$9</definedName>
    <definedName name="_xlnm.Print_Titles" localSheetId="2">'GDIR-1.0 (C)'!$5:$9</definedName>
    <definedName name="_xlnm.Print_Titles" localSheetId="23">'GDIR-2.0 (C)'!$5:$9</definedName>
    <definedName name="_xlnm.Print_Titles" localSheetId="28">'GDIR-2.2 (C)'!$1:$9</definedName>
    <definedName name="_xlnm.Print_Titles" localSheetId="20">'GDIR-2.4 (C)'!$1:$9</definedName>
    <definedName name="_xlnm.Print_Titles" localSheetId="26">'GDIR-2-3 (C)'!$1:$9</definedName>
    <definedName name="_xlnm.Print_Titles" localSheetId="3">'GDIR-3.0 (C)'!$1:$19</definedName>
    <definedName name="_xlnm.Print_Titles" localSheetId="4">'GDIR-4-1 (C)'!$1:$9</definedName>
    <definedName name="_xlnm.Print_Titles" localSheetId="5">'GDIR-4-2 (C)'!$1:$9</definedName>
    <definedName name="_xlnm.Print_Titles" localSheetId="21">'GFIN-7.0 (C)'!$1:$9</definedName>
    <definedName name="_xlnm.Print_Titles" localSheetId="30">'GIAT-2.0 (C)'!$1:$9</definedName>
    <definedName name="_xlnm.Print_Titles" localSheetId="24">'GINF-6.0 (C)'!$1:$9</definedName>
    <definedName name="_xlnm.Print_Titles" localSheetId="11">'GIVC 1.0 (C)'!$1:$5</definedName>
    <definedName name="_xlnm.Print_Titles" localSheetId="22">'GJUR-4.0 (C)'!$1:$9</definedName>
    <definedName name="_xlnm.Print_Titles" localSheetId="7">'GRER-1.0 (C)'!$5:$5</definedName>
    <definedName name="_xlnm.Print_Titles" localSheetId="6">'GRER-2.0 (C)'!$5:$5</definedName>
    <definedName name="_xlnm.Print_Titles" localSheetId="8">'GSAC-1.0 (C)'!$5:$5</definedName>
    <definedName name="_xlnm.Print_Titles" localSheetId="10">'GSAC-3.1 (C)'!$1:$5</definedName>
    <definedName name="_xlnm.Print_Titles" localSheetId="13">'GSAN-1.1 (C)'!$1:$9</definedName>
    <definedName name="_xlnm.Print_Titles" localSheetId="14">'GSAN-1.3 (C)'!$1:$9</definedName>
    <definedName name="_xlnm.Print_Titles" localSheetId="15">'GSAN-3.4 (C)'!$1:$9</definedName>
    <definedName name="_xlnm.Print_Titles" localSheetId="16">'GSAN-4.2 (C)'!$1:$9</definedName>
    <definedName name="_xlnm.Print_Titles" localSheetId="12">'GSAN-4.5 (C)'!$1:$5</definedName>
    <definedName name="_xlnm.Print_Titles" localSheetId="17">'GSAP-1.0 (C)'!$1:$9</definedName>
    <definedName name="_xlnm.Print_Titles" localSheetId="18">'GSAP-2.1 (C)'!$1:$9</definedName>
    <definedName name="_xlnm.Print_Titles" localSheetId="19">'GSAP-4.1 (C)'!$1:$9</definedName>
    <definedName name="valor">[2]PAA2018!$G$18:$G$80</definedName>
    <definedName name="ValorBarraDesplazamiento">[6]gráfico_cálc!$D$13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9" i="91" l="1"/>
  <c r="BB19" i="91"/>
  <c r="BC19" i="91" s="1"/>
  <c r="BF18" i="91"/>
  <c r="BB18" i="91"/>
  <c r="BC18" i="91" s="1"/>
  <c r="BF17" i="91"/>
  <c r="BB17" i="91"/>
  <c r="BC17" i="91" s="1"/>
  <c r="BF16" i="91"/>
  <c r="BB16" i="91"/>
  <c r="BC16" i="91" s="1"/>
  <c r="BF15" i="91"/>
  <c r="BB15" i="91"/>
  <c r="BC15" i="91" s="1"/>
  <c r="BF14" i="91"/>
  <c r="BB14" i="91"/>
  <c r="BC14" i="91" s="1"/>
  <c r="BF13" i="91"/>
  <c r="BB13" i="91"/>
  <c r="BC13" i="91" s="1"/>
  <c r="BF12" i="91"/>
  <c r="BB12" i="91"/>
  <c r="BC12" i="91" s="1"/>
  <c r="BF10" i="91"/>
  <c r="BB10" i="91"/>
  <c r="BC10" i="91" s="1"/>
  <c r="AJ10" i="91"/>
  <c r="AK10" i="91" s="1"/>
  <c r="BO10" i="91" s="1"/>
  <c r="P10" i="91"/>
  <c r="O10" i="91"/>
  <c r="J10" i="91"/>
  <c r="BJ11" i="91" l="1"/>
  <c r="BH11" i="91"/>
  <c r="BI11" i="91" s="1"/>
  <c r="BJ13" i="91"/>
  <c r="BH13" i="91"/>
  <c r="BI13" i="91" s="1"/>
  <c r="BJ15" i="91"/>
  <c r="BH15" i="91"/>
  <c r="BI15" i="91" s="1"/>
  <c r="BJ17" i="91"/>
  <c r="BH17" i="91"/>
  <c r="BI17" i="91" s="1"/>
  <c r="BJ19" i="91"/>
  <c r="BH19" i="91"/>
  <c r="BI19" i="91" s="1"/>
  <c r="BJ10" i="91"/>
  <c r="BH10" i="91"/>
  <c r="BI10" i="91" s="1"/>
  <c r="BH12" i="91"/>
  <c r="BI12" i="91" s="1"/>
  <c r="BJ12" i="91"/>
  <c r="BH14" i="91"/>
  <c r="BI14" i="91" s="1"/>
  <c r="BJ14" i="91"/>
  <c r="BH16" i="91"/>
  <c r="BI16" i="91" s="1"/>
  <c r="BJ16" i="91"/>
  <c r="BH18" i="91"/>
  <c r="BI18" i="91" s="1"/>
  <c r="BJ18" i="91"/>
  <c r="AL10" i="91"/>
  <c r="BK10" i="91" l="1"/>
  <c r="BL10" i="91" l="1"/>
  <c r="BM10" i="91" s="1"/>
  <c r="BN10" i="91" s="1"/>
  <c r="BP10" i="91" s="1"/>
  <c r="BF19" i="89" l="1"/>
  <c r="BB19" i="89"/>
  <c r="BC19" i="89" s="1"/>
  <c r="BF18" i="89"/>
  <c r="BB18" i="89"/>
  <c r="BC18" i="89" s="1"/>
  <c r="BF17" i="89"/>
  <c r="BB17" i="89"/>
  <c r="BC17" i="89" s="1"/>
  <c r="BF16" i="89"/>
  <c r="BB16" i="89"/>
  <c r="BC16" i="89" s="1"/>
  <c r="BF15" i="89"/>
  <c r="BB15" i="89"/>
  <c r="BC15" i="89" s="1"/>
  <c r="BF14" i="89"/>
  <c r="BB14" i="89"/>
  <c r="BC14" i="89" s="1"/>
  <c r="BF13" i="89"/>
  <c r="BB13" i="89"/>
  <c r="BC13" i="89" s="1"/>
  <c r="BF12" i="89"/>
  <c r="BB12" i="89"/>
  <c r="BC12" i="89" s="1"/>
  <c r="BF11" i="89"/>
  <c r="BB11" i="89"/>
  <c r="BC11" i="89" s="1"/>
  <c r="BF10" i="89"/>
  <c r="BB10" i="89"/>
  <c r="BC10" i="89" s="1"/>
  <c r="AJ10" i="89"/>
  <c r="AK10" i="89" s="1"/>
  <c r="BO10" i="89" s="1"/>
  <c r="P10" i="89"/>
  <c r="O10" i="89"/>
  <c r="J10" i="89"/>
  <c r="BJ10" i="89" l="1"/>
  <c r="BH10" i="89"/>
  <c r="BI10" i="89" s="1"/>
  <c r="BH12" i="89"/>
  <c r="BI12" i="89" s="1"/>
  <c r="BJ12" i="89"/>
  <c r="BH14" i="89"/>
  <c r="BI14" i="89" s="1"/>
  <c r="BJ14" i="89"/>
  <c r="BH16" i="89"/>
  <c r="BI16" i="89" s="1"/>
  <c r="BJ16" i="89"/>
  <c r="BH18" i="89"/>
  <c r="BI18" i="89" s="1"/>
  <c r="BJ18" i="89"/>
  <c r="AL10" i="89"/>
  <c r="BJ11" i="89"/>
  <c r="BH11" i="89"/>
  <c r="BI11" i="89" s="1"/>
  <c r="BJ13" i="89"/>
  <c r="BH13" i="89"/>
  <c r="BI13" i="89" s="1"/>
  <c r="BJ15" i="89"/>
  <c r="BH15" i="89"/>
  <c r="BI15" i="89" s="1"/>
  <c r="BJ17" i="89"/>
  <c r="BH17" i="89"/>
  <c r="BI17" i="89" s="1"/>
  <c r="BJ19" i="89"/>
  <c r="BH19" i="89"/>
  <c r="BI19" i="89" s="1"/>
  <c r="BK10" i="89" l="1"/>
  <c r="BL10" i="89" l="1"/>
  <c r="BM10" i="89" s="1"/>
  <c r="BN10" i="89" s="1"/>
  <c r="BP10" i="89" s="1"/>
  <c r="BF19" i="88" l="1"/>
  <c r="BC19" i="88"/>
  <c r="BJ19" i="88" s="1"/>
  <c r="BB19" i="88"/>
  <c r="BF18" i="88"/>
  <c r="BB18" i="88"/>
  <c r="BC18" i="88" s="1"/>
  <c r="BF17" i="88"/>
  <c r="BC17" i="88"/>
  <c r="BJ17" i="88" s="1"/>
  <c r="BB17" i="88"/>
  <c r="BF16" i="88"/>
  <c r="BB16" i="88"/>
  <c r="BC16" i="88" s="1"/>
  <c r="BF15" i="88"/>
  <c r="BC15" i="88"/>
  <c r="BJ15" i="88" s="1"/>
  <c r="BB15" i="88"/>
  <c r="BF14" i="88"/>
  <c r="BB14" i="88"/>
  <c r="BC14" i="88" s="1"/>
  <c r="BF13" i="88"/>
  <c r="BC13" i="88"/>
  <c r="BJ13" i="88" s="1"/>
  <c r="BB13" i="88"/>
  <c r="BF12" i="88"/>
  <c r="BB12" i="88"/>
  <c r="BC12" i="88" s="1"/>
  <c r="BF11" i="88"/>
  <c r="BB11" i="88"/>
  <c r="BC11" i="88" s="1"/>
  <c r="BF10" i="88"/>
  <c r="BB10" i="88"/>
  <c r="BC10" i="88" s="1"/>
  <c r="AJ10" i="88"/>
  <c r="AK10" i="88" s="1"/>
  <c r="BO10" i="88" s="1"/>
  <c r="P10" i="88"/>
  <c r="O10" i="88"/>
  <c r="J10" i="88"/>
  <c r="BF39" i="71"/>
  <c r="BB39" i="71"/>
  <c r="BC39" i="71" s="1"/>
  <c r="BH38" i="71"/>
  <c r="BI38" i="71" s="1"/>
  <c r="BF38" i="71"/>
  <c r="BC38" i="71"/>
  <c r="BJ38" i="71" s="1"/>
  <c r="BB38" i="71"/>
  <c r="BF37" i="71"/>
  <c r="BB37" i="71"/>
  <c r="BC37" i="71" s="1"/>
  <c r="BH36" i="71"/>
  <c r="BI36" i="71" s="1"/>
  <c r="BF36" i="71"/>
  <c r="BC36" i="71"/>
  <c r="BJ36" i="71" s="1"/>
  <c r="BB36" i="71"/>
  <c r="BF35" i="71"/>
  <c r="BB35" i="71"/>
  <c r="BC35" i="71" s="1"/>
  <c r="BH34" i="71"/>
  <c r="BI34" i="71" s="1"/>
  <c r="BF34" i="71"/>
  <c r="BC34" i="71"/>
  <c r="BJ34" i="71" s="1"/>
  <c r="BB34" i="71"/>
  <c r="BF33" i="71"/>
  <c r="BB33" i="71"/>
  <c r="BC33" i="71" s="1"/>
  <c r="BF32" i="71"/>
  <c r="BB32" i="71"/>
  <c r="BC32" i="71" s="1"/>
  <c r="BF31" i="71"/>
  <c r="BB31" i="71"/>
  <c r="BC31" i="71" s="1"/>
  <c r="BM30" i="71"/>
  <c r="BN30" i="71" s="1"/>
  <c r="BP30" i="71" s="1"/>
  <c r="BF30" i="71"/>
  <c r="BB30" i="71"/>
  <c r="BC30" i="71" s="1"/>
  <c r="AJ30" i="71"/>
  <c r="AK30" i="71" s="1"/>
  <c r="BO30" i="71" s="1"/>
  <c r="P30" i="71"/>
  <c r="O30" i="71"/>
  <c r="AL30" i="71" s="1"/>
  <c r="J30" i="71"/>
  <c r="BF29" i="71"/>
  <c r="BB29" i="71"/>
  <c r="BC29" i="71" s="1"/>
  <c r="BF28" i="71"/>
  <c r="BB28" i="71"/>
  <c r="BC28" i="71" s="1"/>
  <c r="BF27" i="71"/>
  <c r="BB27" i="71"/>
  <c r="BC27" i="71" s="1"/>
  <c r="BF26" i="71"/>
  <c r="BB26" i="71"/>
  <c r="BC26" i="71" s="1"/>
  <c r="BF25" i="71"/>
  <c r="BB25" i="71"/>
  <c r="BC25" i="71" s="1"/>
  <c r="BF24" i="71"/>
  <c r="BB24" i="71"/>
  <c r="BC24" i="71" s="1"/>
  <c r="BF23" i="71"/>
  <c r="BB23" i="71"/>
  <c r="BC23" i="71" s="1"/>
  <c r="BF22" i="71"/>
  <c r="BB22" i="71"/>
  <c r="BC22" i="71" s="1"/>
  <c r="BF21" i="71"/>
  <c r="BB21" i="71"/>
  <c r="BC21" i="71" s="1"/>
  <c r="BM20" i="71"/>
  <c r="BN20" i="71" s="1"/>
  <c r="BF20" i="71"/>
  <c r="BB20" i="71"/>
  <c r="BC20" i="71" s="1"/>
  <c r="AJ20" i="71"/>
  <c r="AK20" i="71" s="1"/>
  <c r="BO20" i="71" s="1"/>
  <c r="P20" i="71"/>
  <c r="O20" i="71"/>
  <c r="J20" i="71"/>
  <c r="BJ11" i="88" l="1"/>
  <c r="BH11" i="88"/>
  <c r="BI11" i="88" s="1"/>
  <c r="BH16" i="88"/>
  <c r="BI16" i="88" s="1"/>
  <c r="BJ16" i="88"/>
  <c r="BH18" i="88"/>
  <c r="BI18" i="88" s="1"/>
  <c r="BJ18" i="88"/>
  <c r="BJ10" i="88"/>
  <c r="BH10" i="88"/>
  <c r="BI10" i="88" s="1"/>
  <c r="BH12" i="88"/>
  <c r="BI12" i="88" s="1"/>
  <c r="BJ12" i="88"/>
  <c r="AL10" i="88"/>
  <c r="BH14" i="88"/>
  <c r="BI14" i="88" s="1"/>
  <c r="BJ14" i="88"/>
  <c r="BH13" i="88"/>
  <c r="BI13" i="88" s="1"/>
  <c r="BH15" i="88"/>
  <c r="BI15" i="88" s="1"/>
  <c r="BH17" i="88"/>
  <c r="BI17" i="88" s="1"/>
  <c r="BH19" i="88"/>
  <c r="BI19" i="88" s="1"/>
  <c r="BJ32" i="71"/>
  <c r="BH32" i="71"/>
  <c r="BI32" i="71" s="1"/>
  <c r="BH31" i="71"/>
  <c r="BI31" i="71" s="1"/>
  <c r="BJ31" i="71"/>
  <c r="BH35" i="71"/>
  <c r="BI35" i="71" s="1"/>
  <c r="BJ35" i="71"/>
  <c r="BH39" i="71"/>
  <c r="BI39" i="71" s="1"/>
  <c r="BJ39" i="71"/>
  <c r="BH33" i="71"/>
  <c r="BI33" i="71" s="1"/>
  <c r="BJ33" i="71"/>
  <c r="BH37" i="71"/>
  <c r="BI37" i="71" s="1"/>
  <c r="BJ37" i="71"/>
  <c r="BH30" i="71"/>
  <c r="BI30" i="71" s="1"/>
  <c r="BJ30" i="71"/>
  <c r="BJ21" i="71"/>
  <c r="BH21" i="71"/>
  <c r="BI21" i="71" s="1"/>
  <c r="BJ23" i="71"/>
  <c r="BH23" i="71"/>
  <c r="BI23" i="71" s="1"/>
  <c r="BJ25" i="71"/>
  <c r="BH25" i="71"/>
  <c r="BI25" i="71" s="1"/>
  <c r="BJ27" i="71"/>
  <c r="BH27" i="71"/>
  <c r="BI27" i="71" s="1"/>
  <c r="BJ29" i="71"/>
  <c r="BH29" i="71"/>
  <c r="BI29" i="71" s="1"/>
  <c r="BJ20" i="71"/>
  <c r="BH20" i="71"/>
  <c r="BI20" i="71" s="1"/>
  <c r="AL20" i="71"/>
  <c r="BH22" i="71"/>
  <c r="BI22" i="71" s="1"/>
  <c r="BJ22" i="71"/>
  <c r="BH24" i="71"/>
  <c r="BI24" i="71" s="1"/>
  <c r="BJ24" i="71"/>
  <c r="BH26" i="71"/>
  <c r="BI26" i="71" s="1"/>
  <c r="BJ26" i="71"/>
  <c r="BH28" i="71"/>
  <c r="BI28" i="71" s="1"/>
  <c r="BJ28" i="71"/>
  <c r="BP20" i="71"/>
  <c r="BK10" i="88" l="1"/>
  <c r="BK30" i="71"/>
  <c r="BL30" i="71" s="1"/>
  <c r="BK20" i="71"/>
  <c r="BL20" i="71" s="1"/>
  <c r="BL10" i="88" l="1"/>
  <c r="BM10" i="88" s="1"/>
  <c r="BN10" i="88" s="1"/>
  <c r="BP10" i="88" s="1"/>
  <c r="BF29" i="87"/>
  <c r="BB29" i="87"/>
  <c r="BC29" i="87" s="1"/>
  <c r="BF28" i="87"/>
  <c r="BB28" i="87"/>
  <c r="BC28" i="87" s="1"/>
  <c r="BF27" i="87"/>
  <c r="BB27" i="87"/>
  <c r="BC27" i="87" s="1"/>
  <c r="BF26" i="87"/>
  <c r="BB26" i="87"/>
  <c r="BC26" i="87" s="1"/>
  <c r="BF25" i="87"/>
  <c r="BB25" i="87"/>
  <c r="BC25" i="87" s="1"/>
  <c r="BF24" i="87"/>
  <c r="BB24" i="87"/>
  <c r="BC24" i="87" s="1"/>
  <c r="BF23" i="87"/>
  <c r="BB23" i="87"/>
  <c r="BC23" i="87" s="1"/>
  <c r="BF22" i="87"/>
  <c r="BB22" i="87"/>
  <c r="BC22" i="87" s="1"/>
  <c r="BF21" i="87"/>
  <c r="BB21" i="87"/>
  <c r="BC21" i="87" s="1"/>
  <c r="BF20" i="87"/>
  <c r="BB20" i="87"/>
  <c r="BC20" i="87" s="1"/>
  <c r="AJ20" i="87"/>
  <c r="AK20" i="87" s="1"/>
  <c r="BO20" i="87" s="1"/>
  <c r="P20" i="87"/>
  <c r="O20" i="87"/>
  <c r="J20" i="87"/>
  <c r="BJ21" i="87" l="1"/>
  <c r="BH21" i="87"/>
  <c r="BI21" i="87" s="1"/>
  <c r="BJ23" i="87"/>
  <c r="BH23" i="87"/>
  <c r="BI23" i="87" s="1"/>
  <c r="BJ25" i="87"/>
  <c r="BH25" i="87"/>
  <c r="BI25" i="87" s="1"/>
  <c r="BJ27" i="87"/>
  <c r="BH27" i="87"/>
  <c r="BI27" i="87" s="1"/>
  <c r="BJ29" i="87"/>
  <c r="BH29" i="87"/>
  <c r="BI29" i="87" s="1"/>
  <c r="BJ20" i="87"/>
  <c r="BH20" i="87"/>
  <c r="BI20" i="87" s="1"/>
  <c r="AL20" i="87"/>
  <c r="BH22" i="87"/>
  <c r="BI22" i="87" s="1"/>
  <c r="BJ22" i="87"/>
  <c r="BH24" i="87"/>
  <c r="BI24" i="87" s="1"/>
  <c r="BJ24" i="87"/>
  <c r="BH26" i="87"/>
  <c r="BI26" i="87" s="1"/>
  <c r="BJ26" i="87"/>
  <c r="BH28" i="87"/>
  <c r="BI28" i="87" s="1"/>
  <c r="BJ28" i="87"/>
  <c r="BK20" i="87" l="1"/>
  <c r="BL20" i="87" l="1"/>
  <c r="BM20" i="87" s="1"/>
  <c r="BN20" i="87" s="1"/>
  <c r="BP20" i="87" s="1"/>
  <c r="BF19" i="87" l="1"/>
  <c r="BB19" i="87"/>
  <c r="BC19" i="87" s="1"/>
  <c r="BF18" i="87"/>
  <c r="BB18" i="87"/>
  <c r="BC18" i="87" s="1"/>
  <c r="BF17" i="87"/>
  <c r="BB17" i="87"/>
  <c r="BC17" i="87" s="1"/>
  <c r="BF16" i="87"/>
  <c r="BB16" i="87"/>
  <c r="BC16" i="87" s="1"/>
  <c r="BF15" i="87"/>
  <c r="BB15" i="87"/>
  <c r="BC15" i="87" s="1"/>
  <c r="BF14" i="87"/>
  <c r="BB14" i="87"/>
  <c r="BC14" i="87" s="1"/>
  <c r="BF13" i="87"/>
  <c r="BB13" i="87"/>
  <c r="BC13" i="87" s="1"/>
  <c r="BF12" i="87"/>
  <c r="BB12" i="87"/>
  <c r="BC12" i="87" s="1"/>
  <c r="BF11" i="87"/>
  <c r="BB11" i="87"/>
  <c r="BC11" i="87" s="1"/>
  <c r="BM10" i="87"/>
  <c r="BN10" i="87" s="1"/>
  <c r="BF10" i="87"/>
  <c r="BB10" i="87"/>
  <c r="BC10" i="87" s="1"/>
  <c r="AJ10" i="87"/>
  <c r="AK10" i="87" s="1"/>
  <c r="BO10" i="87" s="1"/>
  <c r="P10" i="87"/>
  <c r="O10" i="87"/>
  <c r="J10" i="87"/>
  <c r="BH12" i="87" l="1"/>
  <c r="BI12" i="87" s="1"/>
  <c r="BJ12" i="87"/>
  <c r="BH18" i="87"/>
  <c r="BI18" i="87" s="1"/>
  <c r="BJ18" i="87"/>
  <c r="BP10" i="87"/>
  <c r="AL10" i="87"/>
  <c r="BH14" i="87"/>
  <c r="BI14" i="87" s="1"/>
  <c r="BJ14" i="87"/>
  <c r="BH16" i="87"/>
  <c r="BI16" i="87" s="1"/>
  <c r="BJ16" i="87"/>
  <c r="BJ11" i="87"/>
  <c r="BH11" i="87"/>
  <c r="BI11" i="87" s="1"/>
  <c r="BJ15" i="87"/>
  <c r="BH15" i="87"/>
  <c r="BI15" i="87" s="1"/>
  <c r="BJ19" i="87"/>
  <c r="BH19" i="87"/>
  <c r="BI19" i="87" s="1"/>
  <c r="BJ13" i="87"/>
  <c r="BH13" i="87"/>
  <c r="BI13" i="87" s="1"/>
  <c r="BJ17" i="87"/>
  <c r="BH17" i="87"/>
  <c r="BI17" i="87" s="1"/>
  <c r="BJ10" i="87"/>
  <c r="BH10" i="87"/>
  <c r="BI10" i="87" s="1"/>
  <c r="BK10" i="87" l="1"/>
  <c r="BL10" i="87" s="1"/>
  <c r="BF19" i="86" l="1"/>
  <c r="BC19" i="86"/>
  <c r="BH19" i="86" s="1"/>
  <c r="BI19" i="86" s="1"/>
  <c r="BB19" i="86"/>
  <c r="BF18" i="86"/>
  <c r="BB18" i="86"/>
  <c r="BC18" i="86" s="1"/>
  <c r="BF17" i="86"/>
  <c r="BC17" i="86"/>
  <c r="BH17" i="86" s="1"/>
  <c r="BI17" i="86" s="1"/>
  <c r="BB17" i="86"/>
  <c r="BF16" i="86"/>
  <c r="BB16" i="86"/>
  <c r="BC16" i="86" s="1"/>
  <c r="BF15" i="86"/>
  <c r="BC15" i="86"/>
  <c r="BH15" i="86" s="1"/>
  <c r="BI15" i="86" s="1"/>
  <c r="BB15" i="86"/>
  <c r="BF14" i="86"/>
  <c r="BB14" i="86"/>
  <c r="BC14" i="86" s="1"/>
  <c r="BF13" i="86"/>
  <c r="BC13" i="86"/>
  <c r="BH13" i="86" s="1"/>
  <c r="BI13" i="86" s="1"/>
  <c r="BB13" i="86"/>
  <c r="BF12" i="86"/>
  <c r="BB12" i="86"/>
  <c r="BC12" i="86" s="1"/>
  <c r="BF11" i="86"/>
  <c r="BB11" i="86"/>
  <c r="BC11" i="86" s="1"/>
  <c r="BH11" i="86" s="1"/>
  <c r="BI11" i="86" s="1"/>
  <c r="BM10" i="86"/>
  <c r="BN10" i="86" s="1"/>
  <c r="BF10" i="86"/>
  <c r="BB10" i="86"/>
  <c r="BC10" i="86" s="1"/>
  <c r="BH10" i="86" s="1"/>
  <c r="BI10" i="86" s="1"/>
  <c r="AJ10" i="86"/>
  <c r="AK10" i="86" s="1"/>
  <c r="BO10" i="86" s="1"/>
  <c r="P10" i="86"/>
  <c r="O10" i="86"/>
  <c r="J10" i="86"/>
  <c r="BP10" i="86" l="1"/>
  <c r="BJ12" i="86"/>
  <c r="BH12" i="86"/>
  <c r="BI12" i="86" s="1"/>
  <c r="AL10" i="86"/>
  <c r="BJ14" i="86"/>
  <c r="BH14" i="86"/>
  <c r="BI14" i="86" s="1"/>
  <c r="BK10" i="86" s="1"/>
  <c r="BL10" i="86" s="1"/>
  <c r="BJ16" i="86"/>
  <c r="BH16" i="86"/>
  <c r="BI16" i="86" s="1"/>
  <c r="BJ18" i="86"/>
  <c r="BH18" i="86"/>
  <c r="BI18" i="86" s="1"/>
  <c r="BJ10" i="86"/>
  <c r="BJ11" i="86"/>
  <c r="BJ13" i="86"/>
  <c r="BJ15" i="86"/>
  <c r="BJ17" i="86"/>
  <c r="BJ19" i="86"/>
  <c r="BF19" i="85" l="1"/>
  <c r="BB19" i="85"/>
  <c r="BC19" i="85" s="1"/>
  <c r="BF18" i="85"/>
  <c r="BB18" i="85"/>
  <c r="BC18" i="85" s="1"/>
  <c r="BF17" i="85"/>
  <c r="BB17" i="85"/>
  <c r="BC17" i="85" s="1"/>
  <c r="BF16" i="85"/>
  <c r="BB16" i="85"/>
  <c r="BC16" i="85" s="1"/>
  <c r="BF15" i="85"/>
  <c r="BB15" i="85"/>
  <c r="BC15" i="85" s="1"/>
  <c r="BF14" i="85"/>
  <c r="BB14" i="85"/>
  <c r="BC14" i="85" s="1"/>
  <c r="BF13" i="85"/>
  <c r="BB13" i="85"/>
  <c r="BC13" i="85" s="1"/>
  <c r="BF12" i="85"/>
  <c r="BB12" i="85"/>
  <c r="BC12" i="85" s="1"/>
  <c r="BF11" i="85"/>
  <c r="BB11" i="85"/>
  <c r="BC11" i="85" s="1"/>
  <c r="BF10" i="85"/>
  <c r="BB10" i="85"/>
  <c r="BC10" i="85" s="1"/>
  <c r="AJ10" i="85"/>
  <c r="AK10" i="85" s="1"/>
  <c r="BO10" i="85" s="1"/>
  <c r="P10" i="85"/>
  <c r="O10" i="85"/>
  <c r="J10" i="85"/>
  <c r="AL10" i="85" l="1"/>
  <c r="BJ11" i="85"/>
  <c r="BH11" i="85"/>
  <c r="BI11" i="85" s="1"/>
  <c r="BJ13" i="85"/>
  <c r="BH13" i="85"/>
  <c r="BI13" i="85" s="1"/>
  <c r="BJ15" i="85"/>
  <c r="BH15" i="85"/>
  <c r="BI15" i="85" s="1"/>
  <c r="BJ17" i="85"/>
  <c r="BH17" i="85"/>
  <c r="BI17" i="85" s="1"/>
  <c r="BJ19" i="85"/>
  <c r="BH19" i="85"/>
  <c r="BI19" i="85" s="1"/>
  <c r="BJ10" i="85"/>
  <c r="BH10" i="85"/>
  <c r="BI10" i="85" s="1"/>
  <c r="BH12" i="85"/>
  <c r="BI12" i="85" s="1"/>
  <c r="BJ12" i="85"/>
  <c r="BH14" i="85"/>
  <c r="BI14" i="85" s="1"/>
  <c r="BJ14" i="85"/>
  <c r="BH16" i="85"/>
  <c r="BI16" i="85" s="1"/>
  <c r="BJ16" i="85"/>
  <c r="BH18" i="85"/>
  <c r="BI18" i="85" s="1"/>
  <c r="BJ18" i="85"/>
  <c r="BK10" i="85" l="1"/>
  <c r="BL10" i="85" l="1"/>
  <c r="BM10" i="85" s="1"/>
  <c r="BN10" i="85" s="1"/>
  <c r="BP10" i="85" s="1"/>
  <c r="BF19" i="83" l="1"/>
  <c r="BB19" i="83"/>
  <c r="BC19" i="83" s="1"/>
  <c r="BF18" i="83"/>
  <c r="BB18" i="83"/>
  <c r="BC18" i="83" s="1"/>
  <c r="BF17" i="83"/>
  <c r="BB17" i="83"/>
  <c r="BC17" i="83" s="1"/>
  <c r="BF16" i="83"/>
  <c r="BB16" i="83"/>
  <c r="BC16" i="83" s="1"/>
  <c r="BF15" i="83"/>
  <c r="BB15" i="83"/>
  <c r="BC15" i="83" s="1"/>
  <c r="BF14" i="83"/>
  <c r="BB14" i="83"/>
  <c r="BC14" i="83" s="1"/>
  <c r="BF13" i="83"/>
  <c r="BB13" i="83"/>
  <c r="BC13" i="83" s="1"/>
  <c r="BF12" i="83"/>
  <c r="BB12" i="83"/>
  <c r="BC12" i="83" s="1"/>
  <c r="BF11" i="83"/>
  <c r="BB11" i="83"/>
  <c r="BC11" i="83" s="1"/>
  <c r="BM10" i="83"/>
  <c r="BN10" i="83" s="1"/>
  <c r="BF10" i="83"/>
  <c r="BB10" i="83"/>
  <c r="BC10" i="83" s="1"/>
  <c r="AJ10" i="83"/>
  <c r="AK10" i="83" s="1"/>
  <c r="BO10" i="83" s="1"/>
  <c r="P10" i="83"/>
  <c r="O10" i="83"/>
  <c r="J10" i="83"/>
  <c r="BJ11" i="83" l="1"/>
  <c r="BH11" i="83"/>
  <c r="BI11" i="83" s="1"/>
  <c r="BJ13" i="83"/>
  <c r="BH13" i="83"/>
  <c r="BI13" i="83" s="1"/>
  <c r="BJ15" i="83"/>
  <c r="BH15" i="83"/>
  <c r="BI15" i="83" s="1"/>
  <c r="BJ17" i="83"/>
  <c r="BH17" i="83"/>
  <c r="BI17" i="83" s="1"/>
  <c r="BJ19" i="83"/>
  <c r="BH19" i="83"/>
  <c r="BI19" i="83" s="1"/>
  <c r="BJ10" i="83"/>
  <c r="BH10" i="83"/>
  <c r="BI10" i="83" s="1"/>
  <c r="AL10" i="83"/>
  <c r="BH12" i="83"/>
  <c r="BI12" i="83" s="1"/>
  <c r="BJ12" i="83"/>
  <c r="BH14" i="83"/>
  <c r="BI14" i="83" s="1"/>
  <c r="BJ14" i="83"/>
  <c r="BH16" i="83"/>
  <c r="BI16" i="83" s="1"/>
  <c r="BJ16" i="83"/>
  <c r="BH18" i="83"/>
  <c r="BI18" i="83" s="1"/>
  <c r="BJ18" i="83"/>
  <c r="BP10" i="83"/>
  <c r="BK10" i="83" l="1"/>
  <c r="BL10" i="83" s="1"/>
  <c r="BF19" i="82"/>
  <c r="BC19" i="82"/>
  <c r="BH19" i="82" s="1"/>
  <c r="BI19" i="82" s="1"/>
  <c r="BB19" i="82"/>
  <c r="BF18" i="82"/>
  <c r="BB18" i="82"/>
  <c r="BC18" i="82" s="1"/>
  <c r="BF17" i="82"/>
  <c r="BC17" i="82"/>
  <c r="BH17" i="82" s="1"/>
  <c r="BI17" i="82" s="1"/>
  <c r="BB17" i="82"/>
  <c r="BF16" i="82"/>
  <c r="BB16" i="82"/>
  <c r="BC16" i="82" s="1"/>
  <c r="BF15" i="82"/>
  <c r="BC15" i="82"/>
  <c r="BH15" i="82" s="1"/>
  <c r="BI15" i="82" s="1"/>
  <c r="BB15" i="82"/>
  <c r="BF14" i="82"/>
  <c r="BB14" i="82"/>
  <c r="BC14" i="82" s="1"/>
  <c r="BF13" i="82"/>
  <c r="BC13" i="82"/>
  <c r="BJ13" i="82" s="1"/>
  <c r="BB13" i="82"/>
  <c r="BF12" i="82"/>
  <c r="BB12" i="82"/>
  <c r="BC12" i="82" s="1"/>
  <c r="BF11" i="82"/>
  <c r="BB11" i="82"/>
  <c r="BC11" i="82" s="1"/>
  <c r="BJ11" i="82" s="1"/>
  <c r="BN10" i="82"/>
  <c r="BM10" i="82"/>
  <c r="BF10" i="82"/>
  <c r="BB10" i="82"/>
  <c r="BC10" i="82" s="1"/>
  <c r="BJ10" i="82" s="1"/>
  <c r="AJ10" i="82"/>
  <c r="AK10" i="82" s="1"/>
  <c r="BO10" i="82" s="1"/>
  <c r="P10" i="82"/>
  <c r="O10" i="82"/>
  <c r="J10" i="82"/>
  <c r="BJ16" i="82" l="1"/>
  <c r="BH16" i="82"/>
  <c r="BI16" i="82" s="1"/>
  <c r="BH18" i="82"/>
  <c r="BI18" i="82" s="1"/>
  <c r="BJ18" i="82"/>
  <c r="BP10" i="82"/>
  <c r="BH12" i="82"/>
  <c r="BI12" i="82" s="1"/>
  <c r="BJ12" i="82"/>
  <c r="AL10" i="82"/>
  <c r="BH14" i="82"/>
  <c r="BI14" i="82" s="1"/>
  <c r="BJ14" i="82"/>
  <c r="BJ15" i="82"/>
  <c r="BJ17" i="82"/>
  <c r="BJ19" i="82"/>
  <c r="BH10" i="82"/>
  <c r="BI10" i="82" s="1"/>
  <c r="BH11" i="82"/>
  <c r="BI11" i="82" s="1"/>
  <c r="BH13" i="82"/>
  <c r="BI13" i="82" s="1"/>
  <c r="BK10" i="82" l="1"/>
  <c r="BL10" i="82" s="1"/>
  <c r="BF19" i="81" l="1"/>
  <c r="BB19" i="81"/>
  <c r="BC19" i="81" s="1"/>
  <c r="BF18" i="81"/>
  <c r="BB18" i="81"/>
  <c r="BC18" i="81" s="1"/>
  <c r="BF17" i="81"/>
  <c r="BB17" i="81"/>
  <c r="BC17" i="81" s="1"/>
  <c r="BF16" i="81"/>
  <c r="BB16" i="81"/>
  <c r="BC16" i="81" s="1"/>
  <c r="BF15" i="81"/>
  <c r="BB15" i="81"/>
  <c r="BC15" i="81" s="1"/>
  <c r="BF14" i="81"/>
  <c r="BB14" i="81"/>
  <c r="BC14" i="81" s="1"/>
  <c r="BC13" i="81"/>
  <c r="BC12" i="81"/>
  <c r="BF11" i="81"/>
  <c r="BB11" i="81"/>
  <c r="BC11" i="81" s="1"/>
  <c r="BF10" i="81"/>
  <c r="BB10" i="81"/>
  <c r="BC10" i="81" s="1"/>
  <c r="AJ10" i="81"/>
  <c r="AK10" i="81" s="1"/>
  <c r="BO10" i="81" s="1"/>
  <c r="P10" i="81"/>
  <c r="O10" i="81"/>
  <c r="J10" i="81"/>
  <c r="AL10" i="81" l="1"/>
  <c r="BH10" i="81"/>
  <c r="BI10" i="81" s="1"/>
  <c r="BJ10" i="81"/>
  <c r="BJ15" i="81"/>
  <c r="BH15" i="81"/>
  <c r="BI15" i="81" s="1"/>
  <c r="BJ17" i="81"/>
  <c r="BH17" i="81"/>
  <c r="BI17" i="81" s="1"/>
  <c r="BH11" i="81"/>
  <c r="BI11" i="81" s="1"/>
  <c r="BJ11" i="81"/>
  <c r="BH14" i="81"/>
  <c r="BI14" i="81" s="1"/>
  <c r="BJ14" i="81"/>
  <c r="BH16" i="81"/>
  <c r="BI16" i="81" s="1"/>
  <c r="BJ16" i="81"/>
  <c r="BH18" i="81"/>
  <c r="BI18" i="81" s="1"/>
  <c r="BJ18" i="81"/>
  <c r="BJ19" i="81"/>
  <c r="BH19" i="81"/>
  <c r="BI19" i="81" s="1"/>
  <c r="BK10" i="81" l="1"/>
  <c r="BL10" i="81" l="1"/>
  <c r="BM10" i="81" s="1"/>
  <c r="BN10" i="81" s="1"/>
  <c r="BP10" i="81" s="1"/>
  <c r="BF19" i="80" l="1"/>
  <c r="BB19" i="80"/>
  <c r="BC19" i="80" s="1"/>
  <c r="BF18" i="80"/>
  <c r="BB18" i="80"/>
  <c r="BC18" i="80" s="1"/>
  <c r="BF17" i="80"/>
  <c r="BB17" i="80"/>
  <c r="BC17" i="80" s="1"/>
  <c r="BF16" i="80"/>
  <c r="BB16" i="80"/>
  <c r="BC16" i="80" s="1"/>
  <c r="BF15" i="80"/>
  <c r="BB15" i="80"/>
  <c r="BC15" i="80" s="1"/>
  <c r="BF14" i="80"/>
  <c r="BB14" i="80"/>
  <c r="BC14" i="80" s="1"/>
  <c r="BF13" i="80"/>
  <c r="BB13" i="80"/>
  <c r="BC13" i="80" s="1"/>
  <c r="BF12" i="80"/>
  <c r="BB12" i="80"/>
  <c r="BC12" i="80" s="1"/>
  <c r="BF11" i="80"/>
  <c r="BB11" i="80"/>
  <c r="BC11" i="80" s="1"/>
  <c r="BF10" i="80"/>
  <c r="BB10" i="80"/>
  <c r="BC10" i="80" s="1"/>
  <c r="AJ10" i="80"/>
  <c r="AK10" i="80" s="1"/>
  <c r="BO10" i="80" s="1"/>
  <c r="P10" i="80"/>
  <c r="O10" i="80"/>
  <c r="J10" i="80"/>
  <c r="AL10" i="80" l="1"/>
  <c r="BJ11" i="80"/>
  <c r="BH11" i="80"/>
  <c r="BI11" i="80" s="1"/>
  <c r="BJ13" i="80"/>
  <c r="BH13" i="80"/>
  <c r="BI13" i="80" s="1"/>
  <c r="BJ15" i="80"/>
  <c r="BH15" i="80"/>
  <c r="BI15" i="80" s="1"/>
  <c r="BJ17" i="80"/>
  <c r="BH17" i="80"/>
  <c r="BI17" i="80" s="1"/>
  <c r="BJ19" i="80"/>
  <c r="BH19" i="80"/>
  <c r="BI19" i="80" s="1"/>
  <c r="BJ10" i="80"/>
  <c r="BH10" i="80"/>
  <c r="BI10" i="80" s="1"/>
  <c r="BH12" i="80"/>
  <c r="BI12" i="80" s="1"/>
  <c r="BJ12" i="80"/>
  <c r="BH14" i="80"/>
  <c r="BI14" i="80" s="1"/>
  <c r="BJ14" i="80"/>
  <c r="BH16" i="80"/>
  <c r="BI16" i="80" s="1"/>
  <c r="BJ16" i="80"/>
  <c r="BH18" i="80"/>
  <c r="BI18" i="80" s="1"/>
  <c r="BJ18" i="80"/>
  <c r="BK10" i="80" l="1"/>
  <c r="BL10" i="80" l="1"/>
  <c r="BM10" i="80" s="1"/>
  <c r="BN10" i="80" s="1"/>
  <c r="BP10" i="80" s="1"/>
  <c r="BF29" i="79" l="1"/>
  <c r="BB29" i="79"/>
  <c r="BC29" i="79" s="1"/>
  <c r="BF28" i="79"/>
  <c r="BB28" i="79"/>
  <c r="BC28" i="79" s="1"/>
  <c r="BF27" i="79"/>
  <c r="BB27" i="79"/>
  <c r="BC27" i="79" s="1"/>
  <c r="BF26" i="79"/>
  <c r="BB26" i="79"/>
  <c r="BC26" i="79" s="1"/>
  <c r="BF25" i="79"/>
  <c r="BB25" i="79"/>
  <c r="BC25" i="79" s="1"/>
  <c r="BF24" i="79"/>
  <c r="BB24" i="79"/>
  <c r="BC24" i="79" s="1"/>
  <c r="BF23" i="79"/>
  <c r="BB23" i="79"/>
  <c r="BC23" i="79" s="1"/>
  <c r="BF22" i="79"/>
  <c r="BB22" i="79"/>
  <c r="BC22" i="79" s="1"/>
  <c r="BF21" i="79"/>
  <c r="BB21" i="79"/>
  <c r="BC21" i="79" s="1"/>
  <c r="BF20" i="79"/>
  <c r="BB20" i="79"/>
  <c r="BC20" i="79" s="1"/>
  <c r="AJ20" i="79"/>
  <c r="AK20" i="79" s="1"/>
  <c r="BO20" i="79" s="1"/>
  <c r="P20" i="79"/>
  <c r="O20" i="79"/>
  <c r="J20" i="79"/>
  <c r="BF19" i="79"/>
  <c r="BC19" i="79"/>
  <c r="BH19" i="79" s="1"/>
  <c r="BI19" i="79" s="1"/>
  <c r="BB19" i="79"/>
  <c r="BF18" i="79"/>
  <c r="BB18" i="79"/>
  <c r="BC18" i="79" s="1"/>
  <c r="BF17" i="79"/>
  <c r="BC17" i="79"/>
  <c r="BH17" i="79" s="1"/>
  <c r="BI17" i="79" s="1"/>
  <c r="BB17" i="79"/>
  <c r="BF16" i="79"/>
  <c r="BB16" i="79"/>
  <c r="BC16" i="79" s="1"/>
  <c r="BF15" i="79"/>
  <c r="BC15" i="79"/>
  <c r="BH15" i="79" s="1"/>
  <c r="BI15" i="79" s="1"/>
  <c r="BB15" i="79"/>
  <c r="BF14" i="79"/>
  <c r="BB14" i="79"/>
  <c r="BC14" i="79" s="1"/>
  <c r="BF13" i="79"/>
  <c r="BB13" i="79"/>
  <c r="BC13" i="79" s="1"/>
  <c r="BH13" i="79" s="1"/>
  <c r="BI13" i="79" s="1"/>
  <c r="BF12" i="79"/>
  <c r="BB12" i="79"/>
  <c r="BC12" i="79" s="1"/>
  <c r="BF11" i="79"/>
  <c r="BC11" i="79"/>
  <c r="BJ11" i="79" s="1"/>
  <c r="BB11" i="79"/>
  <c r="BF10" i="79"/>
  <c r="BB10" i="79"/>
  <c r="BC10" i="79" s="1"/>
  <c r="BJ10" i="79" s="1"/>
  <c r="AJ10" i="79"/>
  <c r="AK10" i="79" s="1"/>
  <c r="BO10" i="79" s="1"/>
  <c r="P10" i="79"/>
  <c r="O10" i="79"/>
  <c r="J10" i="79"/>
  <c r="BJ20" i="79" l="1"/>
  <c r="BH20" i="79"/>
  <c r="BI20" i="79" s="1"/>
  <c r="BH22" i="79"/>
  <c r="BI22" i="79" s="1"/>
  <c r="BJ22" i="79"/>
  <c r="BH24" i="79"/>
  <c r="BI24" i="79" s="1"/>
  <c r="BJ24" i="79"/>
  <c r="BH26" i="79"/>
  <c r="BI26" i="79" s="1"/>
  <c r="BJ26" i="79"/>
  <c r="BH28" i="79"/>
  <c r="BI28" i="79" s="1"/>
  <c r="BJ28" i="79"/>
  <c r="AL20" i="79"/>
  <c r="BJ21" i="79"/>
  <c r="BH21" i="79"/>
  <c r="BI21" i="79" s="1"/>
  <c r="BJ23" i="79"/>
  <c r="BH23" i="79"/>
  <c r="BI23" i="79" s="1"/>
  <c r="BJ25" i="79"/>
  <c r="BH25" i="79"/>
  <c r="BI25" i="79" s="1"/>
  <c r="BJ27" i="79"/>
  <c r="BH27" i="79"/>
  <c r="BI27" i="79" s="1"/>
  <c r="BJ29" i="79"/>
  <c r="BH29" i="79"/>
  <c r="BI29" i="79" s="1"/>
  <c r="AL10" i="79"/>
  <c r="BJ16" i="79"/>
  <c r="BH16" i="79"/>
  <c r="BI16" i="79" s="1"/>
  <c r="BJ18" i="79"/>
  <c r="BH18" i="79"/>
  <c r="BI18" i="79" s="1"/>
  <c r="BH12" i="79"/>
  <c r="BI12" i="79" s="1"/>
  <c r="BJ12" i="79"/>
  <c r="BJ14" i="79"/>
  <c r="BH14" i="79"/>
  <c r="BI14" i="79" s="1"/>
  <c r="BJ13" i="79"/>
  <c r="BJ15" i="79"/>
  <c r="BJ17" i="79"/>
  <c r="BJ19" i="79"/>
  <c r="BH10" i="79"/>
  <c r="BI10" i="79" s="1"/>
  <c r="BH11" i="79"/>
  <c r="BI11" i="79" s="1"/>
  <c r="BK20" i="79" l="1"/>
  <c r="BK10" i="79"/>
  <c r="BL20" i="79" l="1"/>
  <c r="BM20" i="79" s="1"/>
  <c r="BN20" i="79" s="1"/>
  <c r="BP20" i="79" s="1"/>
  <c r="BL10" i="79"/>
  <c r="BM10" i="79" s="1"/>
  <c r="BN10" i="79" s="1"/>
  <c r="BP10" i="79" s="1"/>
  <c r="BF29" i="78" l="1"/>
  <c r="BB29" i="78"/>
  <c r="BC29" i="78" s="1"/>
  <c r="BF28" i="78"/>
  <c r="BB28" i="78"/>
  <c r="BC28" i="78" s="1"/>
  <c r="BF27" i="78"/>
  <c r="BB27" i="78"/>
  <c r="BC27" i="78" s="1"/>
  <c r="BF26" i="78"/>
  <c r="BB26" i="78"/>
  <c r="BC26" i="78" s="1"/>
  <c r="BF25" i="78"/>
  <c r="BB25" i="78"/>
  <c r="BC25" i="78" s="1"/>
  <c r="BF24" i="78"/>
  <c r="BB24" i="78"/>
  <c r="BC24" i="78" s="1"/>
  <c r="BF23" i="78"/>
  <c r="BB23" i="78"/>
  <c r="BC23" i="78" s="1"/>
  <c r="BF22" i="78"/>
  <c r="BB22" i="78"/>
  <c r="BC22" i="78" s="1"/>
  <c r="BF21" i="78"/>
  <c r="BB21" i="78"/>
  <c r="BC21" i="78" s="1"/>
  <c r="BF20" i="78"/>
  <c r="BB20" i="78"/>
  <c r="BC20" i="78" s="1"/>
  <c r="AJ20" i="78"/>
  <c r="AK20" i="78" s="1"/>
  <c r="BO20" i="78" s="1"/>
  <c r="P20" i="78"/>
  <c r="O20" i="78"/>
  <c r="J20" i="78"/>
  <c r="BF19" i="78"/>
  <c r="BB19" i="78"/>
  <c r="BC19" i="78" s="1"/>
  <c r="BF18" i="78"/>
  <c r="BB18" i="78"/>
  <c r="BC18" i="78" s="1"/>
  <c r="BF17" i="78"/>
  <c r="BB17" i="78"/>
  <c r="BC17" i="78" s="1"/>
  <c r="BF16" i="78"/>
  <c r="BB16" i="78"/>
  <c r="BC16" i="78" s="1"/>
  <c r="BF15" i="78"/>
  <c r="BB15" i="78"/>
  <c r="BC15" i="78" s="1"/>
  <c r="BF14" i="78"/>
  <c r="BB14" i="78"/>
  <c r="BC14" i="78" s="1"/>
  <c r="BF13" i="78"/>
  <c r="BB13" i="78"/>
  <c r="BC13" i="78" s="1"/>
  <c r="BF12" i="78"/>
  <c r="BB12" i="78"/>
  <c r="BC12" i="78" s="1"/>
  <c r="BF11" i="78"/>
  <c r="BB11" i="78"/>
  <c r="BC11" i="78" s="1"/>
  <c r="BF10" i="78"/>
  <c r="BB10" i="78"/>
  <c r="BC10" i="78" s="1"/>
  <c r="AJ10" i="78"/>
  <c r="AK10" i="78" s="1"/>
  <c r="BO10" i="78" s="1"/>
  <c r="P10" i="78"/>
  <c r="O10" i="78"/>
  <c r="J10" i="78"/>
  <c r="AL20" i="78" l="1"/>
  <c r="AL10" i="78"/>
  <c r="BJ20" i="78"/>
  <c r="BH20" i="78"/>
  <c r="BI20" i="78" s="1"/>
  <c r="BH22" i="78"/>
  <c r="BI22" i="78" s="1"/>
  <c r="BJ22" i="78"/>
  <c r="BH24" i="78"/>
  <c r="BI24" i="78" s="1"/>
  <c r="BJ24" i="78"/>
  <c r="BH26" i="78"/>
  <c r="BI26" i="78" s="1"/>
  <c r="BJ26" i="78"/>
  <c r="BH28" i="78"/>
  <c r="BI28" i="78" s="1"/>
  <c r="BJ28" i="78"/>
  <c r="BJ21" i="78"/>
  <c r="BH21" i="78"/>
  <c r="BI21" i="78" s="1"/>
  <c r="BJ23" i="78"/>
  <c r="BH23" i="78"/>
  <c r="BI23" i="78" s="1"/>
  <c r="BJ25" i="78"/>
  <c r="BH25" i="78"/>
  <c r="BI25" i="78" s="1"/>
  <c r="BJ27" i="78"/>
  <c r="BH27" i="78"/>
  <c r="BI27" i="78" s="1"/>
  <c r="BJ29" i="78"/>
  <c r="BH29" i="78"/>
  <c r="BI29" i="78" s="1"/>
  <c r="BJ10" i="78"/>
  <c r="BH10" i="78"/>
  <c r="BI10" i="78" s="1"/>
  <c r="BH12" i="78"/>
  <c r="BI12" i="78" s="1"/>
  <c r="BJ12" i="78"/>
  <c r="BH14" i="78"/>
  <c r="BI14" i="78" s="1"/>
  <c r="BJ14" i="78"/>
  <c r="BH16" i="78"/>
  <c r="BI16" i="78" s="1"/>
  <c r="BJ16" i="78"/>
  <c r="BH18" i="78"/>
  <c r="BI18" i="78" s="1"/>
  <c r="BJ18" i="78"/>
  <c r="BJ11" i="78"/>
  <c r="BH11" i="78"/>
  <c r="BI11" i="78" s="1"/>
  <c r="BJ13" i="78"/>
  <c r="BH13" i="78"/>
  <c r="BI13" i="78" s="1"/>
  <c r="BJ15" i="78"/>
  <c r="BH15" i="78"/>
  <c r="BI15" i="78" s="1"/>
  <c r="BJ17" i="78"/>
  <c r="BH17" i="78"/>
  <c r="BI17" i="78" s="1"/>
  <c r="BJ19" i="78"/>
  <c r="BH19" i="78"/>
  <c r="BI19" i="78" s="1"/>
  <c r="BF19" i="77"/>
  <c r="BC19" i="77"/>
  <c r="BJ19" i="77" s="1"/>
  <c r="BB19" i="77"/>
  <c r="BF18" i="77"/>
  <c r="BB18" i="77"/>
  <c r="BC18" i="77" s="1"/>
  <c r="BF17" i="77"/>
  <c r="BB17" i="77"/>
  <c r="BC17" i="77" s="1"/>
  <c r="BJ17" i="77" s="1"/>
  <c r="BF16" i="77"/>
  <c r="BB16" i="77"/>
  <c r="BC16" i="77" s="1"/>
  <c r="BF15" i="77"/>
  <c r="BC15" i="77"/>
  <c r="BJ15" i="77" s="1"/>
  <c r="BB15" i="77"/>
  <c r="BF14" i="77"/>
  <c r="BB14" i="77"/>
  <c r="BC14" i="77" s="1"/>
  <c r="BF13" i="77"/>
  <c r="BC13" i="77"/>
  <c r="BJ13" i="77" s="1"/>
  <c r="BB13" i="77"/>
  <c r="BF12" i="77"/>
  <c r="BB12" i="77"/>
  <c r="BC12" i="77" s="1"/>
  <c r="BF11" i="77"/>
  <c r="BB11" i="77"/>
  <c r="BC11" i="77" s="1"/>
  <c r="BF10" i="77"/>
  <c r="BB10" i="77"/>
  <c r="BC10" i="77" s="1"/>
  <c r="AJ10" i="77"/>
  <c r="AK10" i="77" s="1"/>
  <c r="BO10" i="77" s="1"/>
  <c r="P10" i="77"/>
  <c r="O10" i="77"/>
  <c r="J10" i="77"/>
  <c r="BK20" i="78" l="1"/>
  <c r="BK10" i="78"/>
  <c r="BJ10" i="77"/>
  <c r="BH10" i="77"/>
  <c r="BI10" i="77" s="1"/>
  <c r="BH12" i="77"/>
  <c r="BI12" i="77" s="1"/>
  <c r="BJ12" i="77"/>
  <c r="AL10" i="77"/>
  <c r="BH14" i="77"/>
  <c r="BI14" i="77" s="1"/>
  <c r="BJ14" i="77"/>
  <c r="BJ11" i="77"/>
  <c r="BH11" i="77"/>
  <c r="BI11" i="77" s="1"/>
  <c r="BH16" i="77"/>
  <c r="BI16" i="77" s="1"/>
  <c r="BJ16" i="77"/>
  <c r="BH18" i="77"/>
  <c r="BI18" i="77" s="1"/>
  <c r="BJ18" i="77"/>
  <c r="BH13" i="77"/>
  <c r="BI13" i="77" s="1"/>
  <c r="BH15" i="77"/>
  <c r="BI15" i="77" s="1"/>
  <c r="BH17" i="77"/>
  <c r="BI17" i="77" s="1"/>
  <c r="BH19" i="77"/>
  <c r="BI19" i="77" s="1"/>
  <c r="BL20" i="78" l="1"/>
  <c r="BM20" i="78" s="1"/>
  <c r="BN20" i="78" s="1"/>
  <c r="BP20" i="78" s="1"/>
  <c r="BL10" i="78"/>
  <c r="BM10" i="78" s="1"/>
  <c r="BN10" i="78" s="1"/>
  <c r="BP10" i="78" s="1"/>
  <c r="BK10" i="77"/>
  <c r="BL10" i="77" l="1"/>
  <c r="BM10" i="77" s="1"/>
  <c r="BN10" i="77" s="1"/>
  <c r="BP10" i="77" s="1"/>
  <c r="BF29" i="76" l="1"/>
  <c r="BB29" i="76"/>
  <c r="BC29" i="76" s="1"/>
  <c r="BF28" i="76"/>
  <c r="BB28" i="76"/>
  <c r="BC28" i="76" s="1"/>
  <c r="BF27" i="76"/>
  <c r="BB27" i="76"/>
  <c r="BC27" i="76" s="1"/>
  <c r="BF26" i="76"/>
  <c r="BB26" i="76"/>
  <c r="BC26" i="76" s="1"/>
  <c r="BF25" i="76"/>
  <c r="BB25" i="76"/>
  <c r="BC25" i="76" s="1"/>
  <c r="BF24" i="76"/>
  <c r="BB24" i="76"/>
  <c r="BC24" i="76" s="1"/>
  <c r="BF23" i="76"/>
  <c r="BB23" i="76"/>
  <c r="BC23" i="76" s="1"/>
  <c r="BF22" i="76"/>
  <c r="BB22" i="76"/>
  <c r="BC22" i="76" s="1"/>
  <c r="BF21" i="76"/>
  <c r="BB21" i="76"/>
  <c r="BC21" i="76" s="1"/>
  <c r="BF20" i="76"/>
  <c r="BB20" i="76"/>
  <c r="BC20" i="76" s="1"/>
  <c r="AJ20" i="76"/>
  <c r="AK20" i="76" s="1"/>
  <c r="BO20" i="76" s="1"/>
  <c r="P20" i="76"/>
  <c r="O20" i="76"/>
  <c r="J20" i="76"/>
  <c r="BF19" i="76"/>
  <c r="BB19" i="76"/>
  <c r="BC19" i="76" s="1"/>
  <c r="BF18" i="76"/>
  <c r="BB18" i="76"/>
  <c r="BC18" i="76" s="1"/>
  <c r="BF17" i="76"/>
  <c r="BB17" i="76"/>
  <c r="BC17" i="76" s="1"/>
  <c r="BF16" i="76"/>
  <c r="BB16" i="76"/>
  <c r="BC16" i="76" s="1"/>
  <c r="BF15" i="76"/>
  <c r="BB15" i="76"/>
  <c r="BC15" i="76" s="1"/>
  <c r="BF14" i="76"/>
  <c r="BB14" i="76"/>
  <c r="BC14" i="76" s="1"/>
  <c r="BF13" i="76"/>
  <c r="BB13" i="76"/>
  <c r="BC13" i="76" s="1"/>
  <c r="BF12" i="76"/>
  <c r="BB12" i="76"/>
  <c r="BC12" i="76" s="1"/>
  <c r="BF11" i="76"/>
  <c r="BB11" i="76"/>
  <c r="BC11" i="76" s="1"/>
  <c r="BF10" i="76"/>
  <c r="BB10" i="76"/>
  <c r="BC10" i="76" s="1"/>
  <c r="AJ10" i="76"/>
  <c r="AK10" i="76" s="1"/>
  <c r="BO10" i="76" s="1"/>
  <c r="P10" i="76"/>
  <c r="O10" i="76"/>
  <c r="J10" i="76"/>
  <c r="BJ21" i="76" l="1"/>
  <c r="BH21" i="76"/>
  <c r="BI21" i="76" s="1"/>
  <c r="BJ23" i="76"/>
  <c r="BH23" i="76"/>
  <c r="BI23" i="76" s="1"/>
  <c r="BJ25" i="76"/>
  <c r="BH25" i="76"/>
  <c r="BI25" i="76" s="1"/>
  <c r="BJ27" i="76"/>
  <c r="BH27" i="76"/>
  <c r="BI27" i="76" s="1"/>
  <c r="BJ29" i="76"/>
  <c r="BH29" i="76"/>
  <c r="BI29" i="76" s="1"/>
  <c r="BJ20" i="76"/>
  <c r="BH20" i="76"/>
  <c r="BI20" i="76" s="1"/>
  <c r="BH22" i="76"/>
  <c r="BI22" i="76" s="1"/>
  <c r="BJ22" i="76"/>
  <c r="BH24" i="76"/>
  <c r="BI24" i="76" s="1"/>
  <c r="BJ24" i="76"/>
  <c r="BH26" i="76"/>
  <c r="BI26" i="76" s="1"/>
  <c r="BJ26" i="76"/>
  <c r="BH28" i="76"/>
  <c r="BI28" i="76" s="1"/>
  <c r="BJ28" i="76"/>
  <c r="AL20" i="76"/>
  <c r="AL10" i="76"/>
  <c r="BJ10" i="76"/>
  <c r="BH10" i="76"/>
  <c r="BI10" i="76" s="1"/>
  <c r="BH12" i="76"/>
  <c r="BI12" i="76" s="1"/>
  <c r="BJ12" i="76"/>
  <c r="BH14" i="76"/>
  <c r="BI14" i="76" s="1"/>
  <c r="BJ14" i="76"/>
  <c r="BH16" i="76"/>
  <c r="BI16" i="76" s="1"/>
  <c r="BJ16" i="76"/>
  <c r="BH18" i="76"/>
  <c r="BI18" i="76" s="1"/>
  <c r="BJ18" i="76"/>
  <c r="BJ11" i="76"/>
  <c r="BH11" i="76"/>
  <c r="BI11" i="76" s="1"/>
  <c r="BJ13" i="76"/>
  <c r="BH13" i="76"/>
  <c r="BI13" i="76" s="1"/>
  <c r="BJ15" i="76"/>
  <c r="BH15" i="76"/>
  <c r="BI15" i="76" s="1"/>
  <c r="BJ17" i="76"/>
  <c r="BH17" i="76"/>
  <c r="BI17" i="76" s="1"/>
  <c r="BJ19" i="76"/>
  <c r="BH19" i="76"/>
  <c r="BI19" i="76" s="1"/>
  <c r="BK20" i="76" l="1"/>
  <c r="BL20" i="76" s="1"/>
  <c r="BM20" i="76" s="1"/>
  <c r="BN20" i="76" s="1"/>
  <c r="BP20" i="76" s="1"/>
  <c r="BK10" i="76"/>
  <c r="BL10" i="76" l="1"/>
  <c r="BM10" i="76" s="1"/>
  <c r="BN10" i="76" s="1"/>
  <c r="BP10" i="76" s="1"/>
  <c r="BF19" i="75" l="1"/>
  <c r="BB19" i="75"/>
  <c r="BC19" i="75" s="1"/>
  <c r="BF18" i="75"/>
  <c r="BB18" i="75"/>
  <c r="BC18" i="75" s="1"/>
  <c r="BF17" i="75"/>
  <c r="BB17" i="75"/>
  <c r="BC17" i="75" s="1"/>
  <c r="BF16" i="75"/>
  <c r="BB16" i="75"/>
  <c r="BC16" i="75" s="1"/>
  <c r="BF15" i="75"/>
  <c r="BB15" i="75"/>
  <c r="BC15" i="75" s="1"/>
  <c r="BF14" i="75"/>
  <c r="BB14" i="75"/>
  <c r="BC14" i="75" s="1"/>
  <c r="BF13" i="75"/>
  <c r="BB13" i="75"/>
  <c r="BC13" i="75" s="1"/>
  <c r="BF12" i="75"/>
  <c r="BB12" i="75"/>
  <c r="BC12" i="75" s="1"/>
  <c r="BF11" i="75"/>
  <c r="BB11" i="75"/>
  <c r="BC11" i="75" s="1"/>
  <c r="BF10" i="75"/>
  <c r="BB10" i="75"/>
  <c r="BC10" i="75" s="1"/>
  <c r="AJ10" i="75"/>
  <c r="AK10" i="75" s="1"/>
  <c r="BO10" i="75" s="1"/>
  <c r="P10" i="75"/>
  <c r="O10" i="75"/>
  <c r="AL10" i="75" s="1"/>
  <c r="J10" i="75"/>
  <c r="BJ11" i="75" l="1"/>
  <c r="BH11" i="75"/>
  <c r="BI11" i="75" s="1"/>
  <c r="BJ13" i="75"/>
  <c r="BH13" i="75"/>
  <c r="BI13" i="75" s="1"/>
  <c r="BJ15" i="75"/>
  <c r="BH15" i="75"/>
  <c r="BI15" i="75" s="1"/>
  <c r="BJ17" i="75"/>
  <c r="BH17" i="75"/>
  <c r="BI17" i="75" s="1"/>
  <c r="BJ19" i="75"/>
  <c r="BH19" i="75"/>
  <c r="BI19" i="75" s="1"/>
  <c r="BH12" i="75"/>
  <c r="BI12" i="75" s="1"/>
  <c r="BJ12" i="75"/>
  <c r="BH14" i="75"/>
  <c r="BI14" i="75" s="1"/>
  <c r="BJ14" i="75"/>
  <c r="BH16" i="75"/>
  <c r="BI16" i="75" s="1"/>
  <c r="BJ16" i="75"/>
  <c r="BH18" i="75"/>
  <c r="BI18" i="75" s="1"/>
  <c r="BJ18" i="75"/>
  <c r="BJ10" i="75"/>
  <c r="BH10" i="75"/>
  <c r="BI10" i="75" s="1"/>
  <c r="BK10" i="75" s="1"/>
  <c r="BF19" i="74"/>
  <c r="BB19" i="74"/>
  <c r="BC19" i="74" s="1"/>
  <c r="BF18" i="74"/>
  <c r="BB18" i="74"/>
  <c r="BC18" i="74" s="1"/>
  <c r="BF17" i="74"/>
  <c r="BB17" i="74"/>
  <c r="BC17" i="74" s="1"/>
  <c r="BF16" i="74"/>
  <c r="BB16" i="74"/>
  <c r="BC16" i="74" s="1"/>
  <c r="BF15" i="74"/>
  <c r="BB15" i="74"/>
  <c r="BC15" i="74" s="1"/>
  <c r="BF14" i="74"/>
  <c r="BB14" i="74"/>
  <c r="BC14" i="74" s="1"/>
  <c r="BF13" i="74"/>
  <c r="BB13" i="74"/>
  <c r="BC13" i="74" s="1"/>
  <c r="BF12" i="74"/>
  <c r="BB12" i="74"/>
  <c r="BC12" i="74" s="1"/>
  <c r="BF11" i="74"/>
  <c r="BB11" i="74"/>
  <c r="BC11" i="74" s="1"/>
  <c r="BF10" i="74"/>
  <c r="BB10" i="74"/>
  <c r="BC10" i="74" s="1"/>
  <c r="AJ10" i="74"/>
  <c r="AK10" i="74" s="1"/>
  <c r="BO10" i="74" s="1"/>
  <c r="P10" i="74"/>
  <c r="O10" i="74"/>
  <c r="J10" i="74"/>
  <c r="BL10" i="75" l="1"/>
  <c r="BM10" i="75" s="1"/>
  <c r="BN10" i="75" s="1"/>
  <c r="BP10" i="75" s="1"/>
  <c r="AL10" i="74"/>
  <c r="BH14" i="74"/>
  <c r="BI14" i="74" s="1"/>
  <c r="BJ14" i="74"/>
  <c r="BH16" i="74"/>
  <c r="BI16" i="74" s="1"/>
  <c r="BJ16" i="74"/>
  <c r="BH12" i="74"/>
  <c r="BI12" i="74" s="1"/>
  <c r="BJ12" i="74"/>
  <c r="BH18" i="74"/>
  <c r="BI18" i="74" s="1"/>
  <c r="BJ18" i="74"/>
  <c r="BJ10" i="74"/>
  <c r="BH10" i="74"/>
  <c r="BI10" i="74" s="1"/>
  <c r="BJ13" i="74"/>
  <c r="BH13" i="74"/>
  <c r="BI13" i="74" s="1"/>
  <c r="BJ19" i="74"/>
  <c r="BH19" i="74"/>
  <c r="BI19" i="74" s="1"/>
  <c r="BJ11" i="74"/>
  <c r="BH11" i="74"/>
  <c r="BI11" i="74" s="1"/>
  <c r="BJ15" i="74"/>
  <c r="BH15" i="74"/>
  <c r="BI15" i="74" s="1"/>
  <c r="BJ17" i="74"/>
  <c r="BH17" i="74"/>
  <c r="BI17" i="74" s="1"/>
  <c r="BK10" i="74" l="1"/>
  <c r="BL10" i="74" l="1"/>
  <c r="BM10" i="74" s="1"/>
  <c r="BN10" i="74" s="1"/>
  <c r="BP10" i="74" s="1"/>
  <c r="BF19" i="73" l="1"/>
  <c r="BB19" i="73"/>
  <c r="BC19" i="73" s="1"/>
  <c r="BF18" i="73"/>
  <c r="BB18" i="73"/>
  <c r="BC18" i="73" s="1"/>
  <c r="BF17" i="73"/>
  <c r="BB17" i="73"/>
  <c r="BC17" i="73" s="1"/>
  <c r="BF16" i="73"/>
  <c r="BB16" i="73"/>
  <c r="BC16" i="73" s="1"/>
  <c r="BF15" i="73"/>
  <c r="BB15" i="73"/>
  <c r="BC15" i="73" s="1"/>
  <c r="BF14" i="73"/>
  <c r="BB14" i="73"/>
  <c r="BC14" i="73" s="1"/>
  <c r="BF13" i="73"/>
  <c r="BB13" i="73"/>
  <c r="BC13" i="73" s="1"/>
  <c r="BF12" i="73"/>
  <c r="BB12" i="73"/>
  <c r="BC12" i="73" s="1"/>
  <c r="BF11" i="73"/>
  <c r="BB11" i="73"/>
  <c r="BC11" i="73" s="1"/>
  <c r="BF10" i="73"/>
  <c r="BB10" i="73"/>
  <c r="BC10" i="73" s="1"/>
  <c r="AJ10" i="73"/>
  <c r="AK10" i="73" s="1"/>
  <c r="BO10" i="73" s="1"/>
  <c r="P10" i="73"/>
  <c r="O10" i="73"/>
  <c r="J10" i="73"/>
  <c r="BF19" i="72"/>
  <c r="BC19" i="72"/>
  <c r="BJ19" i="72" s="1"/>
  <c r="BB19" i="72"/>
  <c r="BF18" i="72"/>
  <c r="BB18" i="72"/>
  <c r="BC18" i="72" s="1"/>
  <c r="BF17" i="72"/>
  <c r="BC17" i="72"/>
  <c r="BJ17" i="72" s="1"/>
  <c r="BB17" i="72"/>
  <c r="BF16" i="72"/>
  <c r="BB16" i="72"/>
  <c r="BC16" i="72" s="1"/>
  <c r="BF15" i="72"/>
  <c r="BC15" i="72"/>
  <c r="BJ15" i="72" s="1"/>
  <c r="BB15" i="72"/>
  <c r="BF14" i="72"/>
  <c r="BB14" i="72"/>
  <c r="BC14" i="72" s="1"/>
  <c r="BF13" i="72"/>
  <c r="BC13" i="72"/>
  <c r="BJ13" i="72" s="1"/>
  <c r="BB13" i="72"/>
  <c r="BF12" i="72"/>
  <c r="BB12" i="72"/>
  <c r="BC12" i="72" s="1"/>
  <c r="BF11" i="72"/>
  <c r="BB11" i="72"/>
  <c r="BC11" i="72" s="1"/>
  <c r="BJ11" i="72" s="1"/>
  <c r="BF10" i="72"/>
  <c r="BB10" i="72"/>
  <c r="BC10" i="72" s="1"/>
  <c r="AJ10" i="72"/>
  <c r="AK10" i="72" s="1"/>
  <c r="BO10" i="72" s="1"/>
  <c r="P10" i="72"/>
  <c r="O10" i="72"/>
  <c r="J10" i="72"/>
  <c r="AL10" i="72" l="1"/>
  <c r="BJ11" i="73"/>
  <c r="BH11" i="73"/>
  <c r="BI11" i="73" s="1"/>
  <c r="BJ13" i="73"/>
  <c r="BH13" i="73"/>
  <c r="BI13" i="73" s="1"/>
  <c r="BJ15" i="73"/>
  <c r="BH15" i="73"/>
  <c r="BI15" i="73" s="1"/>
  <c r="BJ17" i="73"/>
  <c r="BH17" i="73"/>
  <c r="BI17" i="73" s="1"/>
  <c r="BJ19" i="73"/>
  <c r="BH19" i="73"/>
  <c r="BI19" i="73" s="1"/>
  <c r="BJ10" i="73"/>
  <c r="BH10" i="73"/>
  <c r="BI10" i="73" s="1"/>
  <c r="BH12" i="73"/>
  <c r="BI12" i="73" s="1"/>
  <c r="BJ12" i="73"/>
  <c r="BH14" i="73"/>
  <c r="BI14" i="73" s="1"/>
  <c r="BJ14" i="73"/>
  <c r="BH16" i="73"/>
  <c r="BI16" i="73" s="1"/>
  <c r="BJ16" i="73"/>
  <c r="BH18" i="73"/>
  <c r="BI18" i="73" s="1"/>
  <c r="BJ18" i="73"/>
  <c r="AL10" i="73"/>
  <c r="BJ12" i="72"/>
  <c r="BH12" i="72"/>
  <c r="BI12" i="72" s="1"/>
  <c r="BH10" i="72"/>
  <c r="BI10" i="72" s="1"/>
  <c r="BJ10" i="72"/>
  <c r="BH18" i="72"/>
  <c r="BI18" i="72" s="1"/>
  <c r="BJ18" i="72"/>
  <c r="BH14" i="72"/>
  <c r="BI14" i="72" s="1"/>
  <c r="BJ14" i="72"/>
  <c r="BH16" i="72"/>
  <c r="BI16" i="72" s="1"/>
  <c r="BJ16" i="72"/>
  <c r="BH11" i="72"/>
  <c r="BI11" i="72" s="1"/>
  <c r="BH13" i="72"/>
  <c r="BI13" i="72" s="1"/>
  <c r="BH15" i="72"/>
  <c r="BI15" i="72" s="1"/>
  <c r="BH17" i="72"/>
  <c r="BI17" i="72" s="1"/>
  <c r="BH19" i="72"/>
  <c r="BI19" i="72" s="1"/>
  <c r="BC10" i="36"/>
  <c r="BC11" i="36"/>
  <c r="BC12" i="36"/>
  <c r="BC13" i="36"/>
  <c r="BC14" i="36"/>
  <c r="BC15" i="36"/>
  <c r="BC16" i="36"/>
  <c r="BC17" i="36"/>
  <c r="BC18" i="36"/>
  <c r="BC19" i="36"/>
  <c r="BC20" i="36"/>
  <c r="BC21" i="36"/>
  <c r="BC22" i="36"/>
  <c r="BC23" i="36"/>
  <c r="BC24" i="36"/>
  <c r="BC25" i="36"/>
  <c r="BC26" i="36"/>
  <c r="BC27" i="36"/>
  <c r="BC28" i="36"/>
  <c r="BC29" i="36"/>
  <c r="BC10" i="33"/>
  <c r="BC11" i="33"/>
  <c r="BC12" i="33"/>
  <c r="BC13" i="33"/>
  <c r="BC14" i="33"/>
  <c r="BC15" i="33"/>
  <c r="BC16" i="33"/>
  <c r="BC17" i="33"/>
  <c r="BC18" i="33"/>
  <c r="BC19" i="33"/>
  <c r="BK10" i="73" l="1"/>
  <c r="BK10" i="72"/>
  <c r="BC10" i="26"/>
  <c r="BC11" i="26"/>
  <c r="BC12" i="26"/>
  <c r="BC13" i="26"/>
  <c r="BC14" i="26"/>
  <c r="BC15" i="26"/>
  <c r="BC16" i="26"/>
  <c r="BC17" i="26"/>
  <c r="BC18" i="26"/>
  <c r="BC19" i="26"/>
  <c r="BC10" i="71"/>
  <c r="BC11" i="71"/>
  <c r="BC10" i="16"/>
  <c r="BC11" i="16"/>
  <c r="BC12" i="16"/>
  <c r="BC13" i="16"/>
  <c r="BC14" i="16"/>
  <c r="BC15" i="16"/>
  <c r="BC16" i="16"/>
  <c r="BC17" i="16"/>
  <c r="BC18" i="16"/>
  <c r="BC19" i="16"/>
  <c r="BC10" i="15"/>
  <c r="BC11" i="15"/>
  <c r="BC12" i="15"/>
  <c r="BC13" i="15"/>
  <c r="BC14" i="15"/>
  <c r="BC15" i="15"/>
  <c r="BC16" i="15"/>
  <c r="BC17" i="15"/>
  <c r="BC18" i="15"/>
  <c r="BC19" i="15"/>
  <c r="BC10" i="6"/>
  <c r="BC11" i="6"/>
  <c r="BC12" i="6"/>
  <c r="BC13" i="6"/>
  <c r="BC14" i="6"/>
  <c r="BC15" i="6"/>
  <c r="BC16" i="6"/>
  <c r="BC17" i="6"/>
  <c r="BC18" i="6"/>
  <c r="BC19" i="6"/>
  <c r="BC10" i="5"/>
  <c r="BC11" i="5"/>
  <c r="BC12" i="5"/>
  <c r="BC13" i="5"/>
  <c r="BC14" i="5"/>
  <c r="BC15" i="5"/>
  <c r="BC16" i="5"/>
  <c r="BC17" i="5"/>
  <c r="BC18" i="5"/>
  <c r="BC19" i="5"/>
  <c r="BC12" i="4"/>
  <c r="BC13" i="4"/>
  <c r="BC14" i="4"/>
  <c r="BC15" i="4"/>
  <c r="BC16" i="4"/>
  <c r="BC17" i="4"/>
  <c r="BC18" i="4"/>
  <c r="BC19" i="4"/>
  <c r="BL10" i="73" l="1"/>
  <c r="BM10" i="73" s="1"/>
  <c r="BN10" i="73" s="1"/>
  <c r="BP10" i="73" s="1"/>
  <c r="BL10" i="72"/>
  <c r="BM10" i="72" s="1"/>
  <c r="BN10" i="72" s="1"/>
  <c r="BP10" i="72" s="1"/>
  <c r="BF19" i="71"/>
  <c r="BB19" i="71"/>
  <c r="BC19" i="71" s="1"/>
  <c r="BF18" i="71"/>
  <c r="BB18" i="71"/>
  <c r="BC18" i="71" s="1"/>
  <c r="BF17" i="71"/>
  <c r="BB17" i="71"/>
  <c r="BC17" i="71" s="1"/>
  <c r="BF16" i="71"/>
  <c r="BB16" i="71"/>
  <c r="BC16" i="71" s="1"/>
  <c r="BF15" i="71"/>
  <c r="BB15" i="71"/>
  <c r="BC15" i="71" s="1"/>
  <c r="BF14" i="71"/>
  <c r="BB14" i="71"/>
  <c r="BC14" i="71" s="1"/>
  <c r="BF13" i="71"/>
  <c r="BB13" i="71"/>
  <c r="BC13" i="71" s="1"/>
  <c r="BF12" i="71"/>
  <c r="BB12" i="71"/>
  <c r="BC12" i="71" s="1"/>
  <c r="BF11" i="71"/>
  <c r="BB11" i="71"/>
  <c r="BF10" i="71"/>
  <c r="BB10" i="71"/>
  <c r="AJ10" i="71"/>
  <c r="AK10" i="71" s="1"/>
  <c r="BO10" i="71" s="1"/>
  <c r="P10" i="71"/>
  <c r="O10" i="71"/>
  <c r="J10" i="71"/>
  <c r="AL10" i="71" l="1"/>
  <c r="BJ11" i="71"/>
  <c r="BH11" i="71"/>
  <c r="BI11" i="71" s="1"/>
  <c r="BJ13" i="71"/>
  <c r="BH13" i="71"/>
  <c r="BI13" i="71" s="1"/>
  <c r="BJ15" i="71"/>
  <c r="BH15" i="71"/>
  <c r="BI15" i="71" s="1"/>
  <c r="BJ17" i="71"/>
  <c r="BH17" i="71"/>
  <c r="BI17" i="71" s="1"/>
  <c r="BJ19" i="71"/>
  <c r="BH19" i="71"/>
  <c r="BI19" i="71" s="1"/>
  <c r="BJ10" i="71"/>
  <c r="BH10" i="71"/>
  <c r="BI10" i="71" s="1"/>
  <c r="BH12" i="71"/>
  <c r="BI12" i="71" s="1"/>
  <c r="BJ12" i="71"/>
  <c r="BH14" i="71"/>
  <c r="BI14" i="71" s="1"/>
  <c r="BJ14" i="71"/>
  <c r="BH16" i="71"/>
  <c r="BI16" i="71" s="1"/>
  <c r="BJ16" i="71"/>
  <c r="BH18" i="71"/>
  <c r="BI18" i="71" s="1"/>
  <c r="BJ18" i="71"/>
  <c r="BF19" i="16"/>
  <c r="BJ18" i="16"/>
  <c r="BF18" i="16"/>
  <c r="BF17" i="16"/>
  <c r="BF16" i="16"/>
  <c r="BF15" i="16"/>
  <c r="BF14" i="16"/>
  <c r="BF13" i="16"/>
  <c r="BF12" i="16"/>
  <c r="BF11" i="16"/>
  <c r="BJ10" i="16"/>
  <c r="BF10" i="16"/>
  <c r="BB19" i="16"/>
  <c r="BB18" i="16"/>
  <c r="BH18" i="16" s="1"/>
  <c r="BI18" i="16" s="1"/>
  <c r="BJ17" i="16"/>
  <c r="BB17" i="16"/>
  <c r="BB16" i="16"/>
  <c r="BJ16" i="16" s="1"/>
  <c r="BB15" i="16"/>
  <c r="BB14" i="16"/>
  <c r="BJ14" i="16" s="1"/>
  <c r="BJ13" i="16"/>
  <c r="BB13" i="16"/>
  <c r="BB12" i="16"/>
  <c r="BH12" i="16" s="1"/>
  <c r="BI12" i="16" s="1"/>
  <c r="BB11" i="16"/>
  <c r="BB10" i="16"/>
  <c r="BH10" i="16" s="1"/>
  <c r="BI10" i="16" s="1"/>
  <c r="AJ10" i="16"/>
  <c r="AK10" i="16" s="1"/>
  <c r="O10" i="16"/>
  <c r="P10" i="16"/>
  <c r="J10" i="16"/>
  <c r="BK10" i="71" l="1"/>
  <c r="BJ15" i="16"/>
  <c r="BH15" i="16"/>
  <c r="BI15" i="16" s="1"/>
  <c r="AL10" i="16"/>
  <c r="BO10" i="16"/>
  <c r="BJ19" i="16"/>
  <c r="BH19" i="16"/>
  <c r="BI19" i="16" s="1"/>
  <c r="BJ11" i="16"/>
  <c r="BH11" i="16"/>
  <c r="BI11" i="16" s="1"/>
  <c r="BH13" i="16"/>
  <c r="BI13" i="16" s="1"/>
  <c r="BJ12" i="16"/>
  <c r="BH14" i="16"/>
  <c r="BI14" i="16" s="1"/>
  <c r="BH16" i="16"/>
  <c r="BI16" i="16" s="1"/>
  <c r="BH17" i="16"/>
  <c r="BI17" i="16" s="1"/>
  <c r="BK10" i="16" l="1"/>
  <c r="BL10" i="16" s="1"/>
  <c r="BM10" i="16" s="1"/>
  <c r="BN10" i="16" s="1"/>
  <c r="BP10" i="16" s="1"/>
  <c r="BL10" i="71"/>
  <c r="BM10" i="71" s="1"/>
  <c r="BN10" i="71" s="1"/>
  <c r="BP10" i="71" s="1"/>
  <c r="BF19" i="15" l="1"/>
  <c r="BB19" i="15"/>
  <c r="BH19" i="15" s="1"/>
  <c r="BI19" i="15" s="1"/>
  <c r="BF18" i="15"/>
  <c r="BB18" i="15"/>
  <c r="BF17" i="15"/>
  <c r="BH17" i="15"/>
  <c r="BI17" i="15" s="1"/>
  <c r="BB17" i="15"/>
  <c r="BF16" i="15"/>
  <c r="BB16" i="15"/>
  <c r="BJ16" i="15" s="1"/>
  <c r="BF15" i="15"/>
  <c r="BB15" i="15"/>
  <c r="BH15" i="15" s="1"/>
  <c r="BI15" i="15" s="1"/>
  <c r="BF14" i="15"/>
  <c r="BB14" i="15"/>
  <c r="BF13" i="15"/>
  <c r="BB13" i="15"/>
  <c r="BH13" i="15" s="1"/>
  <c r="BI13" i="15" s="1"/>
  <c r="BF12" i="15"/>
  <c r="BB12" i="15"/>
  <c r="BF11" i="15"/>
  <c r="BB11" i="15"/>
  <c r="BH11" i="15" s="1"/>
  <c r="BI11" i="15" s="1"/>
  <c r="BM10" i="15"/>
  <c r="BN10" i="15" s="1"/>
  <c r="BF10" i="15"/>
  <c r="BB10" i="15"/>
  <c r="BH10" i="15" s="1"/>
  <c r="BI10" i="15" s="1"/>
  <c r="AJ10" i="15"/>
  <c r="AK10" i="15" s="1"/>
  <c r="BO10" i="15" s="1"/>
  <c r="P10" i="15"/>
  <c r="O10" i="15"/>
  <c r="J10" i="15"/>
  <c r="BJ12" i="15" l="1"/>
  <c r="BH12" i="15"/>
  <c r="BI12" i="15" s="1"/>
  <c r="BJ18" i="15"/>
  <c r="BH18" i="15"/>
  <c r="BI18" i="15" s="1"/>
  <c r="BK10" i="15" s="1"/>
  <c r="BL10" i="15" s="1"/>
  <c r="BJ14" i="15"/>
  <c r="BH14" i="15"/>
  <c r="BI14" i="15" s="1"/>
  <c r="BH16" i="15"/>
  <c r="BI16" i="15" s="1"/>
  <c r="BP10" i="15"/>
  <c r="AL10" i="15"/>
  <c r="BJ10" i="15"/>
  <c r="BJ11" i="15"/>
  <c r="BJ13" i="15"/>
  <c r="BJ15" i="15"/>
  <c r="BJ17" i="15"/>
  <c r="BJ19" i="15"/>
  <c r="BF19" i="6" l="1"/>
  <c r="BB19" i="6"/>
  <c r="BF18" i="6"/>
  <c r="BB18" i="6"/>
  <c r="BF17" i="6"/>
  <c r="BB17" i="6"/>
  <c r="BF16" i="6"/>
  <c r="BB16" i="6"/>
  <c r="BF15" i="6"/>
  <c r="BB15" i="6"/>
  <c r="BF14" i="6"/>
  <c r="BB14" i="6"/>
  <c r="BF11" i="6"/>
  <c r="BB11" i="6"/>
  <c r="BF10" i="6"/>
  <c r="BB10" i="6"/>
  <c r="AJ10" i="6"/>
  <c r="AK10" i="6" s="1"/>
  <c r="BO10" i="6" s="1"/>
  <c r="P10" i="6"/>
  <c r="O10" i="6"/>
  <c r="J10" i="6"/>
  <c r="AL10" i="6" l="1"/>
  <c r="BJ10" i="6"/>
  <c r="BH10" i="6"/>
  <c r="BI10" i="6" s="1"/>
  <c r="BH16" i="6"/>
  <c r="BI16" i="6" s="1"/>
  <c r="BJ16" i="6"/>
  <c r="BH18" i="6"/>
  <c r="BI18" i="6" s="1"/>
  <c r="BJ18" i="6"/>
  <c r="BJ11" i="6"/>
  <c r="BH11" i="6"/>
  <c r="BI11" i="6" s="1"/>
  <c r="BJ17" i="6"/>
  <c r="BH17" i="6"/>
  <c r="BI17" i="6" s="1"/>
  <c r="BJ19" i="6"/>
  <c r="BH19" i="6"/>
  <c r="BI19" i="6" s="1"/>
  <c r="BH14" i="6"/>
  <c r="BI14" i="6" s="1"/>
  <c r="BJ14" i="6"/>
  <c r="BJ15" i="6"/>
  <c r="BH15" i="6"/>
  <c r="BI15" i="6" s="1"/>
  <c r="BK10" i="6" l="1"/>
  <c r="BL10" i="6" l="1"/>
  <c r="BM10" i="6" s="1"/>
  <c r="BN10" i="6" s="1"/>
  <c r="BP10" i="6" s="1"/>
  <c r="BF19" i="5" l="1"/>
  <c r="BB19" i="5"/>
  <c r="BF18" i="5"/>
  <c r="BB18" i="5"/>
  <c r="BF17" i="5"/>
  <c r="BB17" i="5"/>
  <c r="BF16" i="5"/>
  <c r="BB16" i="5"/>
  <c r="BF15" i="5"/>
  <c r="BB15" i="5"/>
  <c r="BF14" i="5"/>
  <c r="BB14" i="5"/>
  <c r="BF13" i="5"/>
  <c r="BB13" i="5"/>
  <c r="BF12" i="5"/>
  <c r="BB12" i="5"/>
  <c r="BF11" i="5"/>
  <c r="BB11" i="5"/>
  <c r="BM10" i="5"/>
  <c r="BN10" i="5" s="1"/>
  <c r="BF10" i="5"/>
  <c r="BB10" i="5"/>
  <c r="AJ10" i="5"/>
  <c r="AK10" i="5" s="1"/>
  <c r="BO10" i="5" s="1"/>
  <c r="P10" i="5"/>
  <c r="O10" i="5"/>
  <c r="J10" i="5"/>
  <c r="BJ13" i="5" l="1"/>
  <c r="BH13" i="5"/>
  <c r="BI13" i="5" s="1"/>
  <c r="BJ17" i="5"/>
  <c r="BH17" i="5"/>
  <c r="BI17" i="5" s="1"/>
  <c r="BJ10" i="5"/>
  <c r="BH10" i="5"/>
  <c r="BI10" i="5" s="1"/>
  <c r="BP10" i="5"/>
  <c r="BJ11" i="5"/>
  <c r="BH11" i="5"/>
  <c r="BI11" i="5" s="1"/>
  <c r="BJ19" i="5"/>
  <c r="BH19" i="5"/>
  <c r="BI19" i="5" s="1"/>
  <c r="BJ15" i="5"/>
  <c r="BH15" i="5"/>
  <c r="BI15" i="5" s="1"/>
  <c r="AL10" i="5"/>
  <c r="BH12" i="5"/>
  <c r="BI12" i="5" s="1"/>
  <c r="BJ12" i="5"/>
  <c r="BH16" i="5"/>
  <c r="BI16" i="5" s="1"/>
  <c r="BJ16" i="5"/>
  <c r="BH14" i="5"/>
  <c r="BI14" i="5" s="1"/>
  <c r="BJ14" i="5"/>
  <c r="BH18" i="5"/>
  <c r="BI18" i="5" s="1"/>
  <c r="BJ18" i="5"/>
  <c r="BK10" i="5" l="1"/>
  <c r="BL10" i="5" s="1"/>
  <c r="BF19" i="4" l="1"/>
  <c r="BB19" i="4"/>
  <c r="BF18" i="4"/>
  <c r="BB18" i="4"/>
  <c r="BF17" i="4"/>
  <c r="BB17" i="4"/>
  <c r="BF16" i="4"/>
  <c r="BB16" i="4"/>
  <c r="BF15" i="4"/>
  <c r="BB15" i="4"/>
  <c r="BF14" i="4"/>
  <c r="BB14" i="4"/>
  <c r="BF13" i="4"/>
  <c r="BB13" i="4"/>
  <c r="BF12" i="4"/>
  <c r="BB12" i="4"/>
  <c r="BF11" i="4"/>
  <c r="BB11" i="4"/>
  <c r="BC11" i="4" s="1"/>
  <c r="BF10" i="4"/>
  <c r="BB10" i="4"/>
  <c r="BC10" i="4" s="1"/>
  <c r="AJ10" i="4"/>
  <c r="AK10" i="4" s="1"/>
  <c r="BO10" i="4" s="1"/>
  <c r="P10" i="4"/>
  <c r="O10" i="4"/>
  <c r="J10" i="4"/>
  <c r="BJ11" i="4" l="1"/>
  <c r="BH11" i="4"/>
  <c r="BI11" i="4" s="1"/>
  <c r="BJ13" i="4"/>
  <c r="BH13" i="4"/>
  <c r="BI13" i="4" s="1"/>
  <c r="BJ15" i="4"/>
  <c r="BH15" i="4"/>
  <c r="BI15" i="4" s="1"/>
  <c r="BJ17" i="4"/>
  <c r="BH17" i="4"/>
  <c r="BI17" i="4" s="1"/>
  <c r="BJ19" i="4"/>
  <c r="BH19" i="4"/>
  <c r="BI19" i="4" s="1"/>
  <c r="BJ10" i="4"/>
  <c r="BH10" i="4"/>
  <c r="BI10" i="4" s="1"/>
  <c r="BH12" i="4"/>
  <c r="BI12" i="4" s="1"/>
  <c r="BJ12" i="4"/>
  <c r="BH14" i="4"/>
  <c r="BI14" i="4" s="1"/>
  <c r="BJ14" i="4"/>
  <c r="BH16" i="4"/>
  <c r="BI16" i="4" s="1"/>
  <c r="BJ16" i="4"/>
  <c r="BH18" i="4"/>
  <c r="BI18" i="4" s="1"/>
  <c r="BJ18" i="4"/>
  <c r="AL10" i="4"/>
  <c r="BK10" i="4" l="1"/>
  <c r="BL10" i="4" l="1"/>
  <c r="BM10" i="4" s="1"/>
  <c r="BN10" i="4" s="1"/>
  <c r="BP10" i="4" s="1"/>
  <c r="BF19" i="42" l="1"/>
  <c r="BB19" i="42"/>
  <c r="BF18" i="42"/>
  <c r="BB18" i="42"/>
  <c r="BC18" i="42" s="1"/>
  <c r="BF17" i="42"/>
  <c r="BB17" i="42"/>
  <c r="BF16" i="42"/>
  <c r="BB16" i="42"/>
  <c r="BC16" i="42" s="1"/>
  <c r="BF15" i="42"/>
  <c r="BB15" i="42"/>
  <c r="BC15" i="42" s="1"/>
  <c r="BJ15" i="42" s="1"/>
  <c r="BF14" i="42"/>
  <c r="BB14" i="42"/>
  <c r="BC14" i="42" s="1"/>
  <c r="BF13" i="42"/>
  <c r="BB13" i="42"/>
  <c r="BF12" i="42"/>
  <c r="BB12" i="42"/>
  <c r="BC12" i="42" s="1"/>
  <c r="BF11" i="42"/>
  <c r="BB11" i="42"/>
  <c r="BM10" i="42"/>
  <c r="BN10" i="42" s="1"/>
  <c r="BF10" i="42"/>
  <c r="BB10" i="42"/>
  <c r="BC10" i="42" s="1"/>
  <c r="AJ10" i="42"/>
  <c r="AK10" i="42" s="1"/>
  <c r="BO10" i="42" s="1"/>
  <c r="P10" i="42"/>
  <c r="O10" i="42"/>
  <c r="J10" i="42"/>
  <c r="BF19" i="37"/>
  <c r="BB19" i="37"/>
  <c r="BC19" i="37" s="1"/>
  <c r="BF18" i="37"/>
  <c r="BB18" i="37"/>
  <c r="BF17" i="37"/>
  <c r="BB17" i="37"/>
  <c r="BF16" i="37"/>
  <c r="BB16" i="37"/>
  <c r="BF15" i="37"/>
  <c r="BB15" i="37"/>
  <c r="BC15" i="37" s="1"/>
  <c r="BF14" i="37"/>
  <c r="BB14" i="37"/>
  <c r="BF13" i="37"/>
  <c r="BB13" i="37"/>
  <c r="BC13" i="37" s="1"/>
  <c r="BH13" i="37" s="1"/>
  <c r="BI13" i="37" s="1"/>
  <c r="BF12" i="37"/>
  <c r="BB12" i="37"/>
  <c r="BF11" i="37"/>
  <c r="BB11" i="37"/>
  <c r="BC11" i="37" s="1"/>
  <c r="BM10" i="37"/>
  <c r="BN10" i="37" s="1"/>
  <c r="BF10" i="37"/>
  <c r="BB10" i="37"/>
  <c r="AJ10" i="37"/>
  <c r="AK10" i="37" s="1"/>
  <c r="BO10" i="37" s="1"/>
  <c r="P10" i="37"/>
  <c r="O10" i="37"/>
  <c r="J10" i="37"/>
  <c r="BF29" i="36"/>
  <c r="BB29" i="36"/>
  <c r="BF28" i="36"/>
  <c r="BB28" i="36"/>
  <c r="BF27" i="36"/>
  <c r="BB27" i="36"/>
  <c r="BF26" i="36"/>
  <c r="BB26" i="36"/>
  <c r="BF25" i="36"/>
  <c r="BB25" i="36"/>
  <c r="BF24" i="36"/>
  <c r="BB24" i="36"/>
  <c r="BF23" i="36"/>
  <c r="BB23" i="36"/>
  <c r="BF22" i="36"/>
  <c r="BB22" i="36"/>
  <c r="BF21" i="36"/>
  <c r="BB21" i="36"/>
  <c r="BF20" i="36"/>
  <c r="BB20" i="36"/>
  <c r="AJ20" i="36"/>
  <c r="AK20" i="36" s="1"/>
  <c r="BO20" i="36" s="1"/>
  <c r="P20" i="36"/>
  <c r="O20" i="36"/>
  <c r="J20" i="36"/>
  <c r="BF19" i="36"/>
  <c r="BB19" i="36"/>
  <c r="BF18" i="36"/>
  <c r="BB18" i="36"/>
  <c r="BF17" i="36"/>
  <c r="BB17" i="36"/>
  <c r="BF16" i="36"/>
  <c r="BB16" i="36"/>
  <c r="BF15" i="36"/>
  <c r="BB15" i="36"/>
  <c r="BF14" i="36"/>
  <c r="BB14" i="36"/>
  <c r="BF13" i="36"/>
  <c r="BB13" i="36"/>
  <c r="BF12" i="36"/>
  <c r="BB12" i="36"/>
  <c r="BF11" i="36"/>
  <c r="BB11" i="36"/>
  <c r="BF10" i="36"/>
  <c r="BB10" i="36"/>
  <c r="AJ10" i="36"/>
  <c r="AK10" i="36" s="1"/>
  <c r="BO10" i="36" s="1"/>
  <c r="P10" i="36"/>
  <c r="O10" i="36"/>
  <c r="J10" i="36"/>
  <c r="BF19" i="33"/>
  <c r="BB19" i="33"/>
  <c r="BF18" i="33"/>
  <c r="BB18" i="33"/>
  <c r="BJ18" i="33" s="1"/>
  <c r="BF17" i="33"/>
  <c r="BB17" i="33"/>
  <c r="BF16" i="33"/>
  <c r="BB16" i="33"/>
  <c r="BJ16" i="33" s="1"/>
  <c r="BF15" i="33"/>
  <c r="BB15" i="33"/>
  <c r="BF14" i="33"/>
  <c r="BB14" i="33"/>
  <c r="BJ14" i="33" s="1"/>
  <c r="BF13" i="33"/>
  <c r="BB13" i="33"/>
  <c r="BF12" i="33"/>
  <c r="BB12" i="33"/>
  <c r="BJ12" i="33" s="1"/>
  <c r="BF11" i="33"/>
  <c r="BB11" i="33"/>
  <c r="BM10" i="33"/>
  <c r="BN10" i="33" s="1"/>
  <c r="BF10" i="33"/>
  <c r="BB10" i="33"/>
  <c r="AJ10" i="33"/>
  <c r="AK10" i="33" s="1"/>
  <c r="BO10" i="33" s="1"/>
  <c r="P10" i="33"/>
  <c r="O10" i="33"/>
  <c r="J10" i="33"/>
  <c r="BC11" i="42" l="1"/>
  <c r="BJ11" i="42" s="1"/>
  <c r="BC13" i="42"/>
  <c r="BJ13" i="42" s="1"/>
  <c r="BC17" i="42"/>
  <c r="BJ17" i="42" s="1"/>
  <c r="BC19" i="42"/>
  <c r="BH19" i="42" s="1"/>
  <c r="BI19" i="42" s="1"/>
  <c r="BC12" i="37"/>
  <c r="BJ12" i="37" s="1"/>
  <c r="BJ14" i="37"/>
  <c r="BC14" i="37"/>
  <c r="BC16" i="37"/>
  <c r="BJ16" i="37" s="1"/>
  <c r="BJ18" i="37"/>
  <c r="BC18" i="37"/>
  <c r="BC10" i="37"/>
  <c r="BH10" i="37" s="1"/>
  <c r="BI10" i="37" s="1"/>
  <c r="BH17" i="37"/>
  <c r="BI17" i="37" s="1"/>
  <c r="BC17" i="37"/>
  <c r="AL10" i="33"/>
  <c r="BH14" i="37"/>
  <c r="BI14" i="37" s="1"/>
  <c r="BH16" i="37"/>
  <c r="BI16" i="37" s="1"/>
  <c r="AL10" i="36"/>
  <c r="AL20" i="36"/>
  <c r="BH16" i="42"/>
  <c r="BI16" i="42" s="1"/>
  <c r="BJ16" i="42"/>
  <c r="BH12" i="42"/>
  <c r="BI12" i="42" s="1"/>
  <c r="BJ12" i="42"/>
  <c r="BH14" i="42"/>
  <c r="BI14" i="42" s="1"/>
  <c r="BJ14" i="42"/>
  <c r="BH18" i="42"/>
  <c r="BI18" i="42" s="1"/>
  <c r="BJ18" i="42"/>
  <c r="AL10" i="42"/>
  <c r="BJ10" i="42"/>
  <c r="BH10" i="42"/>
  <c r="BI10" i="42" s="1"/>
  <c r="BP10" i="42"/>
  <c r="BH11" i="42"/>
  <c r="BI11" i="42" s="1"/>
  <c r="BH13" i="42"/>
  <c r="BI13" i="42" s="1"/>
  <c r="BH15" i="42"/>
  <c r="BI15" i="42" s="1"/>
  <c r="BH17" i="42"/>
  <c r="BI17" i="42" s="1"/>
  <c r="BH15" i="37"/>
  <c r="BI15" i="37" s="1"/>
  <c r="BJ15" i="37"/>
  <c r="BH11" i="37"/>
  <c r="BI11" i="37" s="1"/>
  <c r="BJ11" i="37"/>
  <c r="BH19" i="37"/>
  <c r="BI19" i="37" s="1"/>
  <c r="BJ19" i="37"/>
  <c r="BJ13" i="37"/>
  <c r="BP10" i="37"/>
  <c r="BH18" i="37"/>
  <c r="BI18" i="37" s="1"/>
  <c r="AL10" i="37"/>
  <c r="BJ10" i="37"/>
  <c r="BH12" i="37"/>
  <c r="BI12" i="37" s="1"/>
  <c r="BJ17" i="37"/>
  <c r="BJ10" i="36"/>
  <c r="BH10" i="36"/>
  <c r="BI10" i="36" s="1"/>
  <c r="BH12" i="36"/>
  <c r="BI12" i="36" s="1"/>
  <c r="BJ12" i="36"/>
  <c r="BH14" i="36"/>
  <c r="BI14" i="36" s="1"/>
  <c r="BJ14" i="36"/>
  <c r="BH16" i="36"/>
  <c r="BI16" i="36" s="1"/>
  <c r="BJ16" i="36"/>
  <c r="BH18" i="36"/>
  <c r="BI18" i="36" s="1"/>
  <c r="BJ18" i="36"/>
  <c r="BJ20" i="36"/>
  <c r="BH20" i="36"/>
  <c r="BI20" i="36" s="1"/>
  <c r="BH22" i="36"/>
  <c r="BI22" i="36" s="1"/>
  <c r="BJ22" i="36"/>
  <c r="BH24" i="36"/>
  <c r="BI24" i="36" s="1"/>
  <c r="BJ24" i="36"/>
  <c r="BH26" i="36"/>
  <c r="BI26" i="36" s="1"/>
  <c r="BJ26" i="36"/>
  <c r="BH28" i="36"/>
  <c r="BI28" i="36" s="1"/>
  <c r="BJ28" i="36"/>
  <c r="BJ11" i="36"/>
  <c r="BH11" i="36"/>
  <c r="BI11" i="36" s="1"/>
  <c r="BJ13" i="36"/>
  <c r="BH13" i="36"/>
  <c r="BI13" i="36" s="1"/>
  <c r="BJ15" i="36"/>
  <c r="BH15" i="36"/>
  <c r="BI15" i="36" s="1"/>
  <c r="BJ17" i="36"/>
  <c r="BH17" i="36"/>
  <c r="BI17" i="36" s="1"/>
  <c r="BJ19" i="36"/>
  <c r="BH19" i="36"/>
  <c r="BI19" i="36" s="1"/>
  <c r="BJ21" i="36"/>
  <c r="BH21" i="36"/>
  <c r="BI21" i="36" s="1"/>
  <c r="BJ23" i="36"/>
  <c r="BH23" i="36"/>
  <c r="BI23" i="36" s="1"/>
  <c r="BJ25" i="36"/>
  <c r="BH25" i="36"/>
  <c r="BI25" i="36" s="1"/>
  <c r="BJ27" i="36"/>
  <c r="BH27" i="36"/>
  <c r="BI27" i="36" s="1"/>
  <c r="BJ29" i="36"/>
  <c r="BH29" i="36"/>
  <c r="BI29" i="36" s="1"/>
  <c r="BH13" i="33"/>
  <c r="BI13" i="33" s="1"/>
  <c r="BJ13" i="33"/>
  <c r="BH17" i="33"/>
  <c r="BI17" i="33" s="1"/>
  <c r="BJ17" i="33"/>
  <c r="BP10" i="33"/>
  <c r="BH10" i="33"/>
  <c r="BI10" i="33" s="1"/>
  <c r="BJ10" i="33"/>
  <c r="BH11" i="33"/>
  <c r="BI11" i="33" s="1"/>
  <c r="BJ11" i="33"/>
  <c r="BH15" i="33"/>
  <c r="BI15" i="33" s="1"/>
  <c r="BJ15" i="33"/>
  <c r="BH19" i="33"/>
  <c r="BI19" i="33" s="1"/>
  <c r="BJ19" i="33"/>
  <c r="BH12" i="33"/>
  <c r="BI12" i="33" s="1"/>
  <c r="BH14" i="33"/>
  <c r="BI14" i="33" s="1"/>
  <c r="BH16" i="33"/>
  <c r="BI16" i="33" s="1"/>
  <c r="BH18" i="33"/>
  <c r="BI18" i="33" s="1"/>
  <c r="BF19" i="30"/>
  <c r="BB19" i="30"/>
  <c r="BF18" i="30"/>
  <c r="BB18" i="30"/>
  <c r="BC18" i="30" s="1"/>
  <c r="BF17" i="30"/>
  <c r="BB17" i="30"/>
  <c r="BC17" i="30" s="1"/>
  <c r="BF16" i="30"/>
  <c r="BB16" i="30"/>
  <c r="BF15" i="30"/>
  <c r="BB15" i="30"/>
  <c r="BC15" i="30" s="1"/>
  <c r="BF14" i="30"/>
  <c r="BB14" i="30"/>
  <c r="BF13" i="30"/>
  <c r="BB13" i="30"/>
  <c r="BF12" i="30"/>
  <c r="BB12" i="30"/>
  <c r="BF11" i="30"/>
  <c r="BB11" i="30"/>
  <c r="BF10" i="30"/>
  <c r="BB10" i="30"/>
  <c r="BC10" i="30" s="1"/>
  <c r="AJ10" i="30"/>
  <c r="AK10" i="30" s="1"/>
  <c r="BO10" i="30" s="1"/>
  <c r="P10" i="30"/>
  <c r="O10" i="30"/>
  <c r="J10" i="30"/>
  <c r="BF19" i="26"/>
  <c r="BB19" i="26"/>
  <c r="BF18" i="26"/>
  <c r="BB18" i="26"/>
  <c r="BF17" i="26"/>
  <c r="BB17" i="26"/>
  <c r="BF16" i="26"/>
  <c r="BB16" i="26"/>
  <c r="BF15" i="26"/>
  <c r="BB15" i="26"/>
  <c r="BF14" i="26"/>
  <c r="BB14" i="26"/>
  <c r="BF13" i="26"/>
  <c r="BB13" i="26"/>
  <c r="BF12" i="26"/>
  <c r="BB12" i="26"/>
  <c r="BF11" i="26"/>
  <c r="BB11" i="26"/>
  <c r="BJ11" i="26" s="1"/>
  <c r="BF10" i="26"/>
  <c r="BB10" i="26"/>
  <c r="BJ10" i="26" s="1"/>
  <c r="AJ10" i="26"/>
  <c r="AK10" i="26" s="1"/>
  <c r="BO10" i="26" s="1"/>
  <c r="P10" i="26"/>
  <c r="O10" i="26"/>
  <c r="J10" i="26"/>
  <c r="BJ19" i="42" l="1"/>
  <c r="BC14" i="30"/>
  <c r="BJ14" i="30" s="1"/>
  <c r="BC16" i="30"/>
  <c r="BJ16" i="30" s="1"/>
  <c r="BC13" i="30"/>
  <c r="BH13" i="30" s="1"/>
  <c r="BI13" i="30" s="1"/>
  <c r="BH19" i="30"/>
  <c r="BI19" i="30" s="1"/>
  <c r="BC19" i="30"/>
  <c r="BC12" i="30"/>
  <c r="BJ12" i="30" s="1"/>
  <c r="BC11" i="30"/>
  <c r="BH11" i="30" s="1"/>
  <c r="BI11" i="30" s="1"/>
  <c r="BK10" i="37"/>
  <c r="BL10" i="37" s="1"/>
  <c r="BK10" i="42"/>
  <c r="BL10" i="42" s="1"/>
  <c r="BK20" i="36"/>
  <c r="BK10" i="36"/>
  <c r="BK10" i="33"/>
  <c r="BL10" i="33" s="1"/>
  <c r="BH14" i="30"/>
  <c r="BI14" i="30" s="1"/>
  <c r="BJ19" i="30"/>
  <c r="BJ18" i="30"/>
  <c r="BH18" i="30"/>
  <c r="BI18" i="30" s="1"/>
  <c r="BH10" i="30"/>
  <c r="BI10" i="30" s="1"/>
  <c r="BJ10" i="30"/>
  <c r="BH15" i="30"/>
  <c r="BI15" i="30" s="1"/>
  <c r="BJ15" i="30"/>
  <c r="BH17" i="30"/>
  <c r="BI17" i="30" s="1"/>
  <c r="BJ17" i="30"/>
  <c r="BJ13" i="30"/>
  <c r="BH16" i="30"/>
  <c r="BI16" i="30" s="1"/>
  <c r="AL10" i="30"/>
  <c r="AL10" i="26"/>
  <c r="BH10" i="26"/>
  <c r="BI10" i="26" s="1"/>
  <c r="BH12" i="26"/>
  <c r="BI12" i="26" s="1"/>
  <c r="BJ12" i="26"/>
  <c r="BH17" i="26"/>
  <c r="BI17" i="26" s="1"/>
  <c r="BJ17" i="26"/>
  <c r="BH13" i="26"/>
  <c r="BI13" i="26" s="1"/>
  <c r="BJ13" i="26"/>
  <c r="BH11" i="26"/>
  <c r="BI11" i="26" s="1"/>
  <c r="BJ16" i="26"/>
  <c r="BH16" i="26"/>
  <c r="BI16" i="26" s="1"/>
  <c r="BH15" i="26"/>
  <c r="BI15" i="26" s="1"/>
  <c r="BJ15" i="26"/>
  <c r="BH19" i="26"/>
  <c r="BI19" i="26" s="1"/>
  <c r="BJ19" i="26"/>
  <c r="BJ14" i="26"/>
  <c r="BH14" i="26"/>
  <c r="BI14" i="26" s="1"/>
  <c r="BJ18" i="26"/>
  <c r="BH18" i="26"/>
  <c r="BI18" i="26" s="1"/>
  <c r="BJ11" i="30" l="1"/>
  <c r="BH12" i="30"/>
  <c r="BI12" i="30" s="1"/>
  <c r="BK10" i="30" s="1"/>
  <c r="BL10" i="36"/>
  <c r="BM10" i="36" s="1"/>
  <c r="BN10" i="36" s="1"/>
  <c r="BP10" i="36" s="1"/>
  <c r="BL20" i="36"/>
  <c r="BM20" i="36" s="1"/>
  <c r="BN20" i="36" s="1"/>
  <c r="BP20" i="36" s="1"/>
  <c r="BK10" i="26"/>
  <c r="BL10" i="26" s="1"/>
  <c r="BL10" i="30" l="1"/>
  <c r="BM10" i="30" s="1"/>
  <c r="BN10" i="30" s="1"/>
  <c r="BP10" i="30" s="1"/>
  <c r="BM10" i="26"/>
  <c r="BN10" i="26" s="1"/>
  <c r="BP1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2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2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2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2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2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200-000006000000}">
      <text>
        <r>
          <rPr>
            <sz val="8"/>
            <color indexed="81"/>
            <rFont val="Arial"/>
            <family val="2"/>
          </rPr>
          <t>¿Afectar al grupo de funcionarios del proceso?</t>
        </r>
      </text>
    </comment>
    <comment ref="R9" authorId="0" shapeId="0" xr:uid="{00000000-0006-0000-0200-000007000000}">
      <text>
        <r>
          <rPr>
            <sz val="8"/>
            <color indexed="81"/>
            <rFont val="Arial"/>
            <family val="2"/>
          </rPr>
          <t>¿Afectar el cumplimiento de metas y objetivos de la dependencia?</t>
        </r>
      </text>
    </comment>
    <comment ref="S9" authorId="0" shapeId="0" xr:uid="{00000000-0006-0000-0200-000008000000}">
      <text>
        <r>
          <rPr>
            <sz val="8"/>
            <color indexed="81"/>
            <rFont val="Arial"/>
            <family val="2"/>
          </rPr>
          <t>¿Afectar el cumplimiento de misión de la Entidad?</t>
        </r>
      </text>
    </comment>
    <comment ref="T9" authorId="0" shapeId="0" xr:uid="{00000000-0006-0000-0200-000009000000}">
      <text>
        <r>
          <rPr>
            <sz val="8"/>
            <color indexed="81"/>
            <rFont val="Arial"/>
            <family val="2"/>
          </rPr>
          <t>¿Afectar el cumplimiento de la misión del sector al que pertenece la Entidad?</t>
        </r>
      </text>
    </comment>
    <comment ref="U9" authorId="0" shapeId="0" xr:uid="{00000000-0006-0000-0200-00000A000000}">
      <text>
        <r>
          <rPr>
            <sz val="8"/>
            <color indexed="81"/>
            <rFont val="Arial"/>
            <family val="2"/>
          </rPr>
          <t>¿Generar pérdida de confianza de la Entidad, afectando su reputación?</t>
        </r>
      </text>
    </comment>
    <comment ref="V9" authorId="0" shapeId="0" xr:uid="{00000000-0006-0000-0200-00000B000000}">
      <text>
        <r>
          <rPr>
            <sz val="8"/>
            <color indexed="81"/>
            <rFont val="Arial"/>
            <family val="2"/>
          </rPr>
          <t>¿Generar pérdida de recursos económicos?</t>
        </r>
      </text>
    </comment>
    <comment ref="W9" authorId="0" shapeId="0" xr:uid="{00000000-0006-0000-0200-00000C000000}">
      <text>
        <r>
          <rPr>
            <sz val="8"/>
            <color indexed="81"/>
            <rFont val="Arial"/>
            <family val="2"/>
          </rPr>
          <t>¿Afectar la generación de los productos o la prestación de servicios?</t>
        </r>
      </text>
    </comment>
    <comment ref="X9" authorId="0" shapeId="0" xr:uid="{00000000-0006-0000-0200-00000D000000}">
      <text>
        <r>
          <rPr>
            <sz val="8"/>
            <color indexed="81"/>
            <rFont val="Arial"/>
            <family val="2"/>
          </rPr>
          <t>¿Dar lugar al detrimento de calidad de vida de la comunidad por la pérdida del bien o servicios o los recursos públicos?</t>
        </r>
      </text>
    </comment>
    <comment ref="Y9" authorId="0" shapeId="0" xr:uid="{00000000-0006-0000-0200-00000E000000}">
      <text>
        <r>
          <rPr>
            <sz val="8"/>
            <color indexed="81"/>
            <rFont val="Arial"/>
            <family val="2"/>
          </rPr>
          <t>¿Generar pérdida de información de la Entidad?</t>
        </r>
      </text>
    </comment>
    <comment ref="Z9" authorId="0" shapeId="0" xr:uid="{00000000-0006-0000-0200-00000F000000}">
      <text>
        <r>
          <rPr>
            <sz val="8"/>
            <color indexed="81"/>
            <rFont val="Arial"/>
            <family val="2"/>
          </rPr>
          <t>¿Generar intervención de los órganos de control, de la Fiscalía, u otro ente?</t>
        </r>
      </text>
    </comment>
    <comment ref="AA9" authorId="0" shapeId="0" xr:uid="{00000000-0006-0000-0200-000010000000}">
      <text>
        <r>
          <rPr>
            <sz val="8"/>
            <color indexed="81"/>
            <rFont val="Arial"/>
            <family val="2"/>
          </rPr>
          <t>¿Dar lugar a procesos sancionatorios?</t>
        </r>
      </text>
    </comment>
    <comment ref="AB9" authorId="0" shapeId="0" xr:uid="{00000000-0006-0000-0200-000011000000}">
      <text>
        <r>
          <rPr>
            <sz val="8"/>
            <color indexed="81"/>
            <rFont val="Arial"/>
            <family val="2"/>
          </rPr>
          <t>¿Dar lugar a procesos disciplinarios?</t>
        </r>
      </text>
    </comment>
    <comment ref="AC9" authorId="0" shapeId="0" xr:uid="{00000000-0006-0000-0200-000012000000}">
      <text>
        <r>
          <rPr>
            <sz val="8"/>
            <color indexed="81"/>
            <rFont val="Arial"/>
            <family val="2"/>
          </rPr>
          <t>¿Dar lugar a procesos fiscales?</t>
        </r>
      </text>
    </comment>
    <comment ref="AD9" authorId="0" shapeId="0" xr:uid="{00000000-0006-0000-0200-000013000000}">
      <text>
        <r>
          <rPr>
            <sz val="8"/>
            <color indexed="81"/>
            <rFont val="Arial"/>
            <family val="2"/>
          </rPr>
          <t>¿Dar lugar a procesos penales?</t>
        </r>
      </text>
    </comment>
    <comment ref="AE9" authorId="0" shapeId="0" xr:uid="{00000000-0006-0000-0200-000014000000}">
      <text>
        <r>
          <rPr>
            <sz val="8"/>
            <color indexed="81"/>
            <rFont val="Arial"/>
            <family val="2"/>
          </rPr>
          <t>¿Generar pérdida de credibilidad del sector?</t>
        </r>
      </text>
    </comment>
    <comment ref="AF9" authorId="0" shapeId="0" xr:uid="{00000000-0006-0000-02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200-000016000000}">
      <text>
        <r>
          <rPr>
            <sz val="8"/>
            <color indexed="81"/>
            <rFont val="Arial"/>
            <family val="2"/>
          </rPr>
          <t>¿Afectar la imagen regional?</t>
        </r>
      </text>
    </comment>
    <comment ref="AH9" authorId="0" shapeId="0" xr:uid="{00000000-0006-0000-0200-000017000000}">
      <text>
        <r>
          <rPr>
            <sz val="8"/>
            <color indexed="81"/>
            <rFont val="Arial"/>
            <family val="2"/>
          </rPr>
          <t>¿Afectar la imagen nacional?</t>
        </r>
      </text>
    </comment>
    <comment ref="AI9" authorId="0" shapeId="0" xr:uid="{00000000-0006-0000-0200-000018000000}">
      <text>
        <r>
          <rPr>
            <sz val="8"/>
            <color indexed="81"/>
            <rFont val="Arial"/>
            <family val="2"/>
          </rPr>
          <t>¿Genera Impacto ambiental?</t>
        </r>
      </text>
    </comment>
    <comment ref="AU9" authorId="0" shapeId="0" xr:uid="{00000000-0006-0000-0200-000019000000}">
      <text>
        <r>
          <rPr>
            <sz val="8"/>
            <color indexed="81"/>
            <rFont val="Arial"/>
            <family val="2"/>
          </rPr>
          <t>¿Existen un responsable asignado a la ejecución del control?</t>
        </r>
      </text>
    </comment>
    <comment ref="AV9" authorId="0" shapeId="0" xr:uid="{00000000-0006-0000-0200-00001A000000}">
      <text>
        <r>
          <rPr>
            <sz val="9"/>
            <color indexed="81"/>
            <rFont val="Tahoma"/>
            <family val="2"/>
          </rPr>
          <t>El responsable tiene autoridad y adecuada segregación de funciones en la ejecución del control?</t>
        </r>
      </text>
    </comment>
    <comment ref="AW9" authorId="0" shapeId="0" xr:uid="{00000000-0006-0000-02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2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2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2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200-00001F000000}">
      <text>
        <r>
          <rPr>
            <sz val="8"/>
            <color indexed="81"/>
            <rFont val="Arial"/>
            <family val="2"/>
          </rPr>
          <t>¿Se deja evidencia o rastro de la ejecución del control, que permita a cualquier tercero con la evidencia, llegar a la misma conclusión?.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3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3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3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3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3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300-000006000000}">
      <text>
        <r>
          <rPr>
            <sz val="8"/>
            <color indexed="81"/>
            <rFont val="Arial"/>
            <family val="2"/>
          </rPr>
          <t>¿Afectar al grupo de funcionarios del proceso?</t>
        </r>
      </text>
    </comment>
    <comment ref="R9" authorId="0" shapeId="0" xr:uid="{00000000-0006-0000-0300-000007000000}">
      <text>
        <r>
          <rPr>
            <sz val="8"/>
            <color indexed="81"/>
            <rFont val="Arial"/>
            <family val="2"/>
          </rPr>
          <t>¿Afectar el cumplimiento de metas y objetivos de la dependencia?</t>
        </r>
      </text>
    </comment>
    <comment ref="S9" authorId="0" shapeId="0" xr:uid="{00000000-0006-0000-0300-000008000000}">
      <text>
        <r>
          <rPr>
            <sz val="8"/>
            <color indexed="81"/>
            <rFont val="Arial"/>
            <family val="2"/>
          </rPr>
          <t>¿Afectar el cumplimiento de misión de la Entidad?</t>
        </r>
      </text>
    </comment>
    <comment ref="T9" authorId="0" shapeId="0" xr:uid="{00000000-0006-0000-0300-000009000000}">
      <text>
        <r>
          <rPr>
            <sz val="8"/>
            <color indexed="81"/>
            <rFont val="Arial"/>
            <family val="2"/>
          </rPr>
          <t>¿Afectar el cumplimiento de la misión del sector al que pertenece la Entidad?</t>
        </r>
      </text>
    </comment>
    <comment ref="U9" authorId="0" shapeId="0" xr:uid="{00000000-0006-0000-0300-00000A000000}">
      <text>
        <r>
          <rPr>
            <sz val="8"/>
            <color indexed="81"/>
            <rFont val="Arial"/>
            <family val="2"/>
          </rPr>
          <t>¿Generar pérdida de confianza de la Entidad, afectando su reputación?</t>
        </r>
      </text>
    </comment>
    <comment ref="V9" authorId="0" shapeId="0" xr:uid="{00000000-0006-0000-0300-00000B000000}">
      <text>
        <r>
          <rPr>
            <sz val="8"/>
            <color indexed="81"/>
            <rFont val="Arial"/>
            <family val="2"/>
          </rPr>
          <t>¿Generar pérdida de recursos económicos?</t>
        </r>
      </text>
    </comment>
    <comment ref="W9" authorId="0" shapeId="0" xr:uid="{00000000-0006-0000-0300-00000C000000}">
      <text>
        <r>
          <rPr>
            <sz val="8"/>
            <color indexed="81"/>
            <rFont val="Arial"/>
            <family val="2"/>
          </rPr>
          <t>¿Afectar la generación de los productos o la prestación de servicios?</t>
        </r>
      </text>
    </comment>
    <comment ref="X9" authorId="0" shapeId="0" xr:uid="{00000000-0006-0000-0300-00000D000000}">
      <text>
        <r>
          <rPr>
            <sz val="8"/>
            <color indexed="81"/>
            <rFont val="Arial"/>
            <family val="2"/>
          </rPr>
          <t>¿Dar lugar al detrimento de calidad de vida de la comunidad por la pérdida del bien o servicios o los recursos públicos?</t>
        </r>
      </text>
    </comment>
    <comment ref="Y9" authorId="0" shapeId="0" xr:uid="{00000000-0006-0000-0300-00000E000000}">
      <text>
        <r>
          <rPr>
            <sz val="8"/>
            <color indexed="81"/>
            <rFont val="Arial"/>
            <family val="2"/>
          </rPr>
          <t>¿Generar pérdida de información de la Entidad?</t>
        </r>
      </text>
    </comment>
    <comment ref="Z9" authorId="0" shapeId="0" xr:uid="{00000000-0006-0000-0300-00000F000000}">
      <text>
        <r>
          <rPr>
            <sz val="8"/>
            <color indexed="81"/>
            <rFont val="Arial"/>
            <family val="2"/>
          </rPr>
          <t>¿Generar intervención de los órganos de control, de la Fiscalía, u otro ente?</t>
        </r>
      </text>
    </comment>
    <comment ref="AA9" authorId="0" shapeId="0" xr:uid="{00000000-0006-0000-0300-000010000000}">
      <text>
        <r>
          <rPr>
            <sz val="8"/>
            <color indexed="81"/>
            <rFont val="Arial"/>
            <family val="2"/>
          </rPr>
          <t>¿Dar lugar a procesos sancionatorios?</t>
        </r>
      </text>
    </comment>
    <comment ref="AB9" authorId="0" shapeId="0" xr:uid="{00000000-0006-0000-0300-000011000000}">
      <text>
        <r>
          <rPr>
            <sz val="8"/>
            <color indexed="81"/>
            <rFont val="Arial"/>
            <family val="2"/>
          </rPr>
          <t>¿Dar lugar a procesos disciplinarios?</t>
        </r>
      </text>
    </comment>
    <comment ref="AC9" authorId="0" shapeId="0" xr:uid="{00000000-0006-0000-0300-000012000000}">
      <text>
        <r>
          <rPr>
            <sz val="8"/>
            <color indexed="81"/>
            <rFont val="Arial"/>
            <family val="2"/>
          </rPr>
          <t>¿Dar lugar a procesos fiscales?</t>
        </r>
      </text>
    </comment>
    <comment ref="AD9" authorId="0" shapeId="0" xr:uid="{00000000-0006-0000-0300-000013000000}">
      <text>
        <r>
          <rPr>
            <sz val="8"/>
            <color indexed="81"/>
            <rFont val="Arial"/>
            <family val="2"/>
          </rPr>
          <t>¿Dar lugar a procesos penales?</t>
        </r>
      </text>
    </comment>
    <comment ref="AE9" authorId="0" shapeId="0" xr:uid="{00000000-0006-0000-0300-000014000000}">
      <text>
        <r>
          <rPr>
            <sz val="8"/>
            <color indexed="81"/>
            <rFont val="Arial"/>
            <family val="2"/>
          </rPr>
          <t>¿Generar pérdida de credibilidad del sector?</t>
        </r>
      </text>
    </comment>
    <comment ref="AF9" authorId="0" shapeId="0" xr:uid="{00000000-0006-0000-03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300-000016000000}">
      <text>
        <r>
          <rPr>
            <sz val="8"/>
            <color indexed="81"/>
            <rFont val="Arial"/>
            <family val="2"/>
          </rPr>
          <t>¿Afectar la imagen regional?</t>
        </r>
      </text>
    </comment>
    <comment ref="AH9" authorId="0" shapeId="0" xr:uid="{00000000-0006-0000-0300-000017000000}">
      <text>
        <r>
          <rPr>
            <sz val="8"/>
            <color indexed="81"/>
            <rFont val="Arial"/>
            <family val="2"/>
          </rPr>
          <t>¿Afectar la imagen nacional?</t>
        </r>
      </text>
    </comment>
    <comment ref="AI9" authorId="0" shapeId="0" xr:uid="{00000000-0006-0000-0300-000018000000}">
      <text>
        <r>
          <rPr>
            <sz val="8"/>
            <color indexed="81"/>
            <rFont val="Arial"/>
            <family val="2"/>
          </rPr>
          <t>¿Genera Impacto ambiental?</t>
        </r>
      </text>
    </comment>
    <comment ref="AU9" authorId="0" shapeId="0" xr:uid="{00000000-0006-0000-0300-000019000000}">
      <text>
        <r>
          <rPr>
            <sz val="8"/>
            <color indexed="81"/>
            <rFont val="Arial"/>
            <family val="2"/>
          </rPr>
          <t>¿Existen un responsable asignado a la ejecución del control?</t>
        </r>
      </text>
    </comment>
    <comment ref="AV9" authorId="0" shapeId="0" xr:uid="{00000000-0006-0000-0300-00001A000000}">
      <text>
        <r>
          <rPr>
            <sz val="9"/>
            <color indexed="81"/>
            <rFont val="Tahoma"/>
            <family val="2"/>
          </rPr>
          <t>El responsable tiene autoridad y adecuada segregación de funciones en la ejecución del control?</t>
        </r>
      </text>
    </comment>
    <comment ref="AW9" authorId="0" shapeId="0" xr:uid="{00000000-0006-0000-03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3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3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3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300-00001F000000}">
      <text>
        <r>
          <rPr>
            <sz val="8"/>
            <color indexed="81"/>
            <rFont val="Arial"/>
            <family val="2"/>
          </rPr>
          <t>¿Se deja evidencia o rastro de la ejecución del control, que permita a cualquier tercero con la evidencia, llegar a la misma conclusión?.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9553CED7-CD26-4E93-9A70-63CE1357090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3411AE64-3C8C-4FE8-9327-73E310D3CAF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B80C0016-64BE-47B0-A5E0-7446E4DA059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7D433B6-2C27-448F-AE39-F229D1ADD76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4A6B1005-5D38-4699-ACD0-7FB1159632B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511214DF-9AB8-4B2A-9C0D-ACE7C73D2157}">
      <text>
        <r>
          <rPr>
            <sz val="8"/>
            <color indexed="81"/>
            <rFont val="Arial"/>
            <family val="2"/>
          </rPr>
          <t>¿Afectar al grupo de funcionarios del proceso?</t>
        </r>
      </text>
    </comment>
    <comment ref="R9" authorId="0" shapeId="0" xr:uid="{C1680FF2-CFE5-4E2F-A56A-D96AE6341659}">
      <text>
        <r>
          <rPr>
            <sz val="8"/>
            <color indexed="81"/>
            <rFont val="Arial"/>
            <family val="2"/>
          </rPr>
          <t>¿Afectar el cumplimiento de metas y objetivos de la dependencia?</t>
        </r>
      </text>
    </comment>
    <comment ref="S9" authorId="0" shapeId="0" xr:uid="{9BED1911-980E-4BC4-A7AA-2515FFF0C074}">
      <text>
        <r>
          <rPr>
            <sz val="8"/>
            <color indexed="81"/>
            <rFont val="Arial"/>
            <family val="2"/>
          </rPr>
          <t>¿Afectar el cumplimiento de misión de la Entidad?</t>
        </r>
      </text>
    </comment>
    <comment ref="T9" authorId="0" shapeId="0" xr:uid="{61502871-594C-41EA-A1DF-77397DED633C}">
      <text>
        <r>
          <rPr>
            <sz val="8"/>
            <color indexed="81"/>
            <rFont val="Arial"/>
            <family val="2"/>
          </rPr>
          <t>¿Afectar el cumplimiento de la misión del sector al que pertenece la Entidad?</t>
        </r>
      </text>
    </comment>
    <comment ref="U9" authorId="0" shapeId="0" xr:uid="{B11E573E-B543-418B-B35B-935340F4F80F}">
      <text>
        <r>
          <rPr>
            <sz val="8"/>
            <color indexed="81"/>
            <rFont val="Arial"/>
            <family val="2"/>
          </rPr>
          <t>¿Generar pérdida de confianza de la Entidad, afectando su reputación?</t>
        </r>
      </text>
    </comment>
    <comment ref="V9" authorId="0" shapeId="0" xr:uid="{10F3652E-9816-4B74-AFC0-088D9BADCB17}">
      <text>
        <r>
          <rPr>
            <sz val="8"/>
            <color indexed="81"/>
            <rFont val="Arial"/>
            <family val="2"/>
          </rPr>
          <t>¿Generar pérdida de recursos económicos?</t>
        </r>
      </text>
    </comment>
    <comment ref="W9" authorId="0" shapeId="0" xr:uid="{5586F6C3-7D35-4A0C-A68F-ADADD356021B}">
      <text>
        <r>
          <rPr>
            <sz val="8"/>
            <color indexed="81"/>
            <rFont val="Arial"/>
            <family val="2"/>
          </rPr>
          <t>¿Afectar la generación de los productos o la prestación de servicios?</t>
        </r>
      </text>
    </comment>
    <comment ref="X9" authorId="0" shapeId="0" xr:uid="{CC76B446-5F4E-49BF-8EEB-1C6C4D02A18E}">
      <text>
        <r>
          <rPr>
            <sz val="8"/>
            <color indexed="81"/>
            <rFont val="Arial"/>
            <family val="2"/>
          </rPr>
          <t>¿Dar lugar al detrimento de calidad de vida de la comunidad por la pérdida del bien o servicios o los recursos públicos?</t>
        </r>
      </text>
    </comment>
    <comment ref="Y9" authorId="0" shapeId="0" xr:uid="{D0BF7D81-DAC9-4CC1-9A58-C3CF9688A442}">
      <text>
        <r>
          <rPr>
            <sz val="8"/>
            <color indexed="81"/>
            <rFont val="Arial"/>
            <family val="2"/>
          </rPr>
          <t>¿Generar pérdida de información de la Entidad?</t>
        </r>
      </text>
    </comment>
    <comment ref="Z9" authorId="0" shapeId="0" xr:uid="{E35F6626-F63E-48D5-BF6C-EB07E0F2AA4B}">
      <text>
        <r>
          <rPr>
            <sz val="8"/>
            <color indexed="81"/>
            <rFont val="Arial"/>
            <family val="2"/>
          </rPr>
          <t>¿Generar intervención de los órganos de control, de la Fiscalía, u otro ente?</t>
        </r>
      </text>
    </comment>
    <comment ref="AA9" authorId="0" shapeId="0" xr:uid="{2AF42546-9188-4EDF-89DD-BBAA9231E857}">
      <text>
        <r>
          <rPr>
            <sz val="8"/>
            <color indexed="81"/>
            <rFont val="Arial"/>
            <family val="2"/>
          </rPr>
          <t>¿Dar lugar a procesos sancionatorios?</t>
        </r>
      </text>
    </comment>
    <comment ref="AB9" authorId="0" shapeId="0" xr:uid="{BADF96B4-1B01-4990-8FDA-C778786BD0DE}">
      <text>
        <r>
          <rPr>
            <sz val="8"/>
            <color indexed="81"/>
            <rFont val="Arial"/>
            <family val="2"/>
          </rPr>
          <t>¿Dar lugar a procesos disciplinarios?</t>
        </r>
      </text>
    </comment>
    <comment ref="AC9" authorId="0" shapeId="0" xr:uid="{052D8524-D456-43C4-9D75-677C42B19B77}">
      <text>
        <r>
          <rPr>
            <sz val="8"/>
            <color indexed="81"/>
            <rFont val="Arial"/>
            <family val="2"/>
          </rPr>
          <t>¿Dar lugar a procesos fiscales?</t>
        </r>
      </text>
    </comment>
    <comment ref="AD9" authorId="0" shapeId="0" xr:uid="{0EBF4A76-2611-498E-9B83-8C7FE8A4C107}">
      <text>
        <r>
          <rPr>
            <sz val="8"/>
            <color indexed="81"/>
            <rFont val="Arial"/>
            <family val="2"/>
          </rPr>
          <t>¿Dar lugar a procesos penales?</t>
        </r>
      </text>
    </comment>
    <comment ref="AE9" authorId="0" shapeId="0" xr:uid="{E0A2963F-CA00-4080-ADCD-0418FCCBD525}">
      <text>
        <r>
          <rPr>
            <sz val="8"/>
            <color indexed="81"/>
            <rFont val="Arial"/>
            <family val="2"/>
          </rPr>
          <t>¿Generar pérdida de credibilidad del sector?</t>
        </r>
      </text>
    </comment>
    <comment ref="AF9" authorId="0" shapeId="0" xr:uid="{26567659-11B8-4049-B6A7-9B3D8626C1C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D454D4B0-4D84-482C-ACBA-79A5455460CD}">
      <text>
        <r>
          <rPr>
            <sz val="8"/>
            <color indexed="81"/>
            <rFont val="Arial"/>
            <family val="2"/>
          </rPr>
          <t>¿Afectar la imagen regional?</t>
        </r>
      </text>
    </comment>
    <comment ref="AH9" authorId="0" shapeId="0" xr:uid="{02BBDE1F-EA7C-4DB1-8D4F-2A0D8A9BA16C}">
      <text>
        <r>
          <rPr>
            <sz val="8"/>
            <color indexed="81"/>
            <rFont val="Arial"/>
            <family val="2"/>
          </rPr>
          <t>¿Afectar la imagen nacional?</t>
        </r>
      </text>
    </comment>
    <comment ref="AI9" authorId="0" shapeId="0" xr:uid="{78C3DEC2-A7DC-4044-9C5A-3C2E44704D2B}">
      <text>
        <r>
          <rPr>
            <sz val="8"/>
            <color indexed="81"/>
            <rFont val="Arial"/>
            <family val="2"/>
          </rPr>
          <t>¿Genera Impacto ambiental?</t>
        </r>
      </text>
    </comment>
    <comment ref="AU9" authorId="0" shapeId="0" xr:uid="{8881EB86-2D24-493F-9839-82A4C2D49463}">
      <text>
        <r>
          <rPr>
            <sz val="8"/>
            <color indexed="81"/>
            <rFont val="Arial"/>
            <family val="2"/>
          </rPr>
          <t>¿Existen un responsable asignado a la ejecución del control?</t>
        </r>
      </text>
    </comment>
    <comment ref="AV9" authorId="0" shapeId="0" xr:uid="{956DEC68-44A0-4AC6-AA67-D360E29A6B16}">
      <text>
        <r>
          <rPr>
            <sz val="9"/>
            <color indexed="81"/>
            <rFont val="Tahoma"/>
            <family val="2"/>
          </rPr>
          <t>El responsable tiene autoridad y adecuada segregación de funciones en la ejecución del control?</t>
        </r>
      </text>
    </comment>
    <comment ref="AW9" authorId="0" shapeId="0" xr:uid="{BF053C80-634A-47FE-884E-DF4797CBA32C}">
      <text>
        <r>
          <rPr>
            <sz val="8"/>
            <color indexed="81"/>
            <rFont val="Arial"/>
            <family val="2"/>
          </rPr>
          <t>¿La oportunidad en que se ejecuta el control ayuda a prevenir la mitigación del riesgo o a detectar la materialización del riesgo de manera oportuna?</t>
        </r>
      </text>
    </comment>
    <comment ref="AX9" authorId="0" shapeId="0" xr:uid="{7B94D8D8-8B1A-4200-8715-9C131EFD1A7B}">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6816E19-7D17-43FF-AED4-82DB0A9D8DC8}">
      <text>
        <r>
          <rPr>
            <sz val="8"/>
            <color indexed="81"/>
            <rFont val="Arial"/>
            <family val="2"/>
          </rPr>
          <t>¿La fuente de información que se utiliza en el desarrollo del control es información confiable que permita mitigar el riesgo?.</t>
        </r>
      </text>
    </comment>
    <comment ref="AZ9" authorId="0" shapeId="0" xr:uid="{B2EF980F-2A94-4C74-88B3-97D33FE4C1FC}">
      <text>
        <r>
          <rPr>
            <sz val="8"/>
            <color indexed="81"/>
            <rFont val="Arial"/>
            <family val="2"/>
          </rPr>
          <t>¿Las observaciones, desviaciones o diferencias identificadas como resultados de la ejecución del control son investigadas y resueltas de manera oportuna?</t>
        </r>
      </text>
    </comment>
    <comment ref="BA9" authorId="0" shapeId="0" xr:uid="{2A3AC309-52B5-409D-8A8E-1BFE144B65ED}">
      <text>
        <r>
          <rPr>
            <sz val="8"/>
            <color indexed="81"/>
            <rFont val="Arial"/>
            <family val="2"/>
          </rPr>
          <t>¿Se deja evidencia o rastro de la ejecución del control, que permita a cualquier tercero con la evidencia, llegar a la misma conclusión?.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4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4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4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4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4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400-000006000000}">
      <text>
        <r>
          <rPr>
            <sz val="8"/>
            <color indexed="81"/>
            <rFont val="Arial"/>
            <family val="2"/>
          </rPr>
          <t>¿Afectar al grupo de funcionarios del proceso?</t>
        </r>
      </text>
    </comment>
    <comment ref="R9" authorId="0" shapeId="0" xr:uid="{00000000-0006-0000-0400-000007000000}">
      <text>
        <r>
          <rPr>
            <sz val="8"/>
            <color indexed="81"/>
            <rFont val="Arial"/>
            <family val="2"/>
          </rPr>
          <t>¿Afectar el cumplimiento de metas y objetivos de la dependencia?</t>
        </r>
      </text>
    </comment>
    <comment ref="S9" authorId="0" shapeId="0" xr:uid="{00000000-0006-0000-0400-000008000000}">
      <text>
        <r>
          <rPr>
            <sz val="8"/>
            <color indexed="81"/>
            <rFont val="Arial"/>
            <family val="2"/>
          </rPr>
          <t>¿Afectar el cumplimiento de misión de la Entidad?</t>
        </r>
      </text>
    </comment>
    <comment ref="T9" authorId="0" shapeId="0" xr:uid="{00000000-0006-0000-0400-000009000000}">
      <text>
        <r>
          <rPr>
            <sz val="8"/>
            <color indexed="81"/>
            <rFont val="Arial"/>
            <family val="2"/>
          </rPr>
          <t>¿Afectar el cumplimiento de la misión del sector al que pertenece la Entidad?</t>
        </r>
      </text>
    </comment>
    <comment ref="U9" authorId="0" shapeId="0" xr:uid="{00000000-0006-0000-0400-00000A000000}">
      <text>
        <r>
          <rPr>
            <sz val="8"/>
            <color indexed="81"/>
            <rFont val="Arial"/>
            <family val="2"/>
          </rPr>
          <t>¿Generar pérdida de confianza de la Entidad, afectando su reputación?</t>
        </r>
      </text>
    </comment>
    <comment ref="V9" authorId="0" shapeId="0" xr:uid="{00000000-0006-0000-0400-00000B000000}">
      <text>
        <r>
          <rPr>
            <sz val="8"/>
            <color indexed="81"/>
            <rFont val="Arial"/>
            <family val="2"/>
          </rPr>
          <t>¿Generar pérdida de recursos económicos?</t>
        </r>
      </text>
    </comment>
    <comment ref="W9" authorId="0" shapeId="0" xr:uid="{00000000-0006-0000-0400-00000C000000}">
      <text>
        <r>
          <rPr>
            <sz val="8"/>
            <color indexed="81"/>
            <rFont val="Arial"/>
            <family val="2"/>
          </rPr>
          <t>¿Afectar la generación de los productos o la prestación de servicios?</t>
        </r>
      </text>
    </comment>
    <comment ref="X9" authorId="0" shapeId="0" xr:uid="{00000000-0006-0000-0400-00000D000000}">
      <text>
        <r>
          <rPr>
            <sz val="8"/>
            <color indexed="81"/>
            <rFont val="Arial"/>
            <family val="2"/>
          </rPr>
          <t>¿Dar lugar al detrimento de calidad de vida de la comunidad por la pérdida del bien o servicios o los recursos públicos?</t>
        </r>
      </text>
    </comment>
    <comment ref="Y9" authorId="0" shapeId="0" xr:uid="{00000000-0006-0000-0400-00000E000000}">
      <text>
        <r>
          <rPr>
            <sz val="8"/>
            <color indexed="81"/>
            <rFont val="Arial"/>
            <family val="2"/>
          </rPr>
          <t>¿Generar pérdida de información de la Entidad?</t>
        </r>
      </text>
    </comment>
    <comment ref="Z9" authorId="0" shapeId="0" xr:uid="{00000000-0006-0000-0400-00000F000000}">
      <text>
        <r>
          <rPr>
            <sz val="8"/>
            <color indexed="81"/>
            <rFont val="Arial"/>
            <family val="2"/>
          </rPr>
          <t>¿Generar intervención de los órganos de control, de la Fiscalía, u otro ente?</t>
        </r>
      </text>
    </comment>
    <comment ref="AA9" authorId="0" shapeId="0" xr:uid="{00000000-0006-0000-0400-000010000000}">
      <text>
        <r>
          <rPr>
            <sz val="8"/>
            <color indexed="81"/>
            <rFont val="Arial"/>
            <family val="2"/>
          </rPr>
          <t>¿Dar lugar a procesos sancionatorios?</t>
        </r>
      </text>
    </comment>
    <comment ref="AB9" authorId="0" shapeId="0" xr:uid="{00000000-0006-0000-0400-000011000000}">
      <text>
        <r>
          <rPr>
            <sz val="8"/>
            <color indexed="81"/>
            <rFont val="Arial"/>
            <family val="2"/>
          </rPr>
          <t>¿Dar lugar a procesos disciplinarios?</t>
        </r>
      </text>
    </comment>
    <comment ref="AC9" authorId="0" shapeId="0" xr:uid="{00000000-0006-0000-0400-000012000000}">
      <text>
        <r>
          <rPr>
            <sz val="8"/>
            <color indexed="81"/>
            <rFont val="Arial"/>
            <family val="2"/>
          </rPr>
          <t>¿Dar lugar a procesos fiscales?</t>
        </r>
      </text>
    </comment>
    <comment ref="AD9" authorId="0" shapeId="0" xr:uid="{00000000-0006-0000-0400-000013000000}">
      <text>
        <r>
          <rPr>
            <sz val="8"/>
            <color indexed="81"/>
            <rFont val="Arial"/>
            <family val="2"/>
          </rPr>
          <t>¿Dar lugar a procesos penales?</t>
        </r>
      </text>
    </comment>
    <comment ref="AE9" authorId="0" shapeId="0" xr:uid="{00000000-0006-0000-0400-000014000000}">
      <text>
        <r>
          <rPr>
            <sz val="8"/>
            <color indexed="81"/>
            <rFont val="Arial"/>
            <family val="2"/>
          </rPr>
          <t>¿Generar pérdida de credibilidad del sector?</t>
        </r>
      </text>
    </comment>
    <comment ref="AF9" authorId="0" shapeId="0" xr:uid="{00000000-0006-0000-04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400-000016000000}">
      <text>
        <r>
          <rPr>
            <sz val="8"/>
            <color indexed="81"/>
            <rFont val="Arial"/>
            <family val="2"/>
          </rPr>
          <t>¿Afectar la imagen regional?</t>
        </r>
      </text>
    </comment>
    <comment ref="AH9" authorId="0" shapeId="0" xr:uid="{00000000-0006-0000-0400-000017000000}">
      <text>
        <r>
          <rPr>
            <sz val="8"/>
            <color indexed="81"/>
            <rFont val="Arial"/>
            <family val="2"/>
          </rPr>
          <t>¿Afectar la imagen nacional?</t>
        </r>
      </text>
    </comment>
    <comment ref="AI9" authorId="0" shapeId="0" xr:uid="{00000000-0006-0000-0400-000018000000}">
      <text>
        <r>
          <rPr>
            <sz val="8"/>
            <color indexed="81"/>
            <rFont val="Arial"/>
            <family val="2"/>
          </rPr>
          <t>¿Genera Impacto ambiental?</t>
        </r>
      </text>
    </comment>
    <comment ref="AU9" authorId="0" shapeId="0" xr:uid="{00000000-0006-0000-0400-000019000000}">
      <text>
        <r>
          <rPr>
            <sz val="8"/>
            <color indexed="81"/>
            <rFont val="Arial"/>
            <family val="2"/>
          </rPr>
          <t>¿Existen un responsable asignado a la ejecución del control?</t>
        </r>
      </text>
    </comment>
    <comment ref="AV9" authorId="0" shapeId="0" xr:uid="{00000000-0006-0000-0400-00001A000000}">
      <text>
        <r>
          <rPr>
            <sz val="9"/>
            <color indexed="81"/>
            <rFont val="Tahoma"/>
            <family val="2"/>
          </rPr>
          <t>El responsable tiene autoridad y adecuada segregación de funciones en la ejecución del control?</t>
        </r>
      </text>
    </comment>
    <comment ref="AW9" authorId="0" shapeId="0" xr:uid="{00000000-0006-0000-04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4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4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4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400-00001F000000}">
      <text>
        <r>
          <rPr>
            <sz val="8"/>
            <color indexed="81"/>
            <rFont val="Arial"/>
            <family val="2"/>
          </rPr>
          <t>¿Se deja evidencia o rastro de la ejecución del control, que permita a cualquier tercero con la evidencia, llegar a la misma conclusión?.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7D4F8C1A-B9CD-407C-A9B2-87C4AB8A4D35}">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B9FB489D-7C7A-4A58-9731-7566E3F51B1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B595ED1-97B4-4129-A674-2094FDF79B0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CA7631BC-217E-4C18-8D4A-0EA7DC758DD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6FDEE283-AA26-4A8C-BA5E-9C506AAAFA5F}">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1BFFD301-D59F-4DE6-AA77-AE942C788242}">
      <text>
        <r>
          <rPr>
            <sz val="8"/>
            <color indexed="81"/>
            <rFont val="Arial"/>
            <family val="2"/>
          </rPr>
          <t>¿Afectar al grupo de funcionarios del proceso?</t>
        </r>
      </text>
    </comment>
    <comment ref="R9" authorId="0" shapeId="0" xr:uid="{FE5320A8-ED26-41FE-9872-B6654B607077}">
      <text>
        <r>
          <rPr>
            <sz val="8"/>
            <color indexed="81"/>
            <rFont val="Arial"/>
            <family val="2"/>
          </rPr>
          <t>¿Afectar el cumplimiento de metas y objetivos de la dependencia?</t>
        </r>
      </text>
    </comment>
    <comment ref="S9" authorId="0" shapeId="0" xr:uid="{D6879E10-C75C-4AAA-94E7-CC1352092D4A}">
      <text>
        <r>
          <rPr>
            <sz val="8"/>
            <color indexed="81"/>
            <rFont val="Arial"/>
            <family val="2"/>
          </rPr>
          <t>¿Afectar el cumplimiento de misión de la Entidad?</t>
        </r>
      </text>
    </comment>
    <comment ref="T9" authorId="0" shapeId="0" xr:uid="{C15216A5-CB9F-4E77-8741-018D1CCAFFF6}">
      <text>
        <r>
          <rPr>
            <sz val="8"/>
            <color indexed="81"/>
            <rFont val="Arial"/>
            <family val="2"/>
          </rPr>
          <t>¿Afectar el cumplimiento de la misión del sector al que pertenece la Entidad?</t>
        </r>
      </text>
    </comment>
    <comment ref="U9" authorId="0" shapeId="0" xr:uid="{CBC2DAAE-0267-4114-BD69-E9E099BA1FE0}">
      <text>
        <r>
          <rPr>
            <sz val="8"/>
            <color indexed="81"/>
            <rFont val="Arial"/>
            <family val="2"/>
          </rPr>
          <t>¿Generar pérdida de confianza de la Entidad, afectando su reputación?</t>
        </r>
      </text>
    </comment>
    <comment ref="V9" authorId="0" shapeId="0" xr:uid="{4D59B002-7D07-483E-ADF8-37FC7D4FF18F}">
      <text>
        <r>
          <rPr>
            <sz val="8"/>
            <color indexed="81"/>
            <rFont val="Arial"/>
            <family val="2"/>
          </rPr>
          <t>¿Generar pérdida de recursos económicos?</t>
        </r>
      </text>
    </comment>
    <comment ref="W9" authorId="0" shapeId="0" xr:uid="{D1B2D734-0C08-4DAC-A15C-373CE66D2059}">
      <text>
        <r>
          <rPr>
            <sz val="8"/>
            <color indexed="81"/>
            <rFont val="Arial"/>
            <family val="2"/>
          </rPr>
          <t>¿Afectar la generación de los productos o la prestación de servicios?</t>
        </r>
      </text>
    </comment>
    <comment ref="X9" authorId="0" shapeId="0" xr:uid="{B23988CC-B6B7-4A1E-A0B5-3B20680AC8D7}">
      <text>
        <r>
          <rPr>
            <sz val="8"/>
            <color indexed="81"/>
            <rFont val="Arial"/>
            <family val="2"/>
          </rPr>
          <t>¿Dar lugar al detrimento de calidad de vida de la comunidad por la pérdida del bien o servicios o los recursos públicos?</t>
        </r>
      </text>
    </comment>
    <comment ref="Y9" authorId="0" shapeId="0" xr:uid="{1D466E6D-116F-4F93-9A53-E48E3C373323}">
      <text>
        <r>
          <rPr>
            <sz val="8"/>
            <color indexed="81"/>
            <rFont val="Arial"/>
            <family val="2"/>
          </rPr>
          <t>¿Generar pérdida de información de la Entidad?</t>
        </r>
      </text>
    </comment>
    <comment ref="Z9" authorId="0" shapeId="0" xr:uid="{6955A7DC-DED7-42A9-A850-C1A46C713F47}">
      <text>
        <r>
          <rPr>
            <sz val="8"/>
            <color indexed="81"/>
            <rFont val="Arial"/>
            <family val="2"/>
          </rPr>
          <t>¿Generar intervención de los órganos de control, de la Fiscalía, u otro ente?</t>
        </r>
      </text>
    </comment>
    <comment ref="AA9" authorId="0" shapeId="0" xr:uid="{FEA97909-7F48-4304-8ABE-11CE02A95E9E}">
      <text>
        <r>
          <rPr>
            <sz val="8"/>
            <color indexed="81"/>
            <rFont val="Arial"/>
            <family val="2"/>
          </rPr>
          <t>¿Dar lugar a procesos sancionatorios?</t>
        </r>
      </text>
    </comment>
    <comment ref="AB9" authorId="0" shapeId="0" xr:uid="{A6D4F419-300F-4ECB-960B-7510DE52AB90}">
      <text>
        <r>
          <rPr>
            <sz val="8"/>
            <color indexed="81"/>
            <rFont val="Arial"/>
            <family val="2"/>
          </rPr>
          <t>¿Dar lugar a procesos disciplinarios?</t>
        </r>
      </text>
    </comment>
    <comment ref="AC9" authorId="0" shapeId="0" xr:uid="{2B834924-D778-4AAA-92AF-48FBC9854B73}">
      <text>
        <r>
          <rPr>
            <sz val="8"/>
            <color indexed="81"/>
            <rFont val="Arial"/>
            <family val="2"/>
          </rPr>
          <t>¿Dar lugar a procesos fiscales?</t>
        </r>
      </text>
    </comment>
    <comment ref="AD9" authorId="0" shapeId="0" xr:uid="{FD6AAEAC-8589-4ACE-AE02-9A840D46DAFA}">
      <text>
        <r>
          <rPr>
            <sz val="8"/>
            <color indexed="81"/>
            <rFont val="Arial"/>
            <family val="2"/>
          </rPr>
          <t>¿Dar lugar a procesos penales?</t>
        </r>
      </text>
    </comment>
    <comment ref="AE9" authorId="0" shapeId="0" xr:uid="{5C145861-A387-4FC9-90A3-BAAC70A0AB49}">
      <text>
        <r>
          <rPr>
            <sz val="8"/>
            <color indexed="81"/>
            <rFont val="Arial"/>
            <family val="2"/>
          </rPr>
          <t>¿Generar pérdida de credibilidad del sector?</t>
        </r>
      </text>
    </comment>
    <comment ref="AF9" authorId="0" shapeId="0" xr:uid="{215E87DB-7FBD-4B82-B5F4-3BAD112FBEA3}">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9BC30C34-0123-4F2A-95F8-DDB2F6AC6D2B}">
      <text>
        <r>
          <rPr>
            <sz val="8"/>
            <color indexed="81"/>
            <rFont val="Arial"/>
            <family val="2"/>
          </rPr>
          <t>¿Afectar la imagen regional?</t>
        </r>
      </text>
    </comment>
    <comment ref="AH9" authorId="0" shapeId="0" xr:uid="{6C2DCAFA-0EE2-444F-A9B2-CB2D84F0D8B7}">
      <text>
        <r>
          <rPr>
            <sz val="8"/>
            <color indexed="81"/>
            <rFont val="Arial"/>
            <family val="2"/>
          </rPr>
          <t>¿Afectar la imagen nacional?</t>
        </r>
      </text>
    </comment>
    <comment ref="AI9" authorId="0" shapeId="0" xr:uid="{0D4F5179-95DF-4872-ACC6-F0F73BD69574}">
      <text>
        <r>
          <rPr>
            <sz val="8"/>
            <color indexed="81"/>
            <rFont val="Arial"/>
            <family val="2"/>
          </rPr>
          <t>¿Genera Impacto ambiental?</t>
        </r>
      </text>
    </comment>
    <comment ref="AU9" authorId="0" shapeId="0" xr:uid="{C9E0EC41-7A12-444C-9607-4615CDD12414}">
      <text>
        <r>
          <rPr>
            <sz val="8"/>
            <color indexed="81"/>
            <rFont val="Arial"/>
            <family val="2"/>
          </rPr>
          <t>¿Existen un responsable asignado a la ejecución del control?</t>
        </r>
      </text>
    </comment>
    <comment ref="AV9" authorId="0" shapeId="0" xr:uid="{EAA502C0-39E4-49D7-8489-AB9C2DB030CD}">
      <text>
        <r>
          <rPr>
            <sz val="9"/>
            <color indexed="81"/>
            <rFont val="Tahoma"/>
            <family val="2"/>
          </rPr>
          <t>El responsable tiene autoridad y adecuada segregación de funciones en la ejecución del control?</t>
        </r>
      </text>
    </comment>
    <comment ref="AW9" authorId="0" shapeId="0" xr:uid="{F9BF8EFC-F573-4E5D-A816-B22D78C108ED}">
      <text>
        <r>
          <rPr>
            <sz val="8"/>
            <color indexed="81"/>
            <rFont val="Arial"/>
            <family val="2"/>
          </rPr>
          <t>¿La oportunidad en que se ejecuta el control ayuda a prevenir la mitigación del riesgo o a detectar la materialización del riesgo de manera oportuna?</t>
        </r>
      </text>
    </comment>
    <comment ref="AX9" authorId="0" shapeId="0" xr:uid="{2F960FE6-16AF-426F-BC68-C2A8AABF2349}">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39C1603-EF1C-414C-B41A-C9FB7EAD3F93}">
      <text>
        <r>
          <rPr>
            <sz val="8"/>
            <color indexed="81"/>
            <rFont val="Arial"/>
            <family val="2"/>
          </rPr>
          <t>¿La fuente de información que se utiliza en el desarrollo del control es información confiable que permita mitigar el riesgo?.</t>
        </r>
      </text>
    </comment>
    <comment ref="AZ9" authorId="0" shapeId="0" xr:uid="{CF2CAF8C-DF03-4483-B50D-1FB07CF4EB5B}">
      <text>
        <r>
          <rPr>
            <sz val="8"/>
            <color indexed="81"/>
            <rFont val="Arial"/>
            <family val="2"/>
          </rPr>
          <t>¿Las observaciones, desviaciones o diferencias identificadas como resultados de la ejecución del control son investigadas y resueltas de manera oportuna?</t>
        </r>
      </text>
    </comment>
    <comment ref="BA9" authorId="0" shapeId="0" xr:uid="{226610CB-A77E-46C1-834E-7E264FFDA13C}">
      <text>
        <r>
          <rPr>
            <sz val="8"/>
            <color indexed="81"/>
            <rFont val="Arial"/>
            <family val="2"/>
          </rPr>
          <t>¿Se deja evidencia o rastro de la ejecución del control, que permita a cualquier tercero con la evidencia, llegar a la misma conclusión?.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6D24C186-9DCF-43EF-9E6E-021B588BE747}">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78716540-08B1-42A3-A5A7-47406E703401}">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98F37CD2-E4E7-4063-8379-026A6516FEE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A28DF2-8FBB-48FF-A19B-E2B73EF5D61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82E0F977-D3F7-4007-BFC3-F27AC9D50B4B}">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2028CD00-39C8-4E5F-8B91-DBDA3C72CA21}">
      <text>
        <r>
          <rPr>
            <sz val="8"/>
            <color indexed="81"/>
            <rFont val="Arial"/>
            <family val="2"/>
          </rPr>
          <t>¿Afectar al grupo de funcionarios del proceso?</t>
        </r>
      </text>
    </comment>
    <comment ref="R9" authorId="0" shapeId="0" xr:uid="{9037A90B-0BD7-48C9-8B75-791008E75233}">
      <text>
        <r>
          <rPr>
            <sz val="8"/>
            <color indexed="81"/>
            <rFont val="Arial"/>
            <family val="2"/>
          </rPr>
          <t>¿Afectar el cumplimiento de metas y objetivos de la dependencia?</t>
        </r>
      </text>
    </comment>
    <comment ref="S9" authorId="0" shapeId="0" xr:uid="{8B73B095-654F-42C2-9A88-3DEED4C06294}">
      <text>
        <r>
          <rPr>
            <sz val="8"/>
            <color indexed="81"/>
            <rFont val="Arial"/>
            <family val="2"/>
          </rPr>
          <t>¿Afectar el cumplimiento de misión de la Entidad?</t>
        </r>
      </text>
    </comment>
    <comment ref="T9" authorId="0" shapeId="0" xr:uid="{61EC79C0-2E3D-47F2-9301-F973CB147B06}">
      <text>
        <r>
          <rPr>
            <sz val="8"/>
            <color indexed="81"/>
            <rFont val="Arial"/>
            <family val="2"/>
          </rPr>
          <t>¿Afectar el cumplimiento de la misión del sector al que pertenece la Entidad?</t>
        </r>
      </text>
    </comment>
    <comment ref="U9" authorId="0" shapeId="0" xr:uid="{9EC0C6EC-03ED-45A3-BA62-C5841C1AF5CB}">
      <text>
        <r>
          <rPr>
            <sz val="8"/>
            <color indexed="81"/>
            <rFont val="Arial"/>
            <family val="2"/>
          </rPr>
          <t>¿Generar pérdida de confianza de la Entidad, afectando su reputación?</t>
        </r>
      </text>
    </comment>
    <comment ref="V9" authorId="0" shapeId="0" xr:uid="{E4F785C9-ED28-4885-9C02-E32BF962654C}">
      <text>
        <r>
          <rPr>
            <sz val="8"/>
            <color indexed="81"/>
            <rFont val="Arial"/>
            <family val="2"/>
          </rPr>
          <t>¿Generar pérdida de recursos económicos?</t>
        </r>
      </text>
    </comment>
    <comment ref="W9" authorId="0" shapeId="0" xr:uid="{148AF6B2-28A0-40AE-8910-E8A980557308}">
      <text>
        <r>
          <rPr>
            <sz val="8"/>
            <color indexed="81"/>
            <rFont val="Arial"/>
            <family val="2"/>
          </rPr>
          <t>¿Afectar la generación de los productos o la prestación de servicios?</t>
        </r>
      </text>
    </comment>
    <comment ref="X9" authorId="0" shapeId="0" xr:uid="{A302FD23-2A9F-40A1-8E1F-8A368A057356}">
      <text>
        <r>
          <rPr>
            <sz val="8"/>
            <color indexed="81"/>
            <rFont val="Arial"/>
            <family val="2"/>
          </rPr>
          <t>¿Dar lugar al detrimento de calidad de vida de la comunidad por la pérdida del bien o servicios o los recursos públicos?</t>
        </r>
      </text>
    </comment>
    <comment ref="Y9" authorId="0" shapeId="0" xr:uid="{2B269263-BDF9-4553-8C16-FFE2EB3E95B2}">
      <text>
        <r>
          <rPr>
            <sz val="8"/>
            <color indexed="81"/>
            <rFont val="Arial"/>
            <family val="2"/>
          </rPr>
          <t>¿Generar pérdida de información de la Entidad?</t>
        </r>
      </text>
    </comment>
    <comment ref="Z9" authorId="0" shapeId="0" xr:uid="{10565799-0625-4E54-A8C2-F52E69455EC9}">
      <text>
        <r>
          <rPr>
            <sz val="8"/>
            <color indexed="81"/>
            <rFont val="Arial"/>
            <family val="2"/>
          </rPr>
          <t>¿Generar intervención de los órganos de control, de la Fiscalía, u otro ente?</t>
        </r>
      </text>
    </comment>
    <comment ref="AA9" authorId="0" shapeId="0" xr:uid="{D01D6DD7-EBAB-4458-AD47-453755FD5DA4}">
      <text>
        <r>
          <rPr>
            <sz val="8"/>
            <color indexed="81"/>
            <rFont val="Arial"/>
            <family val="2"/>
          </rPr>
          <t>¿Dar lugar a procesos sancionatorios?</t>
        </r>
      </text>
    </comment>
    <comment ref="AB9" authorId="0" shapeId="0" xr:uid="{1D2A68B7-752D-4AF7-AB64-C05C1D4A2F4F}">
      <text>
        <r>
          <rPr>
            <sz val="8"/>
            <color indexed="81"/>
            <rFont val="Arial"/>
            <family val="2"/>
          </rPr>
          <t>¿Dar lugar a procesos disciplinarios?</t>
        </r>
      </text>
    </comment>
    <comment ref="AC9" authorId="0" shapeId="0" xr:uid="{128B60DC-B95F-4A9D-8472-082AB199D25A}">
      <text>
        <r>
          <rPr>
            <sz val="8"/>
            <color indexed="81"/>
            <rFont val="Arial"/>
            <family val="2"/>
          </rPr>
          <t>¿Dar lugar a procesos fiscales?</t>
        </r>
      </text>
    </comment>
    <comment ref="AD9" authorId="0" shapeId="0" xr:uid="{701ABEAD-9044-4D65-BA05-6B188A26452A}">
      <text>
        <r>
          <rPr>
            <sz val="8"/>
            <color indexed="81"/>
            <rFont val="Arial"/>
            <family val="2"/>
          </rPr>
          <t>¿Dar lugar a procesos penales?</t>
        </r>
      </text>
    </comment>
    <comment ref="AE9" authorId="0" shapeId="0" xr:uid="{5B3159FB-C410-4E6C-BC01-F9525C9FC147}">
      <text>
        <r>
          <rPr>
            <sz val="8"/>
            <color indexed="81"/>
            <rFont val="Arial"/>
            <family val="2"/>
          </rPr>
          <t>¿Generar pérdida de credibilidad del sector?</t>
        </r>
      </text>
    </comment>
    <comment ref="AF9" authorId="0" shapeId="0" xr:uid="{729111F4-30A2-4F31-BE62-3268B5F2550C}">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4B65DD79-8D65-427F-8F60-29C85ECA4326}">
      <text>
        <r>
          <rPr>
            <sz val="8"/>
            <color indexed="81"/>
            <rFont val="Arial"/>
            <family val="2"/>
          </rPr>
          <t>¿Afectar la imagen regional?</t>
        </r>
      </text>
    </comment>
    <comment ref="AH9" authorId="0" shapeId="0" xr:uid="{65032BC6-0092-4D4C-B6B2-3FADE54D8824}">
      <text>
        <r>
          <rPr>
            <sz val="8"/>
            <color indexed="81"/>
            <rFont val="Arial"/>
            <family val="2"/>
          </rPr>
          <t>¿Afectar la imagen nacional?</t>
        </r>
      </text>
    </comment>
    <comment ref="AI9" authorId="0" shapeId="0" xr:uid="{80CC8D1C-043E-45A8-AAF8-BE800CE88349}">
      <text>
        <r>
          <rPr>
            <sz val="8"/>
            <color indexed="81"/>
            <rFont val="Arial"/>
            <family val="2"/>
          </rPr>
          <t>¿Genera Impacto ambiental?</t>
        </r>
      </text>
    </comment>
    <comment ref="AU9" authorId="0" shapeId="0" xr:uid="{16E3E818-E0DD-4F50-9674-2669703839C1}">
      <text>
        <r>
          <rPr>
            <sz val="8"/>
            <color indexed="81"/>
            <rFont val="Arial"/>
            <family val="2"/>
          </rPr>
          <t>¿Existen un responsable asignado a la ejecución del control?</t>
        </r>
      </text>
    </comment>
    <comment ref="AV9" authorId="0" shapeId="0" xr:uid="{96EC10FE-A5AA-48C2-ACC1-C8F93FD24A97}">
      <text>
        <r>
          <rPr>
            <sz val="9"/>
            <color indexed="81"/>
            <rFont val="Tahoma"/>
            <family val="2"/>
          </rPr>
          <t>El responsable tiene autoridad y adecuada segregación de funciones en la ejecución del control?</t>
        </r>
      </text>
    </comment>
    <comment ref="AW9" authorId="0" shapeId="0" xr:uid="{814ED41C-5ED8-4BF0-B43D-B0F4A5069643}">
      <text>
        <r>
          <rPr>
            <sz val="8"/>
            <color indexed="81"/>
            <rFont val="Arial"/>
            <family val="2"/>
          </rPr>
          <t>¿La oportunidad en que se ejecuta el control ayuda a prevenir la mitigación del riesgo o a detectar la materialización del riesgo de manera oportuna?</t>
        </r>
      </text>
    </comment>
    <comment ref="AX9" authorId="0" shapeId="0" xr:uid="{E893C858-D299-476A-A29F-27D155EC522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FF292B8E-13F4-46C8-BAF1-27C15A1FE950}">
      <text>
        <r>
          <rPr>
            <sz val="8"/>
            <color indexed="81"/>
            <rFont val="Arial"/>
            <family val="2"/>
          </rPr>
          <t>¿La fuente de información que se utiliza en el desarrollo del control es información confiable que permita mitigar el riesgo?.</t>
        </r>
      </text>
    </comment>
    <comment ref="AZ9" authorId="0" shapeId="0" xr:uid="{427E9CF2-8A74-49F2-9B9B-C6BC5B77AD53}">
      <text>
        <r>
          <rPr>
            <sz val="8"/>
            <color indexed="81"/>
            <rFont val="Arial"/>
            <family val="2"/>
          </rPr>
          <t>¿Las observaciones, desviaciones o diferencias identificadas como resultados de la ejecución del control son investigadas y resueltas de manera oportuna?</t>
        </r>
      </text>
    </comment>
    <comment ref="BA9" authorId="0" shapeId="0" xr:uid="{D32F9ABF-2AF3-44D6-B252-84E46112DD4A}">
      <text>
        <r>
          <rPr>
            <sz val="8"/>
            <color indexed="81"/>
            <rFont val="Arial"/>
            <family val="2"/>
          </rPr>
          <t>¿Se deja evidencia o rastro de la ejecución del control, que permita a cualquier tercero con la evidencia, llegar a la misma conclusión?.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5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5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5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5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5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500-000006000000}">
      <text>
        <r>
          <rPr>
            <sz val="8"/>
            <color indexed="81"/>
            <rFont val="Arial"/>
            <family val="2"/>
          </rPr>
          <t>¿Afectar al grupo de funcionarios del proceso?</t>
        </r>
      </text>
    </comment>
    <comment ref="R9" authorId="0" shapeId="0" xr:uid="{00000000-0006-0000-0500-000007000000}">
      <text>
        <r>
          <rPr>
            <sz val="8"/>
            <color indexed="81"/>
            <rFont val="Arial"/>
            <family val="2"/>
          </rPr>
          <t>¿Afectar el cumplimiento de metas y objetivos de la dependencia?</t>
        </r>
      </text>
    </comment>
    <comment ref="S9" authorId="0" shapeId="0" xr:uid="{00000000-0006-0000-0500-000008000000}">
      <text>
        <r>
          <rPr>
            <sz val="8"/>
            <color indexed="81"/>
            <rFont val="Arial"/>
            <family val="2"/>
          </rPr>
          <t>¿Afectar el cumplimiento de misión de la Entidad?</t>
        </r>
      </text>
    </comment>
    <comment ref="T9" authorId="0" shapeId="0" xr:uid="{00000000-0006-0000-0500-000009000000}">
      <text>
        <r>
          <rPr>
            <sz val="8"/>
            <color indexed="81"/>
            <rFont val="Arial"/>
            <family val="2"/>
          </rPr>
          <t>¿Afectar el cumplimiento de la misión del sector al que pertenece la Entidad?</t>
        </r>
      </text>
    </comment>
    <comment ref="U9" authorId="0" shapeId="0" xr:uid="{00000000-0006-0000-0500-00000A000000}">
      <text>
        <r>
          <rPr>
            <sz val="8"/>
            <color indexed="81"/>
            <rFont val="Arial"/>
            <family val="2"/>
          </rPr>
          <t>¿Generar pérdida de confianza de la Entidad, afectando su reputación?</t>
        </r>
      </text>
    </comment>
    <comment ref="V9" authorId="0" shapeId="0" xr:uid="{00000000-0006-0000-0500-00000B000000}">
      <text>
        <r>
          <rPr>
            <sz val="8"/>
            <color indexed="81"/>
            <rFont val="Arial"/>
            <family val="2"/>
          </rPr>
          <t>¿Generar pérdida de recursos económicos?</t>
        </r>
      </text>
    </comment>
    <comment ref="W9" authorId="0" shapeId="0" xr:uid="{00000000-0006-0000-0500-00000C000000}">
      <text>
        <r>
          <rPr>
            <sz val="8"/>
            <color indexed="81"/>
            <rFont val="Arial"/>
            <family val="2"/>
          </rPr>
          <t>¿Afectar la generación de los productos o la prestación de servicios?</t>
        </r>
      </text>
    </comment>
    <comment ref="X9" authorId="0" shapeId="0" xr:uid="{00000000-0006-0000-0500-00000D000000}">
      <text>
        <r>
          <rPr>
            <sz val="8"/>
            <color indexed="81"/>
            <rFont val="Arial"/>
            <family val="2"/>
          </rPr>
          <t>¿Dar lugar al detrimento de calidad de vida de la comunidad por la pérdida del bien o servicios o los recursos públicos?</t>
        </r>
      </text>
    </comment>
    <comment ref="Y9" authorId="0" shapeId="0" xr:uid="{00000000-0006-0000-0500-00000E000000}">
      <text>
        <r>
          <rPr>
            <sz val="8"/>
            <color indexed="81"/>
            <rFont val="Arial"/>
            <family val="2"/>
          </rPr>
          <t>¿Generar pérdida de información de la Entidad?</t>
        </r>
      </text>
    </comment>
    <comment ref="Z9" authorId="0" shapeId="0" xr:uid="{00000000-0006-0000-0500-00000F000000}">
      <text>
        <r>
          <rPr>
            <sz val="8"/>
            <color indexed="81"/>
            <rFont val="Arial"/>
            <family val="2"/>
          </rPr>
          <t>¿Generar intervención de los órganos de control, de la Fiscalía, u otro ente?</t>
        </r>
      </text>
    </comment>
    <comment ref="AA9" authorId="0" shapeId="0" xr:uid="{00000000-0006-0000-0500-000010000000}">
      <text>
        <r>
          <rPr>
            <sz val="8"/>
            <color indexed="81"/>
            <rFont val="Arial"/>
            <family val="2"/>
          </rPr>
          <t>¿Dar lugar a procesos sancionatorios?</t>
        </r>
      </text>
    </comment>
    <comment ref="AB9" authorId="0" shapeId="0" xr:uid="{00000000-0006-0000-0500-000011000000}">
      <text>
        <r>
          <rPr>
            <sz val="8"/>
            <color indexed="81"/>
            <rFont val="Arial"/>
            <family val="2"/>
          </rPr>
          <t>¿Dar lugar a procesos disciplinarios?</t>
        </r>
      </text>
    </comment>
    <comment ref="AC9" authorId="0" shapeId="0" xr:uid="{00000000-0006-0000-0500-000012000000}">
      <text>
        <r>
          <rPr>
            <sz val="8"/>
            <color indexed="81"/>
            <rFont val="Arial"/>
            <family val="2"/>
          </rPr>
          <t>¿Dar lugar a procesos fiscales?</t>
        </r>
      </text>
    </comment>
    <comment ref="AD9" authorId="0" shapeId="0" xr:uid="{00000000-0006-0000-0500-000013000000}">
      <text>
        <r>
          <rPr>
            <sz val="8"/>
            <color indexed="81"/>
            <rFont val="Arial"/>
            <family val="2"/>
          </rPr>
          <t>¿Dar lugar a procesos penales?</t>
        </r>
      </text>
    </comment>
    <comment ref="AE9" authorId="0" shapeId="0" xr:uid="{00000000-0006-0000-0500-000014000000}">
      <text>
        <r>
          <rPr>
            <sz val="8"/>
            <color indexed="81"/>
            <rFont val="Arial"/>
            <family val="2"/>
          </rPr>
          <t>¿Generar pérdida de credibilidad del sector?</t>
        </r>
      </text>
    </comment>
    <comment ref="AF9" authorId="0" shapeId="0" xr:uid="{00000000-0006-0000-05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500-000016000000}">
      <text>
        <r>
          <rPr>
            <sz val="8"/>
            <color indexed="81"/>
            <rFont val="Arial"/>
            <family val="2"/>
          </rPr>
          <t>¿Afectar la imagen regional?</t>
        </r>
      </text>
    </comment>
    <comment ref="AH9" authorId="0" shapeId="0" xr:uid="{00000000-0006-0000-0500-000017000000}">
      <text>
        <r>
          <rPr>
            <sz val="8"/>
            <color indexed="81"/>
            <rFont val="Arial"/>
            <family val="2"/>
          </rPr>
          <t>¿Afectar la imagen nacional?</t>
        </r>
      </text>
    </comment>
    <comment ref="AI9" authorId="0" shapeId="0" xr:uid="{00000000-0006-0000-0500-000018000000}">
      <text>
        <r>
          <rPr>
            <sz val="8"/>
            <color indexed="81"/>
            <rFont val="Arial"/>
            <family val="2"/>
          </rPr>
          <t>¿Genera Impacto ambiental?</t>
        </r>
      </text>
    </comment>
    <comment ref="AU9" authorId="0" shapeId="0" xr:uid="{00000000-0006-0000-0500-000019000000}">
      <text>
        <r>
          <rPr>
            <sz val="8"/>
            <color indexed="81"/>
            <rFont val="Arial"/>
            <family val="2"/>
          </rPr>
          <t>¿Existen un responsable asignado a la ejecución del control?</t>
        </r>
      </text>
    </comment>
    <comment ref="AV9" authorId="0" shapeId="0" xr:uid="{00000000-0006-0000-0500-00001A000000}">
      <text>
        <r>
          <rPr>
            <sz val="9"/>
            <color indexed="81"/>
            <rFont val="Tahoma"/>
            <family val="2"/>
          </rPr>
          <t>El responsable tiene autoridad y adecuada segregación de funciones en la ejecución del control?</t>
        </r>
      </text>
    </comment>
    <comment ref="AW9" authorId="0" shapeId="0" xr:uid="{00000000-0006-0000-05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5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5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5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500-00001F000000}">
      <text>
        <r>
          <rPr>
            <sz val="8"/>
            <color indexed="81"/>
            <rFont val="Arial"/>
            <family val="2"/>
          </rPr>
          <t>¿Se deja evidencia o rastro de la ejecución del control, que permita a cualquier tercero con la evidencia, llegar a la misma conclusión?.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6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6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6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6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6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600-000006000000}">
      <text>
        <r>
          <rPr>
            <sz val="8"/>
            <color indexed="81"/>
            <rFont val="Arial"/>
            <family val="2"/>
          </rPr>
          <t>¿Afectar al grupo de funcionarios del proceso?</t>
        </r>
      </text>
    </comment>
    <comment ref="R9" authorId="0" shapeId="0" xr:uid="{00000000-0006-0000-0600-000007000000}">
      <text>
        <r>
          <rPr>
            <sz val="8"/>
            <color indexed="81"/>
            <rFont val="Arial"/>
            <family val="2"/>
          </rPr>
          <t>¿Afectar el cumplimiento de metas y objetivos de la dependencia?</t>
        </r>
      </text>
    </comment>
    <comment ref="S9" authorId="0" shapeId="0" xr:uid="{00000000-0006-0000-0600-000008000000}">
      <text>
        <r>
          <rPr>
            <sz val="8"/>
            <color indexed="81"/>
            <rFont val="Arial"/>
            <family val="2"/>
          </rPr>
          <t>¿Afectar el cumplimiento de misión de la Entidad?</t>
        </r>
      </text>
    </comment>
    <comment ref="T9" authorId="0" shapeId="0" xr:uid="{00000000-0006-0000-0600-000009000000}">
      <text>
        <r>
          <rPr>
            <sz val="8"/>
            <color indexed="81"/>
            <rFont val="Arial"/>
            <family val="2"/>
          </rPr>
          <t>¿Afectar el cumplimiento de la misión del sector al que pertenece la Entidad?</t>
        </r>
      </text>
    </comment>
    <comment ref="U9" authorId="0" shapeId="0" xr:uid="{00000000-0006-0000-0600-00000A000000}">
      <text>
        <r>
          <rPr>
            <sz val="8"/>
            <color indexed="81"/>
            <rFont val="Arial"/>
            <family val="2"/>
          </rPr>
          <t>¿Generar pérdida de confianza de la Entidad, afectando su reputación?</t>
        </r>
      </text>
    </comment>
    <comment ref="V9" authorId="0" shapeId="0" xr:uid="{00000000-0006-0000-0600-00000B000000}">
      <text>
        <r>
          <rPr>
            <sz val="8"/>
            <color indexed="81"/>
            <rFont val="Arial"/>
            <family val="2"/>
          </rPr>
          <t>¿Generar pérdida de recursos económicos?</t>
        </r>
      </text>
    </comment>
    <comment ref="W9" authorId="0" shapeId="0" xr:uid="{00000000-0006-0000-0600-00000C000000}">
      <text>
        <r>
          <rPr>
            <sz val="8"/>
            <color indexed="81"/>
            <rFont val="Arial"/>
            <family val="2"/>
          </rPr>
          <t>¿Afectar la generación de los productos o la prestación de servicios?</t>
        </r>
      </text>
    </comment>
    <comment ref="X9" authorId="0" shapeId="0" xr:uid="{00000000-0006-0000-0600-00000D000000}">
      <text>
        <r>
          <rPr>
            <sz val="8"/>
            <color indexed="81"/>
            <rFont val="Arial"/>
            <family val="2"/>
          </rPr>
          <t>¿Dar lugar al detrimento de calidad de vida de la comunidad por la pérdida del bien o servicios o los recursos públicos?</t>
        </r>
      </text>
    </comment>
    <comment ref="Y9" authorId="0" shapeId="0" xr:uid="{00000000-0006-0000-0600-00000E000000}">
      <text>
        <r>
          <rPr>
            <sz val="8"/>
            <color indexed="81"/>
            <rFont val="Arial"/>
            <family val="2"/>
          </rPr>
          <t>¿Generar pérdida de información de la Entidad?</t>
        </r>
      </text>
    </comment>
    <comment ref="Z9" authorId="0" shapeId="0" xr:uid="{00000000-0006-0000-0600-00000F000000}">
      <text>
        <r>
          <rPr>
            <sz val="8"/>
            <color indexed="81"/>
            <rFont val="Arial"/>
            <family val="2"/>
          </rPr>
          <t>¿Generar intervención de los órganos de control, de la Fiscalía, u otro ente?</t>
        </r>
      </text>
    </comment>
    <comment ref="AA9" authorId="0" shapeId="0" xr:uid="{00000000-0006-0000-0600-000010000000}">
      <text>
        <r>
          <rPr>
            <sz val="8"/>
            <color indexed="81"/>
            <rFont val="Arial"/>
            <family val="2"/>
          </rPr>
          <t>¿Dar lugar a procesos sancionatorios?</t>
        </r>
      </text>
    </comment>
    <comment ref="AB9" authorId="0" shapeId="0" xr:uid="{00000000-0006-0000-0600-000011000000}">
      <text>
        <r>
          <rPr>
            <sz val="8"/>
            <color indexed="81"/>
            <rFont val="Arial"/>
            <family val="2"/>
          </rPr>
          <t>¿Dar lugar a procesos disciplinarios?</t>
        </r>
      </text>
    </comment>
    <comment ref="AC9" authorId="0" shapeId="0" xr:uid="{00000000-0006-0000-0600-000012000000}">
      <text>
        <r>
          <rPr>
            <sz val="8"/>
            <color indexed="81"/>
            <rFont val="Arial"/>
            <family val="2"/>
          </rPr>
          <t>¿Dar lugar a procesos fiscales?</t>
        </r>
      </text>
    </comment>
    <comment ref="AD9" authorId="0" shapeId="0" xr:uid="{00000000-0006-0000-0600-000013000000}">
      <text>
        <r>
          <rPr>
            <sz val="8"/>
            <color indexed="81"/>
            <rFont val="Arial"/>
            <family val="2"/>
          </rPr>
          <t>¿Dar lugar a procesos penales?</t>
        </r>
      </text>
    </comment>
    <comment ref="AE9" authorId="0" shapeId="0" xr:uid="{00000000-0006-0000-0600-000014000000}">
      <text>
        <r>
          <rPr>
            <sz val="8"/>
            <color indexed="81"/>
            <rFont val="Arial"/>
            <family val="2"/>
          </rPr>
          <t>¿Generar pérdida de credibilidad del sector?</t>
        </r>
      </text>
    </comment>
    <comment ref="AF9" authorId="0" shapeId="0" xr:uid="{00000000-0006-0000-06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600-000016000000}">
      <text>
        <r>
          <rPr>
            <sz val="8"/>
            <color indexed="81"/>
            <rFont val="Arial"/>
            <family val="2"/>
          </rPr>
          <t>¿Afectar la imagen regional?</t>
        </r>
      </text>
    </comment>
    <comment ref="AH9" authorId="0" shapeId="0" xr:uid="{00000000-0006-0000-0600-000017000000}">
      <text>
        <r>
          <rPr>
            <sz val="8"/>
            <color indexed="81"/>
            <rFont val="Arial"/>
            <family val="2"/>
          </rPr>
          <t>¿Afectar la imagen nacional?</t>
        </r>
      </text>
    </comment>
    <comment ref="AI9" authorId="0" shapeId="0" xr:uid="{00000000-0006-0000-0600-000018000000}">
      <text>
        <r>
          <rPr>
            <sz val="8"/>
            <color indexed="81"/>
            <rFont val="Arial"/>
            <family val="2"/>
          </rPr>
          <t>¿Genera Impacto ambiental?</t>
        </r>
      </text>
    </comment>
    <comment ref="AU9" authorId="0" shapeId="0" xr:uid="{00000000-0006-0000-0600-000019000000}">
      <text>
        <r>
          <rPr>
            <sz val="8"/>
            <color indexed="81"/>
            <rFont val="Arial"/>
            <family val="2"/>
          </rPr>
          <t>¿Existen un responsable asignado a la ejecución del control?</t>
        </r>
      </text>
    </comment>
    <comment ref="AV9" authorId="0" shapeId="0" xr:uid="{00000000-0006-0000-0600-00001A000000}">
      <text>
        <r>
          <rPr>
            <sz val="9"/>
            <color indexed="81"/>
            <rFont val="Tahoma"/>
            <family val="2"/>
          </rPr>
          <t>El responsable tiene autoridad y adecuada segregación de funciones en la ejecución del control?</t>
        </r>
      </text>
    </comment>
    <comment ref="AW9" authorId="0" shapeId="0" xr:uid="{00000000-0006-0000-06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6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6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6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600-00001F000000}">
      <text>
        <r>
          <rPr>
            <sz val="8"/>
            <color indexed="81"/>
            <rFont val="Arial"/>
            <family val="2"/>
          </rPr>
          <t>¿Se deja evidencia o rastro de la ejecución del control, que permita a cualquier tercero con la evidencia, llegar a la misma conclusión?.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4600A332-7299-459B-9A8B-B6C14027B24F}">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1AD12C6D-741F-49F8-93B2-5F279BA5D9B6}">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AD6BF9D3-783B-43B9-AAE1-C40AB38F644B}">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997B4874-396D-4EA9-83CD-A3EB4A4A05D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5A794918-9CF6-4D1A-B4CC-8CE2CA2857A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E156D621-E668-4857-AB13-11314E415B70}">
      <text>
        <r>
          <rPr>
            <sz val="8"/>
            <color indexed="81"/>
            <rFont val="Arial"/>
            <family val="2"/>
          </rPr>
          <t>¿Afectar al grupo de funcionarios del proceso?</t>
        </r>
      </text>
    </comment>
    <comment ref="R9" authorId="0" shapeId="0" xr:uid="{D76C6355-FC15-4B5B-B9E5-232BF8FC5748}">
      <text>
        <r>
          <rPr>
            <sz val="8"/>
            <color indexed="81"/>
            <rFont val="Arial"/>
            <family val="2"/>
          </rPr>
          <t>¿Afectar el cumplimiento de metas y objetivos de la dependencia?</t>
        </r>
      </text>
    </comment>
    <comment ref="S9" authorId="0" shapeId="0" xr:uid="{E0532915-B3FC-4AA7-A7A5-BB3F73B022F5}">
      <text>
        <r>
          <rPr>
            <sz val="8"/>
            <color indexed="81"/>
            <rFont val="Arial"/>
            <family val="2"/>
          </rPr>
          <t>¿Afectar el cumplimiento de misión de la Entidad?</t>
        </r>
      </text>
    </comment>
    <comment ref="T9" authorId="0" shapeId="0" xr:uid="{1700A176-5687-4851-97C8-1C324D0741E4}">
      <text>
        <r>
          <rPr>
            <sz val="8"/>
            <color indexed="81"/>
            <rFont val="Arial"/>
            <family val="2"/>
          </rPr>
          <t>¿Afectar el cumplimiento de la misión del sector al que pertenece la Entidad?</t>
        </r>
      </text>
    </comment>
    <comment ref="U9" authorId="0" shapeId="0" xr:uid="{B3086112-4D73-4343-9BF7-6B96DA196299}">
      <text>
        <r>
          <rPr>
            <sz val="8"/>
            <color indexed="81"/>
            <rFont val="Arial"/>
            <family val="2"/>
          </rPr>
          <t>¿Generar pérdida de confianza de la Entidad, afectando su reputación?</t>
        </r>
      </text>
    </comment>
    <comment ref="V9" authorId="0" shapeId="0" xr:uid="{C8830F7C-E61A-4295-BDFA-973606FB811B}">
      <text>
        <r>
          <rPr>
            <sz val="8"/>
            <color indexed="81"/>
            <rFont val="Arial"/>
            <family val="2"/>
          </rPr>
          <t>¿Generar pérdida de recursos económicos?</t>
        </r>
      </text>
    </comment>
    <comment ref="W9" authorId="0" shapeId="0" xr:uid="{67E7879A-B75B-4185-9006-57374A8E219E}">
      <text>
        <r>
          <rPr>
            <sz val="8"/>
            <color indexed="81"/>
            <rFont val="Arial"/>
            <family val="2"/>
          </rPr>
          <t>¿Afectar la generación de los productos o la prestación de servicios?</t>
        </r>
      </text>
    </comment>
    <comment ref="X9" authorId="0" shapeId="0" xr:uid="{33054002-A222-4C75-A170-D7DD4B64AFC7}">
      <text>
        <r>
          <rPr>
            <sz val="8"/>
            <color indexed="81"/>
            <rFont val="Arial"/>
            <family val="2"/>
          </rPr>
          <t>¿Dar lugar al detrimento de calidad de vida de la comunidad por la pérdida del bien o servicios o los recursos públicos?</t>
        </r>
      </text>
    </comment>
    <comment ref="Y9" authorId="0" shapeId="0" xr:uid="{8A89C749-3791-43A2-9253-D84C3AD069A8}">
      <text>
        <r>
          <rPr>
            <sz val="8"/>
            <color indexed="81"/>
            <rFont val="Arial"/>
            <family val="2"/>
          </rPr>
          <t>¿Generar pérdida de información de la Entidad?</t>
        </r>
      </text>
    </comment>
    <comment ref="Z9" authorId="0" shapeId="0" xr:uid="{2C496DD1-0466-42C4-98B1-9EE31251CEB5}">
      <text>
        <r>
          <rPr>
            <sz val="8"/>
            <color indexed="81"/>
            <rFont val="Arial"/>
            <family val="2"/>
          </rPr>
          <t>¿Generar intervención de los órganos de control, de la Fiscalía, u otro ente?</t>
        </r>
      </text>
    </comment>
    <comment ref="AA9" authorId="0" shapeId="0" xr:uid="{82D7FF1D-A9D1-4A29-B55C-D6ACF7116314}">
      <text>
        <r>
          <rPr>
            <sz val="8"/>
            <color indexed="81"/>
            <rFont val="Arial"/>
            <family val="2"/>
          </rPr>
          <t>¿Dar lugar a procesos sancionatorios?</t>
        </r>
      </text>
    </comment>
    <comment ref="AB9" authorId="0" shapeId="0" xr:uid="{0016D8AF-75E0-42F8-93C3-76D5AE58224A}">
      <text>
        <r>
          <rPr>
            <sz val="8"/>
            <color indexed="81"/>
            <rFont val="Arial"/>
            <family val="2"/>
          </rPr>
          <t>¿Dar lugar a procesos disciplinarios?</t>
        </r>
      </text>
    </comment>
    <comment ref="AC9" authorId="0" shapeId="0" xr:uid="{2305632D-C1CF-450A-81AC-B39CC7017273}">
      <text>
        <r>
          <rPr>
            <sz val="8"/>
            <color indexed="81"/>
            <rFont val="Arial"/>
            <family val="2"/>
          </rPr>
          <t>¿Dar lugar a procesos fiscales?</t>
        </r>
      </text>
    </comment>
    <comment ref="AD9" authorId="0" shapeId="0" xr:uid="{45780103-75AB-429B-9B24-0A0EAE026BAA}">
      <text>
        <r>
          <rPr>
            <sz val="8"/>
            <color indexed="81"/>
            <rFont val="Arial"/>
            <family val="2"/>
          </rPr>
          <t>¿Dar lugar a procesos penales?</t>
        </r>
      </text>
    </comment>
    <comment ref="AE9" authorId="0" shapeId="0" xr:uid="{5F198F86-6CD2-44C5-9ECC-5DCFF9556139}">
      <text>
        <r>
          <rPr>
            <sz val="8"/>
            <color indexed="81"/>
            <rFont val="Arial"/>
            <family val="2"/>
          </rPr>
          <t>¿Generar pérdida de credibilidad del sector?</t>
        </r>
      </text>
    </comment>
    <comment ref="AF9" authorId="0" shapeId="0" xr:uid="{13BB0FD4-07B9-4C10-BAEC-07BAEA2A2EE7}">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3A26E03E-3476-42EE-B209-8FC476B4BF88}">
      <text>
        <r>
          <rPr>
            <sz val="8"/>
            <color indexed="81"/>
            <rFont val="Arial"/>
            <family val="2"/>
          </rPr>
          <t>¿Afectar la imagen regional?</t>
        </r>
      </text>
    </comment>
    <comment ref="AH9" authorId="0" shapeId="0" xr:uid="{BEF8FB32-2702-4801-BEA8-DE7C6408AF56}">
      <text>
        <r>
          <rPr>
            <sz val="8"/>
            <color indexed="81"/>
            <rFont val="Arial"/>
            <family val="2"/>
          </rPr>
          <t>¿Afectar la imagen nacional?</t>
        </r>
      </text>
    </comment>
    <comment ref="AI9" authorId="0" shapeId="0" xr:uid="{EEDF17BC-572E-4FC6-8014-BE3E0BEFDB88}">
      <text>
        <r>
          <rPr>
            <sz val="8"/>
            <color indexed="81"/>
            <rFont val="Arial"/>
            <family val="2"/>
          </rPr>
          <t>¿Genera Impacto ambiental?</t>
        </r>
      </text>
    </comment>
    <comment ref="AU9" authorId="0" shapeId="0" xr:uid="{50F16CA3-EA28-47A2-B63D-B2C489C0B543}">
      <text>
        <r>
          <rPr>
            <sz val="8"/>
            <color indexed="81"/>
            <rFont val="Arial"/>
            <family val="2"/>
          </rPr>
          <t>¿Existen un responsable asignado a la ejecución del control?</t>
        </r>
      </text>
    </comment>
    <comment ref="AV9" authorId="0" shapeId="0" xr:uid="{925C7E4A-5F93-48B7-853C-98638FAB0D6A}">
      <text>
        <r>
          <rPr>
            <sz val="9"/>
            <color indexed="81"/>
            <rFont val="Tahoma"/>
            <family val="2"/>
          </rPr>
          <t>El responsable tiene autoridad y adecuada segregación de funciones en la ejecución del control?</t>
        </r>
      </text>
    </comment>
    <comment ref="AW9" authorId="0" shapeId="0" xr:uid="{49D8DBA1-A619-4976-853D-AF169D4B2376}">
      <text>
        <r>
          <rPr>
            <sz val="8"/>
            <color indexed="81"/>
            <rFont val="Arial"/>
            <family val="2"/>
          </rPr>
          <t>¿La oportunidad en que se ejecuta el control ayuda a prevenir la mitigación del riesgo o a detectar la materialización del riesgo de manera oportuna?</t>
        </r>
      </text>
    </comment>
    <comment ref="AX9" authorId="0" shapeId="0" xr:uid="{65E5F1D9-6790-4848-BCCC-0E06D2D8E4D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9CFB68D7-ACA0-4B2F-B351-5FE979C2DCD7}">
      <text>
        <r>
          <rPr>
            <sz val="8"/>
            <color indexed="81"/>
            <rFont val="Arial"/>
            <family val="2"/>
          </rPr>
          <t>¿La fuente de información que se utiliza en el desarrollo del control es información confiable que permita mitigar el riesgo?.</t>
        </r>
      </text>
    </comment>
    <comment ref="AZ9" authorId="0" shapeId="0" xr:uid="{2D9A7F6E-25C7-495A-97DC-6D5FEC80C582}">
      <text>
        <r>
          <rPr>
            <sz val="8"/>
            <color indexed="81"/>
            <rFont val="Arial"/>
            <family val="2"/>
          </rPr>
          <t>¿Las observaciones, desviaciones o diferencias identificadas como resultados de la ejecución del control son investigadas y resueltas de manera oportuna?</t>
        </r>
      </text>
    </comment>
    <comment ref="BA9" authorId="0" shapeId="0" xr:uid="{1338DB95-4645-4817-A109-D6966B9D9A7C}">
      <text>
        <r>
          <rPr>
            <sz val="8"/>
            <color indexed="81"/>
            <rFont val="Arial"/>
            <family val="2"/>
          </rPr>
          <t>¿Se deja evidencia o rastro de la ejecución del control, que permita a cualquier tercero con la evidencia, llegar a la misma conclusión?.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7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7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7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7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7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700-000006000000}">
      <text>
        <r>
          <rPr>
            <sz val="8"/>
            <color indexed="81"/>
            <rFont val="Arial"/>
            <family val="2"/>
          </rPr>
          <t>¿Afectar al grupo de funcionarios del proceso?</t>
        </r>
      </text>
    </comment>
    <comment ref="R9" authorId="0" shapeId="0" xr:uid="{00000000-0006-0000-0700-000007000000}">
      <text>
        <r>
          <rPr>
            <sz val="8"/>
            <color indexed="81"/>
            <rFont val="Arial"/>
            <family val="2"/>
          </rPr>
          <t>¿Afectar el cumplimiento de metas y objetivos de la dependencia?</t>
        </r>
      </text>
    </comment>
    <comment ref="S9" authorId="0" shapeId="0" xr:uid="{00000000-0006-0000-0700-000008000000}">
      <text>
        <r>
          <rPr>
            <sz val="8"/>
            <color indexed="81"/>
            <rFont val="Arial"/>
            <family val="2"/>
          </rPr>
          <t>¿Afectar el cumplimiento de misión de la Entidad?</t>
        </r>
      </text>
    </comment>
    <comment ref="T9" authorId="0" shapeId="0" xr:uid="{00000000-0006-0000-0700-000009000000}">
      <text>
        <r>
          <rPr>
            <sz val="8"/>
            <color indexed="81"/>
            <rFont val="Arial"/>
            <family val="2"/>
          </rPr>
          <t>¿Afectar el cumplimiento de la misión del sector al que pertenece la Entidad?</t>
        </r>
      </text>
    </comment>
    <comment ref="U9" authorId="0" shapeId="0" xr:uid="{00000000-0006-0000-0700-00000A000000}">
      <text>
        <r>
          <rPr>
            <sz val="8"/>
            <color indexed="81"/>
            <rFont val="Arial"/>
            <family val="2"/>
          </rPr>
          <t>¿Generar pérdida de confianza de la Entidad, afectando su reputación?</t>
        </r>
      </text>
    </comment>
    <comment ref="V9" authorId="0" shapeId="0" xr:uid="{00000000-0006-0000-0700-00000B000000}">
      <text>
        <r>
          <rPr>
            <sz val="8"/>
            <color indexed="81"/>
            <rFont val="Arial"/>
            <family val="2"/>
          </rPr>
          <t>¿Generar pérdida de recursos económicos?</t>
        </r>
      </text>
    </comment>
    <comment ref="W9" authorId="0" shapeId="0" xr:uid="{00000000-0006-0000-0700-00000C000000}">
      <text>
        <r>
          <rPr>
            <sz val="8"/>
            <color indexed="81"/>
            <rFont val="Arial"/>
            <family val="2"/>
          </rPr>
          <t>¿Afectar la generación de los productos o la prestación de servicios?</t>
        </r>
      </text>
    </comment>
    <comment ref="X9" authorId="0" shapeId="0" xr:uid="{00000000-0006-0000-0700-00000D000000}">
      <text>
        <r>
          <rPr>
            <sz val="8"/>
            <color indexed="81"/>
            <rFont val="Arial"/>
            <family val="2"/>
          </rPr>
          <t>¿Dar lugar al detrimento de calidad de vida de la comunidad por la pérdida del bien o servicios o los recursos públicos?</t>
        </r>
      </text>
    </comment>
    <comment ref="Y9" authorId="0" shapeId="0" xr:uid="{00000000-0006-0000-0700-00000E000000}">
      <text>
        <r>
          <rPr>
            <sz val="8"/>
            <color indexed="81"/>
            <rFont val="Arial"/>
            <family val="2"/>
          </rPr>
          <t>¿Generar pérdida de información de la Entidad?</t>
        </r>
      </text>
    </comment>
    <comment ref="Z9" authorId="0" shapeId="0" xr:uid="{00000000-0006-0000-0700-00000F000000}">
      <text>
        <r>
          <rPr>
            <sz val="8"/>
            <color indexed="81"/>
            <rFont val="Arial"/>
            <family val="2"/>
          </rPr>
          <t>¿Generar intervención de los órganos de control, de la Fiscalía, u otro ente?</t>
        </r>
      </text>
    </comment>
    <comment ref="AA9" authorId="0" shapeId="0" xr:uid="{00000000-0006-0000-0700-000010000000}">
      <text>
        <r>
          <rPr>
            <sz val="8"/>
            <color indexed="81"/>
            <rFont val="Arial"/>
            <family val="2"/>
          </rPr>
          <t>¿Dar lugar a procesos sancionatorios?</t>
        </r>
      </text>
    </comment>
    <comment ref="AB9" authorId="0" shapeId="0" xr:uid="{00000000-0006-0000-0700-000011000000}">
      <text>
        <r>
          <rPr>
            <sz val="8"/>
            <color indexed="81"/>
            <rFont val="Arial"/>
            <family val="2"/>
          </rPr>
          <t>¿Dar lugar a procesos disciplinarios?</t>
        </r>
      </text>
    </comment>
    <comment ref="AC9" authorId="0" shapeId="0" xr:uid="{00000000-0006-0000-0700-000012000000}">
      <text>
        <r>
          <rPr>
            <sz val="8"/>
            <color indexed="81"/>
            <rFont val="Arial"/>
            <family val="2"/>
          </rPr>
          <t>¿Dar lugar a procesos fiscales?</t>
        </r>
      </text>
    </comment>
    <comment ref="AD9" authorId="0" shapeId="0" xr:uid="{00000000-0006-0000-0700-000013000000}">
      <text>
        <r>
          <rPr>
            <sz val="8"/>
            <color indexed="81"/>
            <rFont val="Arial"/>
            <family val="2"/>
          </rPr>
          <t>¿Dar lugar a procesos penales?</t>
        </r>
      </text>
    </comment>
    <comment ref="AE9" authorId="0" shapeId="0" xr:uid="{00000000-0006-0000-0700-000014000000}">
      <text>
        <r>
          <rPr>
            <sz val="8"/>
            <color indexed="81"/>
            <rFont val="Arial"/>
            <family val="2"/>
          </rPr>
          <t>¿Generar pérdida de credibilidad del sector?</t>
        </r>
      </text>
    </comment>
    <comment ref="AF9" authorId="0" shapeId="0" xr:uid="{00000000-0006-0000-07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700-000016000000}">
      <text>
        <r>
          <rPr>
            <sz val="8"/>
            <color indexed="81"/>
            <rFont val="Arial"/>
            <family val="2"/>
          </rPr>
          <t>¿Afectar la imagen regional?</t>
        </r>
      </text>
    </comment>
    <comment ref="AH9" authorId="0" shapeId="0" xr:uid="{00000000-0006-0000-0700-000017000000}">
      <text>
        <r>
          <rPr>
            <sz val="8"/>
            <color indexed="81"/>
            <rFont val="Arial"/>
            <family val="2"/>
          </rPr>
          <t>¿Afectar la imagen nacional?</t>
        </r>
      </text>
    </comment>
    <comment ref="AI9" authorId="0" shapeId="0" xr:uid="{00000000-0006-0000-0700-000018000000}">
      <text>
        <r>
          <rPr>
            <sz val="8"/>
            <color indexed="81"/>
            <rFont val="Arial"/>
            <family val="2"/>
          </rPr>
          <t>¿Genera Impacto ambiental?</t>
        </r>
      </text>
    </comment>
    <comment ref="AU9" authorId="0" shapeId="0" xr:uid="{00000000-0006-0000-0700-000019000000}">
      <text>
        <r>
          <rPr>
            <sz val="8"/>
            <color indexed="81"/>
            <rFont val="Arial"/>
            <family val="2"/>
          </rPr>
          <t>¿Existen un responsable asignado a la ejecución del control?</t>
        </r>
      </text>
    </comment>
    <comment ref="AV9" authorId="0" shapeId="0" xr:uid="{00000000-0006-0000-0700-00001A000000}">
      <text>
        <r>
          <rPr>
            <sz val="9"/>
            <color indexed="81"/>
            <rFont val="Tahoma"/>
            <family val="2"/>
          </rPr>
          <t>El responsable tiene autoridad y adecuada segregación de funciones en la ejecución del control?</t>
        </r>
      </text>
    </comment>
    <comment ref="AW9" authorId="0" shapeId="0" xr:uid="{00000000-0006-0000-07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7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7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7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700-00001F000000}">
      <text>
        <r>
          <rPr>
            <sz val="8"/>
            <color indexed="81"/>
            <rFont val="Arial"/>
            <family val="2"/>
          </rPr>
          <t>¿Se deja evidencia o rastro de la ejecución del control, que permita a cualquier tercero con la evidencia, llegar a la misma conclusión?.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EC84BFE3-9593-44E2-8B95-9AAC50A695AB}">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68F5ECF6-6CA9-4453-AE61-A551BAD6AF8C}">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6174884E-604D-4DC2-95C0-9F6468E7D153}">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6BD967CC-19AF-4035-9C96-971ECFB111C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7FB6EAB3-F829-4038-9A35-E8059D70F3E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34869CC3-31B5-41FF-B1D1-4C8E59927D94}">
      <text>
        <r>
          <rPr>
            <sz val="8"/>
            <color indexed="81"/>
            <rFont val="Arial"/>
            <family val="2"/>
          </rPr>
          <t>¿Afectar al grupo de funcionarios del proceso?</t>
        </r>
      </text>
    </comment>
    <comment ref="R9" authorId="0" shapeId="0" xr:uid="{F3C00C5A-42BA-4D49-BD29-412E931C0083}">
      <text>
        <r>
          <rPr>
            <sz val="8"/>
            <color indexed="81"/>
            <rFont val="Arial"/>
            <family val="2"/>
          </rPr>
          <t>¿Afectar el cumplimiento de metas y objetivos de la dependencia?</t>
        </r>
      </text>
    </comment>
    <comment ref="S9" authorId="0" shapeId="0" xr:uid="{09D50DA5-32D4-4D5A-8B8C-33EBCC7BE6C0}">
      <text>
        <r>
          <rPr>
            <sz val="8"/>
            <color indexed="81"/>
            <rFont val="Arial"/>
            <family val="2"/>
          </rPr>
          <t>¿Afectar el cumplimiento de misión de la Entidad?</t>
        </r>
      </text>
    </comment>
    <comment ref="T9" authorId="0" shapeId="0" xr:uid="{0574B936-AA3D-476C-B53A-77C05548063B}">
      <text>
        <r>
          <rPr>
            <sz val="8"/>
            <color indexed="81"/>
            <rFont val="Arial"/>
            <family val="2"/>
          </rPr>
          <t>¿Afectar el cumplimiento de la misión del sector al que pertenece la Entidad?</t>
        </r>
      </text>
    </comment>
    <comment ref="U9" authorId="0" shapeId="0" xr:uid="{7B65CED0-7BC2-4BE5-9F3F-60B522B0E134}">
      <text>
        <r>
          <rPr>
            <sz val="8"/>
            <color indexed="81"/>
            <rFont val="Arial"/>
            <family val="2"/>
          </rPr>
          <t>¿Generar pérdida de confianza de la Entidad, afectando su reputación?</t>
        </r>
      </text>
    </comment>
    <comment ref="V9" authorId="0" shapeId="0" xr:uid="{3C2E5AE3-1DE8-4905-BB3A-A0C912FEAAED}">
      <text>
        <r>
          <rPr>
            <sz val="8"/>
            <color indexed="81"/>
            <rFont val="Arial"/>
            <family val="2"/>
          </rPr>
          <t>¿Generar pérdida de recursos económicos?</t>
        </r>
      </text>
    </comment>
    <comment ref="W9" authorId="0" shapeId="0" xr:uid="{80AD9D7F-6FBA-4474-BA7B-D0166822F642}">
      <text>
        <r>
          <rPr>
            <sz val="8"/>
            <color indexed="81"/>
            <rFont val="Arial"/>
            <family val="2"/>
          </rPr>
          <t>¿Afectar la generación de los productos o la prestación de servicios?</t>
        </r>
      </text>
    </comment>
    <comment ref="X9" authorId="0" shapeId="0" xr:uid="{505A4B61-5201-41A4-A078-5A045A82AE24}">
      <text>
        <r>
          <rPr>
            <sz val="8"/>
            <color indexed="81"/>
            <rFont val="Arial"/>
            <family val="2"/>
          </rPr>
          <t>¿Dar lugar al detrimento de calidad de vida de la comunidad por la pérdida del bien o servicios o los recursos públicos?</t>
        </r>
      </text>
    </comment>
    <comment ref="Y9" authorId="0" shapeId="0" xr:uid="{7436E317-3484-4277-AFD2-2A699ABAC920}">
      <text>
        <r>
          <rPr>
            <sz val="8"/>
            <color indexed="81"/>
            <rFont val="Arial"/>
            <family val="2"/>
          </rPr>
          <t>¿Generar pérdida de información de la Entidad?</t>
        </r>
      </text>
    </comment>
    <comment ref="Z9" authorId="0" shapeId="0" xr:uid="{BA9351CB-1A4A-41D1-815F-A1FB22B095B9}">
      <text>
        <r>
          <rPr>
            <sz val="8"/>
            <color indexed="81"/>
            <rFont val="Arial"/>
            <family val="2"/>
          </rPr>
          <t>¿Generar intervención de los órganos de control, de la Fiscalía, u otro ente?</t>
        </r>
      </text>
    </comment>
    <comment ref="AA9" authorId="0" shapeId="0" xr:uid="{B2CC4AC1-A241-40C6-8EB8-457324D0FA2A}">
      <text>
        <r>
          <rPr>
            <sz val="8"/>
            <color indexed="81"/>
            <rFont val="Arial"/>
            <family val="2"/>
          </rPr>
          <t>¿Dar lugar a procesos sancionatorios?</t>
        </r>
      </text>
    </comment>
    <comment ref="AB9" authorId="0" shapeId="0" xr:uid="{BC48B2B8-23E6-4BAA-BEED-15E7E95411C9}">
      <text>
        <r>
          <rPr>
            <sz val="8"/>
            <color indexed="81"/>
            <rFont val="Arial"/>
            <family val="2"/>
          </rPr>
          <t>¿Dar lugar a procesos disciplinarios?</t>
        </r>
      </text>
    </comment>
    <comment ref="AC9" authorId="0" shapeId="0" xr:uid="{A1C70AFF-43A5-4EAE-B04A-E679888B768A}">
      <text>
        <r>
          <rPr>
            <sz val="8"/>
            <color indexed="81"/>
            <rFont val="Arial"/>
            <family val="2"/>
          </rPr>
          <t>¿Dar lugar a procesos fiscales?</t>
        </r>
      </text>
    </comment>
    <comment ref="AD9" authorId="0" shapeId="0" xr:uid="{C92E7C0B-72FA-46D8-922A-14CF3FD1C2B7}">
      <text>
        <r>
          <rPr>
            <sz val="8"/>
            <color indexed="81"/>
            <rFont val="Arial"/>
            <family val="2"/>
          </rPr>
          <t>¿Dar lugar a procesos penales?</t>
        </r>
      </text>
    </comment>
    <comment ref="AE9" authorId="0" shapeId="0" xr:uid="{12B66405-8E6B-4D92-B11B-4DB12E7A861E}">
      <text>
        <r>
          <rPr>
            <sz val="8"/>
            <color indexed="81"/>
            <rFont val="Arial"/>
            <family val="2"/>
          </rPr>
          <t>¿Generar pérdida de credibilidad del sector?</t>
        </r>
      </text>
    </comment>
    <comment ref="AF9" authorId="0" shapeId="0" xr:uid="{38C32E0F-10A0-40F3-8109-AEC484F05A94}">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E585A8F5-1D56-40A9-9CE1-C6F9BA99156A}">
      <text>
        <r>
          <rPr>
            <sz val="8"/>
            <color indexed="81"/>
            <rFont val="Arial"/>
            <family val="2"/>
          </rPr>
          <t>¿Afectar la imagen regional?</t>
        </r>
      </text>
    </comment>
    <comment ref="AH9" authorId="0" shapeId="0" xr:uid="{172B2284-B3B6-4D73-8A2A-5643607EB887}">
      <text>
        <r>
          <rPr>
            <sz val="8"/>
            <color indexed="81"/>
            <rFont val="Arial"/>
            <family val="2"/>
          </rPr>
          <t>¿Afectar la imagen nacional?</t>
        </r>
      </text>
    </comment>
    <comment ref="AI9" authorId="0" shapeId="0" xr:uid="{0EEDF24E-101E-4DDA-8A3C-D6A40531982E}">
      <text>
        <r>
          <rPr>
            <sz val="8"/>
            <color indexed="81"/>
            <rFont val="Arial"/>
            <family val="2"/>
          </rPr>
          <t>¿Genera Impacto ambiental?</t>
        </r>
      </text>
    </comment>
    <comment ref="AU9" authorId="0" shapeId="0" xr:uid="{39F1A68C-8717-432B-8587-49B26BE4778B}">
      <text>
        <r>
          <rPr>
            <sz val="8"/>
            <color indexed="81"/>
            <rFont val="Arial"/>
            <family val="2"/>
          </rPr>
          <t>¿Existen un responsable asignado a la ejecución del control?</t>
        </r>
      </text>
    </comment>
    <comment ref="AV9" authorId="0" shapeId="0" xr:uid="{3E6DCEE0-A510-4E10-A673-5B7AB4B832EA}">
      <text>
        <r>
          <rPr>
            <sz val="9"/>
            <color indexed="81"/>
            <rFont val="Tahoma"/>
            <family val="2"/>
          </rPr>
          <t>El responsable tiene autoridad y adecuada segregación de funciones en la ejecución del control?</t>
        </r>
      </text>
    </comment>
    <comment ref="AW9" authorId="0" shapeId="0" xr:uid="{3F239BB3-406D-4F03-A452-0192DDC4B59D}">
      <text>
        <r>
          <rPr>
            <sz val="8"/>
            <color indexed="81"/>
            <rFont val="Arial"/>
            <family val="2"/>
          </rPr>
          <t>¿La oportunidad en que se ejecuta el control ayuda a prevenir la mitigación del riesgo o a detectar la materialización del riesgo de manera oportuna?</t>
        </r>
      </text>
    </comment>
    <comment ref="AX9" authorId="0" shapeId="0" xr:uid="{1341DD81-6ED6-4407-AB2A-8A1CE1436409}">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6044BF72-7F88-46F7-A5EA-64DF0AB4430B}">
      <text>
        <r>
          <rPr>
            <sz val="8"/>
            <color indexed="81"/>
            <rFont val="Arial"/>
            <family val="2"/>
          </rPr>
          <t>¿La fuente de información que se utiliza en el desarrollo del control es información confiable que permita mitigar el riesgo?.</t>
        </r>
      </text>
    </comment>
    <comment ref="AZ9" authorId="0" shapeId="0" xr:uid="{18F1AAB7-ADDD-4F49-BBCF-AC61748A48A5}">
      <text>
        <r>
          <rPr>
            <sz val="8"/>
            <color indexed="81"/>
            <rFont val="Arial"/>
            <family val="2"/>
          </rPr>
          <t>¿Las observaciones, desviaciones o diferencias identificadas como resultados de la ejecución del control son investigadas y resueltas de manera oportuna?</t>
        </r>
      </text>
    </comment>
    <comment ref="BA9" authorId="0" shapeId="0" xr:uid="{E8C03915-37C9-43F0-8912-80BE53231E35}">
      <text>
        <r>
          <rPr>
            <sz val="8"/>
            <color indexed="81"/>
            <rFont val="Arial"/>
            <family val="2"/>
          </rPr>
          <t>¿Se deja evidencia o rastro de la ejecución del control, que permita a cualquier tercero con la evidencia, llegar a la misma conclusión?.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8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8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8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8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8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800-000006000000}">
      <text>
        <r>
          <rPr>
            <sz val="8"/>
            <color indexed="81"/>
            <rFont val="Arial"/>
            <family val="2"/>
          </rPr>
          <t>¿Afectar al grupo de funcionarios del proceso?</t>
        </r>
      </text>
    </comment>
    <comment ref="R9" authorId="0" shapeId="0" xr:uid="{00000000-0006-0000-0800-000007000000}">
      <text>
        <r>
          <rPr>
            <sz val="8"/>
            <color indexed="81"/>
            <rFont val="Arial"/>
            <family val="2"/>
          </rPr>
          <t>¿Afectar el cumplimiento de metas y objetivos de la dependencia?</t>
        </r>
      </text>
    </comment>
    <comment ref="S9" authorId="0" shapeId="0" xr:uid="{00000000-0006-0000-0800-000008000000}">
      <text>
        <r>
          <rPr>
            <sz val="8"/>
            <color indexed="81"/>
            <rFont val="Arial"/>
            <family val="2"/>
          </rPr>
          <t>¿Afectar el cumplimiento de misión de la Entidad?</t>
        </r>
      </text>
    </comment>
    <comment ref="T9" authorId="0" shapeId="0" xr:uid="{00000000-0006-0000-0800-000009000000}">
      <text>
        <r>
          <rPr>
            <sz val="8"/>
            <color indexed="81"/>
            <rFont val="Arial"/>
            <family val="2"/>
          </rPr>
          <t>¿Afectar el cumplimiento de la misión del sector al que pertenece la Entidad?</t>
        </r>
      </text>
    </comment>
    <comment ref="U9" authorId="0" shapeId="0" xr:uid="{00000000-0006-0000-0800-00000A000000}">
      <text>
        <r>
          <rPr>
            <sz val="8"/>
            <color indexed="81"/>
            <rFont val="Arial"/>
            <family val="2"/>
          </rPr>
          <t>¿Generar pérdida de confianza de la Entidad, afectando su reputación?</t>
        </r>
      </text>
    </comment>
    <comment ref="V9" authorId="0" shapeId="0" xr:uid="{00000000-0006-0000-0800-00000B000000}">
      <text>
        <r>
          <rPr>
            <sz val="8"/>
            <color indexed="81"/>
            <rFont val="Arial"/>
            <family val="2"/>
          </rPr>
          <t>¿Generar pérdida de recursos económicos?</t>
        </r>
      </text>
    </comment>
    <comment ref="W9" authorId="0" shapeId="0" xr:uid="{00000000-0006-0000-0800-00000C000000}">
      <text>
        <r>
          <rPr>
            <sz val="8"/>
            <color indexed="81"/>
            <rFont val="Arial"/>
            <family val="2"/>
          </rPr>
          <t>¿Afectar la generación de los productos o la prestación de servicios?</t>
        </r>
      </text>
    </comment>
    <comment ref="X9" authorId="0" shapeId="0" xr:uid="{00000000-0006-0000-0800-00000D000000}">
      <text>
        <r>
          <rPr>
            <sz val="8"/>
            <color indexed="81"/>
            <rFont val="Arial"/>
            <family val="2"/>
          </rPr>
          <t>¿Dar lugar al detrimento de calidad de vida de la comunidad por la pérdida del bien o servicios o los recursos públicos?</t>
        </r>
      </text>
    </comment>
    <comment ref="Y9" authorId="0" shapeId="0" xr:uid="{00000000-0006-0000-0800-00000E000000}">
      <text>
        <r>
          <rPr>
            <sz val="8"/>
            <color indexed="81"/>
            <rFont val="Arial"/>
            <family val="2"/>
          </rPr>
          <t>¿Generar pérdida de información de la Entidad?</t>
        </r>
      </text>
    </comment>
    <comment ref="Z9" authorId="0" shapeId="0" xr:uid="{00000000-0006-0000-0800-00000F000000}">
      <text>
        <r>
          <rPr>
            <sz val="8"/>
            <color indexed="81"/>
            <rFont val="Arial"/>
            <family val="2"/>
          </rPr>
          <t>¿Generar intervención de los órganos de control, de la Fiscalía, u otro ente?</t>
        </r>
      </text>
    </comment>
    <comment ref="AA9" authorId="0" shapeId="0" xr:uid="{00000000-0006-0000-0800-000010000000}">
      <text>
        <r>
          <rPr>
            <sz val="8"/>
            <color indexed="81"/>
            <rFont val="Arial"/>
            <family val="2"/>
          </rPr>
          <t>¿Dar lugar a procesos sancionatorios?</t>
        </r>
      </text>
    </comment>
    <comment ref="AB9" authorId="0" shapeId="0" xr:uid="{00000000-0006-0000-0800-000011000000}">
      <text>
        <r>
          <rPr>
            <sz val="8"/>
            <color indexed="81"/>
            <rFont val="Arial"/>
            <family val="2"/>
          </rPr>
          <t>¿Dar lugar a procesos disciplinarios?</t>
        </r>
      </text>
    </comment>
    <comment ref="AC9" authorId="0" shapeId="0" xr:uid="{00000000-0006-0000-0800-000012000000}">
      <text>
        <r>
          <rPr>
            <sz val="8"/>
            <color indexed="81"/>
            <rFont val="Arial"/>
            <family val="2"/>
          </rPr>
          <t>¿Dar lugar a procesos fiscales?</t>
        </r>
      </text>
    </comment>
    <comment ref="AD9" authorId="0" shapeId="0" xr:uid="{00000000-0006-0000-0800-000013000000}">
      <text>
        <r>
          <rPr>
            <sz val="8"/>
            <color indexed="81"/>
            <rFont val="Arial"/>
            <family val="2"/>
          </rPr>
          <t>¿Dar lugar a procesos penales?</t>
        </r>
      </text>
    </comment>
    <comment ref="AE9" authorId="0" shapeId="0" xr:uid="{00000000-0006-0000-0800-000014000000}">
      <text>
        <r>
          <rPr>
            <sz val="8"/>
            <color indexed="81"/>
            <rFont val="Arial"/>
            <family val="2"/>
          </rPr>
          <t>¿Generar pérdida de credibilidad del sector?</t>
        </r>
      </text>
    </comment>
    <comment ref="AF9" authorId="0" shapeId="0" xr:uid="{00000000-0006-0000-08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800-000016000000}">
      <text>
        <r>
          <rPr>
            <sz val="8"/>
            <color indexed="81"/>
            <rFont val="Arial"/>
            <family val="2"/>
          </rPr>
          <t>¿Afectar la imagen regional?</t>
        </r>
      </text>
    </comment>
    <comment ref="AH9" authorId="0" shapeId="0" xr:uid="{00000000-0006-0000-0800-000017000000}">
      <text>
        <r>
          <rPr>
            <sz val="8"/>
            <color indexed="81"/>
            <rFont val="Arial"/>
            <family val="2"/>
          </rPr>
          <t>¿Afectar la imagen nacional?</t>
        </r>
      </text>
    </comment>
    <comment ref="AI9" authorId="0" shapeId="0" xr:uid="{00000000-0006-0000-0800-000018000000}">
      <text>
        <r>
          <rPr>
            <sz val="8"/>
            <color indexed="81"/>
            <rFont val="Arial"/>
            <family val="2"/>
          </rPr>
          <t>¿Genera Impacto ambiental?</t>
        </r>
      </text>
    </comment>
    <comment ref="AU9" authorId="0" shapeId="0" xr:uid="{00000000-0006-0000-0800-000019000000}">
      <text>
        <r>
          <rPr>
            <sz val="8"/>
            <color indexed="81"/>
            <rFont val="Arial"/>
            <family val="2"/>
          </rPr>
          <t>¿Existen un responsable asignado a la ejecución del control?</t>
        </r>
      </text>
    </comment>
    <comment ref="AV9" authorId="0" shapeId="0" xr:uid="{00000000-0006-0000-0800-00001A000000}">
      <text>
        <r>
          <rPr>
            <sz val="9"/>
            <color indexed="81"/>
            <rFont val="Tahoma"/>
            <family val="2"/>
          </rPr>
          <t>El responsable tiene autoridad y adecuada segregación de funciones en la ejecución del control?</t>
        </r>
      </text>
    </comment>
    <comment ref="AW9" authorId="0" shapeId="0" xr:uid="{00000000-0006-0000-08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8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8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8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800-00001F000000}">
      <text>
        <r>
          <rPr>
            <sz val="8"/>
            <color indexed="81"/>
            <rFont val="Arial"/>
            <family val="2"/>
          </rPr>
          <t>¿Se deja evidencia o rastro de la ejecución del control, que permita a cualquier tercero con la evidencia, llegar a la misma conclusión?.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E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E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E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E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E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E00-000006000000}">
      <text>
        <r>
          <rPr>
            <sz val="8"/>
            <color indexed="81"/>
            <rFont val="Arial"/>
            <family val="2"/>
          </rPr>
          <t>¿Afectar al grupo de funcionarios del proceso?</t>
        </r>
      </text>
    </comment>
    <comment ref="R9" authorId="0" shapeId="0" xr:uid="{00000000-0006-0000-0E00-000007000000}">
      <text>
        <r>
          <rPr>
            <sz val="8"/>
            <color indexed="81"/>
            <rFont val="Arial"/>
            <family val="2"/>
          </rPr>
          <t>¿Afectar el cumplimiento de metas y objetivos de la dependencia?</t>
        </r>
      </text>
    </comment>
    <comment ref="S9" authorId="0" shapeId="0" xr:uid="{00000000-0006-0000-0E00-000008000000}">
      <text>
        <r>
          <rPr>
            <sz val="8"/>
            <color indexed="81"/>
            <rFont val="Arial"/>
            <family val="2"/>
          </rPr>
          <t>¿Afectar el cumplimiento de misión de la Entidad?</t>
        </r>
      </text>
    </comment>
    <comment ref="T9" authorId="0" shapeId="0" xr:uid="{00000000-0006-0000-0E00-000009000000}">
      <text>
        <r>
          <rPr>
            <sz val="8"/>
            <color indexed="81"/>
            <rFont val="Arial"/>
            <family val="2"/>
          </rPr>
          <t>¿Afectar el cumplimiento de la misión del sector al que pertenece la Entidad?</t>
        </r>
      </text>
    </comment>
    <comment ref="U9" authorId="0" shapeId="0" xr:uid="{00000000-0006-0000-0E00-00000A000000}">
      <text>
        <r>
          <rPr>
            <sz val="8"/>
            <color indexed="81"/>
            <rFont val="Arial"/>
            <family val="2"/>
          </rPr>
          <t>¿Generar pérdida de confianza de la Entidad, afectando su reputación?</t>
        </r>
      </text>
    </comment>
    <comment ref="V9" authorId="0" shapeId="0" xr:uid="{00000000-0006-0000-0E00-00000B000000}">
      <text>
        <r>
          <rPr>
            <sz val="8"/>
            <color indexed="81"/>
            <rFont val="Arial"/>
            <family val="2"/>
          </rPr>
          <t>¿Generar pérdida de recursos económicos?</t>
        </r>
      </text>
    </comment>
    <comment ref="W9" authorId="0" shapeId="0" xr:uid="{00000000-0006-0000-0E00-00000C000000}">
      <text>
        <r>
          <rPr>
            <sz val="8"/>
            <color indexed="81"/>
            <rFont val="Arial"/>
            <family val="2"/>
          </rPr>
          <t>¿Afectar la generación de los productos o la prestación de servicios?</t>
        </r>
      </text>
    </comment>
    <comment ref="X9" authorId="0" shapeId="0" xr:uid="{00000000-0006-0000-0E00-00000D000000}">
      <text>
        <r>
          <rPr>
            <sz val="8"/>
            <color indexed="81"/>
            <rFont val="Arial"/>
            <family val="2"/>
          </rPr>
          <t>¿Dar lugar al detrimento de calidad de vida de la comunidad por la pérdida del bien o servicios o los recursos públicos?</t>
        </r>
      </text>
    </comment>
    <comment ref="Y9" authorId="0" shapeId="0" xr:uid="{00000000-0006-0000-0E00-00000E000000}">
      <text>
        <r>
          <rPr>
            <sz val="8"/>
            <color indexed="81"/>
            <rFont val="Arial"/>
            <family val="2"/>
          </rPr>
          <t>¿Generar pérdida de información de la Entidad?</t>
        </r>
      </text>
    </comment>
    <comment ref="Z9" authorId="0" shapeId="0" xr:uid="{00000000-0006-0000-0E00-00000F000000}">
      <text>
        <r>
          <rPr>
            <sz val="8"/>
            <color indexed="81"/>
            <rFont val="Arial"/>
            <family val="2"/>
          </rPr>
          <t>¿Generar intervención de los órganos de control, de la Fiscalía, u otro ente?</t>
        </r>
      </text>
    </comment>
    <comment ref="AA9" authorId="0" shapeId="0" xr:uid="{00000000-0006-0000-0E00-000010000000}">
      <text>
        <r>
          <rPr>
            <sz val="8"/>
            <color indexed="81"/>
            <rFont val="Arial"/>
            <family val="2"/>
          </rPr>
          <t>¿Dar lugar a procesos sancionatorios?</t>
        </r>
      </text>
    </comment>
    <comment ref="AB9" authorId="0" shapeId="0" xr:uid="{00000000-0006-0000-0E00-000011000000}">
      <text>
        <r>
          <rPr>
            <sz val="8"/>
            <color indexed="81"/>
            <rFont val="Arial"/>
            <family val="2"/>
          </rPr>
          <t>¿Dar lugar a procesos disciplinarios?</t>
        </r>
      </text>
    </comment>
    <comment ref="AC9" authorId="0" shapeId="0" xr:uid="{00000000-0006-0000-0E00-000012000000}">
      <text>
        <r>
          <rPr>
            <sz val="8"/>
            <color indexed="81"/>
            <rFont val="Arial"/>
            <family val="2"/>
          </rPr>
          <t>¿Dar lugar a procesos fiscales?</t>
        </r>
      </text>
    </comment>
    <comment ref="AD9" authorId="0" shapeId="0" xr:uid="{00000000-0006-0000-0E00-000013000000}">
      <text>
        <r>
          <rPr>
            <sz val="8"/>
            <color indexed="81"/>
            <rFont val="Arial"/>
            <family val="2"/>
          </rPr>
          <t>¿Dar lugar a procesos penales?</t>
        </r>
      </text>
    </comment>
    <comment ref="AE9" authorId="0" shapeId="0" xr:uid="{00000000-0006-0000-0E00-000014000000}">
      <text>
        <r>
          <rPr>
            <sz val="8"/>
            <color indexed="81"/>
            <rFont val="Arial"/>
            <family val="2"/>
          </rPr>
          <t>¿Generar pérdida de credibilidad del sector?</t>
        </r>
      </text>
    </comment>
    <comment ref="AF9" authorId="0" shapeId="0" xr:uid="{00000000-0006-0000-0E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E00-000016000000}">
      <text>
        <r>
          <rPr>
            <sz val="8"/>
            <color indexed="81"/>
            <rFont val="Arial"/>
            <family val="2"/>
          </rPr>
          <t>¿Afectar la imagen regional?</t>
        </r>
      </text>
    </comment>
    <comment ref="AH9" authorId="0" shapeId="0" xr:uid="{00000000-0006-0000-0E00-000017000000}">
      <text>
        <r>
          <rPr>
            <sz val="8"/>
            <color indexed="81"/>
            <rFont val="Arial"/>
            <family val="2"/>
          </rPr>
          <t>¿Afectar la imagen nacional?</t>
        </r>
      </text>
    </comment>
    <comment ref="AI9" authorId="0" shapeId="0" xr:uid="{00000000-0006-0000-0E00-000018000000}">
      <text>
        <r>
          <rPr>
            <sz val="8"/>
            <color indexed="81"/>
            <rFont val="Arial"/>
            <family val="2"/>
          </rPr>
          <t>¿Genera Impacto ambiental?</t>
        </r>
      </text>
    </comment>
    <comment ref="AU9" authorId="0" shapeId="0" xr:uid="{00000000-0006-0000-0E00-000019000000}">
      <text>
        <r>
          <rPr>
            <sz val="8"/>
            <color indexed="81"/>
            <rFont val="Arial"/>
            <family val="2"/>
          </rPr>
          <t>¿Existen un responsable asignado a la ejecución del control?</t>
        </r>
      </text>
    </comment>
    <comment ref="AV9" authorId="0" shapeId="0" xr:uid="{00000000-0006-0000-0E00-00001A000000}">
      <text>
        <r>
          <rPr>
            <sz val="9"/>
            <color indexed="81"/>
            <rFont val="Tahoma"/>
            <family val="2"/>
          </rPr>
          <t>El responsable tiene autoridad y adecuada segregación de funciones en la ejecución del control?</t>
        </r>
      </text>
    </comment>
    <comment ref="AW9" authorId="0" shapeId="0" xr:uid="{00000000-0006-0000-0E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E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E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E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E00-00001F000000}">
      <text>
        <r>
          <rPr>
            <sz val="8"/>
            <color indexed="81"/>
            <rFont val="Arial"/>
            <family val="2"/>
          </rPr>
          <t>¿Se deja evidencia o rastro de la ejecución del control, que permita a cualquier tercero con la evidencia, llegar a la misma conclusión?.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C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C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C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C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C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C00-000006000000}">
      <text>
        <r>
          <rPr>
            <sz val="8"/>
            <color indexed="81"/>
            <rFont val="Arial"/>
            <family val="2"/>
          </rPr>
          <t>¿Afectar al grupo de funcionarios del proceso?</t>
        </r>
      </text>
    </comment>
    <comment ref="R9" authorId="0" shapeId="0" xr:uid="{00000000-0006-0000-0C00-000007000000}">
      <text>
        <r>
          <rPr>
            <sz val="8"/>
            <color indexed="81"/>
            <rFont val="Arial"/>
            <family val="2"/>
          </rPr>
          <t>¿Afectar el cumplimiento de metas y objetivos de la dependencia?</t>
        </r>
      </text>
    </comment>
    <comment ref="S9" authorId="0" shapeId="0" xr:uid="{00000000-0006-0000-0C00-000008000000}">
      <text>
        <r>
          <rPr>
            <sz val="8"/>
            <color indexed="81"/>
            <rFont val="Arial"/>
            <family val="2"/>
          </rPr>
          <t>¿Afectar el cumplimiento de misión de la Entidad?</t>
        </r>
      </text>
    </comment>
    <comment ref="T9" authorId="0" shapeId="0" xr:uid="{00000000-0006-0000-0C00-000009000000}">
      <text>
        <r>
          <rPr>
            <sz val="8"/>
            <color indexed="81"/>
            <rFont val="Arial"/>
            <family val="2"/>
          </rPr>
          <t>¿Afectar el cumplimiento de la misión del sector al que pertenece la Entidad?</t>
        </r>
      </text>
    </comment>
    <comment ref="U9" authorId="0" shapeId="0" xr:uid="{00000000-0006-0000-0C00-00000A000000}">
      <text>
        <r>
          <rPr>
            <sz val="8"/>
            <color indexed="81"/>
            <rFont val="Arial"/>
            <family val="2"/>
          </rPr>
          <t>¿Generar pérdida de confianza de la Entidad, afectando su reputación?</t>
        </r>
      </text>
    </comment>
    <comment ref="V9" authorId="0" shapeId="0" xr:uid="{00000000-0006-0000-0C00-00000B000000}">
      <text>
        <r>
          <rPr>
            <sz val="8"/>
            <color indexed="81"/>
            <rFont val="Arial"/>
            <family val="2"/>
          </rPr>
          <t>¿Generar pérdida de recursos económicos?</t>
        </r>
      </text>
    </comment>
    <comment ref="W9" authorId="0" shapeId="0" xr:uid="{00000000-0006-0000-0C00-00000C000000}">
      <text>
        <r>
          <rPr>
            <sz val="8"/>
            <color indexed="81"/>
            <rFont val="Arial"/>
            <family val="2"/>
          </rPr>
          <t>¿Afectar la generación de los productos o la prestación de servicios?</t>
        </r>
      </text>
    </comment>
    <comment ref="X9" authorId="0" shapeId="0" xr:uid="{00000000-0006-0000-0C00-00000D000000}">
      <text>
        <r>
          <rPr>
            <sz val="8"/>
            <color indexed="81"/>
            <rFont val="Arial"/>
            <family val="2"/>
          </rPr>
          <t>¿Dar lugar al detrimento de calidad de vida de la comunidad por la pérdida del bien o servicios o los recursos públicos?</t>
        </r>
      </text>
    </comment>
    <comment ref="Y9" authorId="0" shapeId="0" xr:uid="{00000000-0006-0000-0C00-00000E000000}">
      <text>
        <r>
          <rPr>
            <sz val="8"/>
            <color indexed="81"/>
            <rFont val="Arial"/>
            <family val="2"/>
          </rPr>
          <t>¿Generar pérdida de información de la Entidad?</t>
        </r>
      </text>
    </comment>
    <comment ref="Z9" authorId="0" shapeId="0" xr:uid="{00000000-0006-0000-0C00-00000F000000}">
      <text>
        <r>
          <rPr>
            <sz val="8"/>
            <color indexed="81"/>
            <rFont val="Arial"/>
            <family val="2"/>
          </rPr>
          <t>¿Generar intervención de los órganos de control, de la Fiscalía, u otro ente?</t>
        </r>
      </text>
    </comment>
    <comment ref="AA9" authorId="0" shapeId="0" xr:uid="{00000000-0006-0000-0C00-000010000000}">
      <text>
        <r>
          <rPr>
            <sz val="8"/>
            <color indexed="81"/>
            <rFont val="Arial"/>
            <family val="2"/>
          </rPr>
          <t>¿Dar lugar a procesos sancionatorios?</t>
        </r>
      </text>
    </comment>
    <comment ref="AB9" authorId="0" shapeId="0" xr:uid="{00000000-0006-0000-0C00-000011000000}">
      <text>
        <r>
          <rPr>
            <sz val="8"/>
            <color indexed="81"/>
            <rFont val="Arial"/>
            <family val="2"/>
          </rPr>
          <t>¿Dar lugar a procesos disciplinarios?</t>
        </r>
      </text>
    </comment>
    <comment ref="AC9" authorId="0" shapeId="0" xr:uid="{00000000-0006-0000-0C00-000012000000}">
      <text>
        <r>
          <rPr>
            <sz val="8"/>
            <color indexed="81"/>
            <rFont val="Arial"/>
            <family val="2"/>
          </rPr>
          <t>¿Dar lugar a procesos fiscales?</t>
        </r>
      </text>
    </comment>
    <comment ref="AD9" authorId="0" shapeId="0" xr:uid="{00000000-0006-0000-0C00-000013000000}">
      <text>
        <r>
          <rPr>
            <sz val="8"/>
            <color indexed="81"/>
            <rFont val="Arial"/>
            <family val="2"/>
          </rPr>
          <t>¿Dar lugar a procesos penales?</t>
        </r>
      </text>
    </comment>
    <comment ref="AE9" authorId="0" shapeId="0" xr:uid="{00000000-0006-0000-0C00-000014000000}">
      <text>
        <r>
          <rPr>
            <sz val="8"/>
            <color indexed="81"/>
            <rFont val="Arial"/>
            <family val="2"/>
          </rPr>
          <t>¿Generar pérdida de credibilidad del sector?</t>
        </r>
      </text>
    </comment>
    <comment ref="AF9" authorId="0" shapeId="0" xr:uid="{00000000-0006-0000-0C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C00-000016000000}">
      <text>
        <r>
          <rPr>
            <sz val="8"/>
            <color indexed="81"/>
            <rFont val="Arial"/>
            <family val="2"/>
          </rPr>
          <t>¿Afectar la imagen regional?</t>
        </r>
      </text>
    </comment>
    <comment ref="AH9" authorId="0" shapeId="0" xr:uid="{00000000-0006-0000-0C00-000017000000}">
      <text>
        <r>
          <rPr>
            <sz val="8"/>
            <color indexed="81"/>
            <rFont val="Arial"/>
            <family val="2"/>
          </rPr>
          <t>¿Afectar la imagen nacional?</t>
        </r>
      </text>
    </comment>
    <comment ref="AI9" authorId="0" shapeId="0" xr:uid="{00000000-0006-0000-0C00-000018000000}">
      <text>
        <r>
          <rPr>
            <sz val="8"/>
            <color indexed="81"/>
            <rFont val="Arial"/>
            <family val="2"/>
          </rPr>
          <t>¿Genera Impacto ambiental?</t>
        </r>
      </text>
    </comment>
    <comment ref="AU9" authorId="0" shapeId="0" xr:uid="{00000000-0006-0000-0C00-000019000000}">
      <text>
        <r>
          <rPr>
            <sz val="8"/>
            <color indexed="81"/>
            <rFont val="Arial"/>
            <family val="2"/>
          </rPr>
          <t>¿Existen un responsable asignado a la ejecución del control?</t>
        </r>
      </text>
    </comment>
    <comment ref="AV9" authorId="0" shapeId="0" xr:uid="{00000000-0006-0000-0C00-00001A000000}">
      <text>
        <r>
          <rPr>
            <sz val="9"/>
            <color indexed="81"/>
            <rFont val="Tahoma"/>
            <family val="2"/>
          </rPr>
          <t>El responsable tiene autoridad y adecuada segregación de funciones en la ejecución del control?</t>
        </r>
      </text>
    </comment>
    <comment ref="AW9" authorId="0" shapeId="0" xr:uid="{00000000-0006-0000-0C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C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C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C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C00-00001F000000}">
      <text>
        <r>
          <rPr>
            <sz val="8"/>
            <color indexed="81"/>
            <rFont val="Arial"/>
            <family val="2"/>
          </rPr>
          <t>¿Se deja evidencia o rastro de la ejecución del control, que permita a cualquier tercero con la evidencia, llegar a la misma conclusión?.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D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D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D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D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D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D00-000006000000}">
      <text>
        <r>
          <rPr>
            <sz val="8"/>
            <color indexed="81"/>
            <rFont val="Arial"/>
            <family val="2"/>
          </rPr>
          <t>¿Afectar al grupo de funcionarios del proceso?</t>
        </r>
      </text>
    </comment>
    <comment ref="R9" authorId="0" shapeId="0" xr:uid="{00000000-0006-0000-0D00-000007000000}">
      <text>
        <r>
          <rPr>
            <sz val="8"/>
            <color indexed="81"/>
            <rFont val="Arial"/>
            <family val="2"/>
          </rPr>
          <t>¿Afectar el cumplimiento de metas y objetivos de la dependencia?</t>
        </r>
      </text>
    </comment>
    <comment ref="S9" authorId="0" shapeId="0" xr:uid="{00000000-0006-0000-0D00-000008000000}">
      <text>
        <r>
          <rPr>
            <sz val="8"/>
            <color indexed="81"/>
            <rFont val="Arial"/>
            <family val="2"/>
          </rPr>
          <t>¿Afectar el cumplimiento de misión de la Entidad?</t>
        </r>
      </text>
    </comment>
    <comment ref="T9" authorId="0" shapeId="0" xr:uid="{00000000-0006-0000-0D00-000009000000}">
      <text>
        <r>
          <rPr>
            <sz val="8"/>
            <color indexed="81"/>
            <rFont val="Arial"/>
            <family val="2"/>
          </rPr>
          <t>¿Afectar el cumplimiento de la misión del sector al que pertenece la Entidad?</t>
        </r>
      </text>
    </comment>
    <comment ref="U9" authorId="0" shapeId="0" xr:uid="{00000000-0006-0000-0D00-00000A000000}">
      <text>
        <r>
          <rPr>
            <sz val="8"/>
            <color indexed="81"/>
            <rFont val="Arial"/>
            <family val="2"/>
          </rPr>
          <t>¿Generar pérdida de confianza de la Entidad, afectando su reputación?</t>
        </r>
      </text>
    </comment>
    <comment ref="V9" authorId="0" shapeId="0" xr:uid="{00000000-0006-0000-0D00-00000B000000}">
      <text>
        <r>
          <rPr>
            <sz val="8"/>
            <color indexed="81"/>
            <rFont val="Arial"/>
            <family val="2"/>
          </rPr>
          <t>¿Generar pérdida de recursos económicos?</t>
        </r>
      </text>
    </comment>
    <comment ref="W9" authorId="0" shapeId="0" xr:uid="{00000000-0006-0000-0D00-00000C000000}">
      <text>
        <r>
          <rPr>
            <sz val="8"/>
            <color indexed="81"/>
            <rFont val="Arial"/>
            <family val="2"/>
          </rPr>
          <t>¿Afectar la generación de los productos o la prestación de servicios?</t>
        </r>
      </text>
    </comment>
    <comment ref="X9" authorId="0" shapeId="0" xr:uid="{00000000-0006-0000-0D00-00000D000000}">
      <text>
        <r>
          <rPr>
            <sz val="8"/>
            <color indexed="81"/>
            <rFont val="Arial"/>
            <family val="2"/>
          </rPr>
          <t>¿Dar lugar al detrimento de calidad de vida de la comunidad por la pérdida del bien o servicios o los recursos públicos?</t>
        </r>
      </text>
    </comment>
    <comment ref="Y9" authorId="0" shapeId="0" xr:uid="{00000000-0006-0000-0D00-00000E000000}">
      <text>
        <r>
          <rPr>
            <sz val="8"/>
            <color indexed="81"/>
            <rFont val="Arial"/>
            <family val="2"/>
          </rPr>
          <t>¿Generar pérdida de información de la Entidad?</t>
        </r>
      </text>
    </comment>
    <comment ref="Z9" authorId="0" shapeId="0" xr:uid="{00000000-0006-0000-0D00-00000F000000}">
      <text>
        <r>
          <rPr>
            <sz val="8"/>
            <color indexed="81"/>
            <rFont val="Arial"/>
            <family val="2"/>
          </rPr>
          <t>¿Generar intervención de los órganos de control, de la Fiscalía, u otro ente?</t>
        </r>
      </text>
    </comment>
    <comment ref="AA9" authorId="0" shapeId="0" xr:uid="{00000000-0006-0000-0D00-000010000000}">
      <text>
        <r>
          <rPr>
            <sz val="8"/>
            <color indexed="81"/>
            <rFont val="Arial"/>
            <family val="2"/>
          </rPr>
          <t>¿Dar lugar a procesos sancionatorios?</t>
        </r>
      </text>
    </comment>
    <comment ref="AB9" authorId="0" shapeId="0" xr:uid="{00000000-0006-0000-0D00-000011000000}">
      <text>
        <r>
          <rPr>
            <sz val="8"/>
            <color indexed="81"/>
            <rFont val="Arial"/>
            <family val="2"/>
          </rPr>
          <t>¿Dar lugar a procesos disciplinarios?</t>
        </r>
      </text>
    </comment>
    <comment ref="AC9" authorId="0" shapeId="0" xr:uid="{00000000-0006-0000-0D00-000012000000}">
      <text>
        <r>
          <rPr>
            <sz val="8"/>
            <color indexed="81"/>
            <rFont val="Arial"/>
            <family val="2"/>
          </rPr>
          <t>¿Dar lugar a procesos fiscales?</t>
        </r>
      </text>
    </comment>
    <comment ref="AD9" authorId="0" shapeId="0" xr:uid="{00000000-0006-0000-0D00-000013000000}">
      <text>
        <r>
          <rPr>
            <sz val="8"/>
            <color indexed="81"/>
            <rFont val="Arial"/>
            <family val="2"/>
          </rPr>
          <t>¿Dar lugar a procesos penales?</t>
        </r>
      </text>
    </comment>
    <comment ref="AE9" authorId="0" shapeId="0" xr:uid="{00000000-0006-0000-0D00-000014000000}">
      <text>
        <r>
          <rPr>
            <sz val="8"/>
            <color indexed="81"/>
            <rFont val="Arial"/>
            <family val="2"/>
          </rPr>
          <t>¿Generar pérdida de credibilidad del sector?</t>
        </r>
      </text>
    </comment>
    <comment ref="AF9" authorId="0" shapeId="0" xr:uid="{00000000-0006-0000-0D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D00-000016000000}">
      <text>
        <r>
          <rPr>
            <sz val="8"/>
            <color indexed="81"/>
            <rFont val="Arial"/>
            <family val="2"/>
          </rPr>
          <t>¿Afectar la imagen regional?</t>
        </r>
      </text>
    </comment>
    <comment ref="AH9" authorId="0" shapeId="0" xr:uid="{00000000-0006-0000-0D00-000017000000}">
      <text>
        <r>
          <rPr>
            <sz val="8"/>
            <color indexed="81"/>
            <rFont val="Arial"/>
            <family val="2"/>
          </rPr>
          <t>¿Afectar la imagen nacional?</t>
        </r>
      </text>
    </comment>
    <comment ref="AI9" authorId="0" shapeId="0" xr:uid="{00000000-0006-0000-0D00-000018000000}">
      <text>
        <r>
          <rPr>
            <sz val="8"/>
            <color indexed="81"/>
            <rFont val="Arial"/>
            <family val="2"/>
          </rPr>
          <t>¿Genera Impacto ambiental?</t>
        </r>
      </text>
    </comment>
    <comment ref="AU9" authorId="0" shapeId="0" xr:uid="{00000000-0006-0000-0D00-000019000000}">
      <text>
        <r>
          <rPr>
            <sz val="8"/>
            <color indexed="81"/>
            <rFont val="Arial"/>
            <family val="2"/>
          </rPr>
          <t>¿Existen un responsable asignado a la ejecución del control?</t>
        </r>
      </text>
    </comment>
    <comment ref="AV9" authorId="0" shapeId="0" xr:uid="{00000000-0006-0000-0D00-00001A000000}">
      <text>
        <r>
          <rPr>
            <sz val="9"/>
            <color indexed="81"/>
            <rFont val="Tahoma"/>
            <family val="2"/>
          </rPr>
          <t>El responsable tiene autoridad y adecuada segregación de funciones en la ejecución del control?</t>
        </r>
      </text>
    </comment>
    <comment ref="AW9" authorId="0" shapeId="0" xr:uid="{00000000-0006-0000-0D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D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D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D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D00-00001F000000}">
      <text>
        <r>
          <rPr>
            <sz val="8"/>
            <color indexed="81"/>
            <rFont val="Arial"/>
            <family val="2"/>
          </rPr>
          <t>¿Se deja evidencia o rastro de la ejecución del control, que permita a cualquier tercero con la evidencia, llegar a la misma conclusión?.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9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9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9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9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9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900-000006000000}">
      <text>
        <r>
          <rPr>
            <sz val="8"/>
            <color indexed="81"/>
            <rFont val="Arial"/>
            <family val="2"/>
          </rPr>
          <t>¿Afectar al grupo de funcionarios del proceso?</t>
        </r>
      </text>
    </comment>
    <comment ref="R9" authorId="0" shapeId="0" xr:uid="{00000000-0006-0000-0900-000007000000}">
      <text>
        <r>
          <rPr>
            <sz val="8"/>
            <color indexed="81"/>
            <rFont val="Arial"/>
            <family val="2"/>
          </rPr>
          <t>¿Afectar el cumplimiento de metas y objetivos de la dependencia?</t>
        </r>
      </text>
    </comment>
    <comment ref="S9" authorId="0" shapeId="0" xr:uid="{00000000-0006-0000-0900-000008000000}">
      <text>
        <r>
          <rPr>
            <sz val="8"/>
            <color indexed="81"/>
            <rFont val="Arial"/>
            <family val="2"/>
          </rPr>
          <t>¿Afectar el cumplimiento de misión de la Entidad?</t>
        </r>
      </text>
    </comment>
    <comment ref="T9" authorId="0" shapeId="0" xr:uid="{00000000-0006-0000-0900-000009000000}">
      <text>
        <r>
          <rPr>
            <sz val="8"/>
            <color indexed="81"/>
            <rFont val="Arial"/>
            <family val="2"/>
          </rPr>
          <t>¿Afectar el cumplimiento de la misión del sector al que pertenece la Entidad?</t>
        </r>
      </text>
    </comment>
    <comment ref="U9" authorId="0" shapeId="0" xr:uid="{00000000-0006-0000-0900-00000A000000}">
      <text>
        <r>
          <rPr>
            <sz val="8"/>
            <color indexed="81"/>
            <rFont val="Arial"/>
            <family val="2"/>
          </rPr>
          <t>¿Generar pérdida de confianza de la Entidad, afectando su reputación?</t>
        </r>
      </text>
    </comment>
    <comment ref="V9" authorId="0" shapeId="0" xr:uid="{00000000-0006-0000-0900-00000B000000}">
      <text>
        <r>
          <rPr>
            <sz val="8"/>
            <color indexed="81"/>
            <rFont val="Arial"/>
            <family val="2"/>
          </rPr>
          <t>¿Generar pérdida de recursos económicos?</t>
        </r>
      </text>
    </comment>
    <comment ref="W9" authorId="0" shapeId="0" xr:uid="{00000000-0006-0000-0900-00000C000000}">
      <text>
        <r>
          <rPr>
            <sz val="8"/>
            <color indexed="81"/>
            <rFont val="Arial"/>
            <family val="2"/>
          </rPr>
          <t>¿Afectar la generación de los productos o la prestación de servicios?</t>
        </r>
      </text>
    </comment>
    <comment ref="X9" authorId="0" shapeId="0" xr:uid="{00000000-0006-0000-0900-00000D000000}">
      <text>
        <r>
          <rPr>
            <sz val="8"/>
            <color indexed="81"/>
            <rFont val="Arial"/>
            <family val="2"/>
          </rPr>
          <t>¿Dar lugar al detrimento de calidad de vida de la comunidad por la pérdida del bien o servicios o los recursos públicos?</t>
        </r>
      </text>
    </comment>
    <comment ref="Y9" authorId="0" shapeId="0" xr:uid="{00000000-0006-0000-0900-00000E000000}">
      <text>
        <r>
          <rPr>
            <sz val="8"/>
            <color indexed="81"/>
            <rFont val="Arial"/>
            <family val="2"/>
          </rPr>
          <t>¿Generar pérdida de información de la Entidad?</t>
        </r>
      </text>
    </comment>
    <comment ref="Z9" authorId="0" shapeId="0" xr:uid="{00000000-0006-0000-0900-00000F000000}">
      <text>
        <r>
          <rPr>
            <sz val="8"/>
            <color indexed="81"/>
            <rFont val="Arial"/>
            <family val="2"/>
          </rPr>
          <t>¿Generar intervención de los órganos de control, de la Fiscalía, u otro ente?</t>
        </r>
      </text>
    </comment>
    <comment ref="AA9" authorId="0" shapeId="0" xr:uid="{00000000-0006-0000-0900-000010000000}">
      <text>
        <r>
          <rPr>
            <sz val="8"/>
            <color indexed="81"/>
            <rFont val="Arial"/>
            <family val="2"/>
          </rPr>
          <t>¿Dar lugar a procesos sancionatorios?</t>
        </r>
      </text>
    </comment>
    <comment ref="AB9" authorId="0" shapeId="0" xr:uid="{00000000-0006-0000-0900-000011000000}">
      <text>
        <r>
          <rPr>
            <sz val="8"/>
            <color indexed="81"/>
            <rFont val="Arial"/>
            <family val="2"/>
          </rPr>
          <t>¿Dar lugar a procesos disciplinarios?</t>
        </r>
      </text>
    </comment>
    <comment ref="AC9" authorId="0" shapeId="0" xr:uid="{00000000-0006-0000-0900-000012000000}">
      <text>
        <r>
          <rPr>
            <sz val="8"/>
            <color indexed="81"/>
            <rFont val="Arial"/>
            <family val="2"/>
          </rPr>
          <t>¿Dar lugar a procesos fiscales?</t>
        </r>
      </text>
    </comment>
    <comment ref="AD9" authorId="0" shapeId="0" xr:uid="{00000000-0006-0000-0900-000013000000}">
      <text>
        <r>
          <rPr>
            <sz val="8"/>
            <color indexed="81"/>
            <rFont val="Arial"/>
            <family val="2"/>
          </rPr>
          <t>¿Dar lugar a procesos penales?</t>
        </r>
      </text>
    </comment>
    <comment ref="AE9" authorId="0" shapeId="0" xr:uid="{00000000-0006-0000-0900-000014000000}">
      <text>
        <r>
          <rPr>
            <sz val="8"/>
            <color indexed="81"/>
            <rFont val="Arial"/>
            <family val="2"/>
          </rPr>
          <t>¿Generar pérdida de credibilidad del sector?</t>
        </r>
      </text>
    </comment>
    <comment ref="AF9" authorId="0" shapeId="0" xr:uid="{00000000-0006-0000-09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900-000016000000}">
      <text>
        <r>
          <rPr>
            <sz val="8"/>
            <color indexed="81"/>
            <rFont val="Arial"/>
            <family val="2"/>
          </rPr>
          <t>¿Afectar la imagen regional?</t>
        </r>
      </text>
    </comment>
    <comment ref="AH9" authorId="0" shapeId="0" xr:uid="{00000000-0006-0000-0900-000017000000}">
      <text>
        <r>
          <rPr>
            <sz val="8"/>
            <color indexed="81"/>
            <rFont val="Arial"/>
            <family val="2"/>
          </rPr>
          <t>¿Afectar la imagen nacional?</t>
        </r>
      </text>
    </comment>
    <comment ref="AI9" authorId="0" shapeId="0" xr:uid="{00000000-0006-0000-0900-000018000000}">
      <text>
        <r>
          <rPr>
            <sz val="8"/>
            <color indexed="81"/>
            <rFont val="Arial"/>
            <family val="2"/>
          </rPr>
          <t>¿Genera Impacto ambiental?</t>
        </r>
      </text>
    </comment>
    <comment ref="AU9" authorId="0" shapeId="0" xr:uid="{00000000-0006-0000-0900-000019000000}">
      <text>
        <r>
          <rPr>
            <sz val="8"/>
            <color indexed="81"/>
            <rFont val="Arial"/>
            <family val="2"/>
          </rPr>
          <t>¿Existen un responsable asignado a la ejecución del control?</t>
        </r>
      </text>
    </comment>
    <comment ref="AV9" authorId="0" shapeId="0" xr:uid="{00000000-0006-0000-0900-00001A000000}">
      <text>
        <r>
          <rPr>
            <sz val="9"/>
            <color indexed="81"/>
            <rFont val="Tahoma"/>
            <family val="2"/>
          </rPr>
          <t>El responsable tiene autoridad y adecuada segregación de funciones en la ejecución del control?</t>
        </r>
      </text>
    </comment>
    <comment ref="AW9" authorId="0" shapeId="0" xr:uid="{00000000-0006-0000-09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9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9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9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900-00001F000000}">
      <text>
        <r>
          <rPr>
            <sz val="8"/>
            <color indexed="81"/>
            <rFont val="Arial"/>
            <family val="2"/>
          </rPr>
          <t>¿Se deja evidencia o rastro de la ejecución del control, que permita a cualquier tercero con la evidencia, llegar a la misma conclusión?.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A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A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A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A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A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A00-000006000000}">
      <text>
        <r>
          <rPr>
            <sz val="8"/>
            <color indexed="81"/>
            <rFont val="Arial"/>
            <family val="2"/>
          </rPr>
          <t>¿Afectar al grupo de funcionarios del proceso?</t>
        </r>
      </text>
    </comment>
    <comment ref="R9" authorId="0" shapeId="0" xr:uid="{00000000-0006-0000-0A00-000007000000}">
      <text>
        <r>
          <rPr>
            <sz val="8"/>
            <color indexed="81"/>
            <rFont val="Arial"/>
            <family val="2"/>
          </rPr>
          <t>¿Afectar el cumplimiento de metas y objetivos de la dependencia?</t>
        </r>
      </text>
    </comment>
    <comment ref="S9" authorId="0" shapeId="0" xr:uid="{00000000-0006-0000-0A00-000008000000}">
      <text>
        <r>
          <rPr>
            <sz val="8"/>
            <color indexed="81"/>
            <rFont val="Arial"/>
            <family val="2"/>
          </rPr>
          <t>¿Afectar el cumplimiento de misión de la Entidad?</t>
        </r>
      </text>
    </comment>
    <comment ref="T9" authorId="0" shapeId="0" xr:uid="{00000000-0006-0000-0A00-000009000000}">
      <text>
        <r>
          <rPr>
            <sz val="8"/>
            <color indexed="81"/>
            <rFont val="Arial"/>
            <family val="2"/>
          </rPr>
          <t>¿Afectar el cumplimiento de la misión del sector al que pertenece la Entidad?</t>
        </r>
      </text>
    </comment>
    <comment ref="U9" authorId="0" shapeId="0" xr:uid="{00000000-0006-0000-0A00-00000A000000}">
      <text>
        <r>
          <rPr>
            <sz val="8"/>
            <color indexed="81"/>
            <rFont val="Arial"/>
            <family val="2"/>
          </rPr>
          <t>¿Generar pérdida de confianza de la Entidad, afectando su reputación?</t>
        </r>
      </text>
    </comment>
    <comment ref="V9" authorId="0" shapeId="0" xr:uid="{00000000-0006-0000-0A00-00000B000000}">
      <text>
        <r>
          <rPr>
            <sz val="8"/>
            <color indexed="81"/>
            <rFont val="Arial"/>
            <family val="2"/>
          </rPr>
          <t>¿Generar pérdida de recursos económicos?</t>
        </r>
      </text>
    </comment>
    <comment ref="W9" authorId="0" shapeId="0" xr:uid="{00000000-0006-0000-0A00-00000C000000}">
      <text>
        <r>
          <rPr>
            <sz val="8"/>
            <color indexed="81"/>
            <rFont val="Arial"/>
            <family val="2"/>
          </rPr>
          <t>¿Afectar la generación de los productos o la prestación de servicios?</t>
        </r>
      </text>
    </comment>
    <comment ref="X9" authorId="0" shapeId="0" xr:uid="{00000000-0006-0000-0A00-00000D000000}">
      <text>
        <r>
          <rPr>
            <sz val="8"/>
            <color indexed="81"/>
            <rFont val="Arial"/>
            <family val="2"/>
          </rPr>
          <t>¿Dar lugar al detrimento de calidad de vida de la comunidad por la pérdida del bien o servicios o los recursos públicos?</t>
        </r>
      </text>
    </comment>
    <comment ref="Y9" authorId="0" shapeId="0" xr:uid="{00000000-0006-0000-0A00-00000E000000}">
      <text>
        <r>
          <rPr>
            <sz val="8"/>
            <color indexed="81"/>
            <rFont val="Arial"/>
            <family val="2"/>
          </rPr>
          <t>¿Generar pérdida de información de la Entidad?</t>
        </r>
      </text>
    </comment>
    <comment ref="Z9" authorId="0" shapeId="0" xr:uid="{00000000-0006-0000-0A00-00000F000000}">
      <text>
        <r>
          <rPr>
            <sz val="8"/>
            <color indexed="81"/>
            <rFont val="Arial"/>
            <family val="2"/>
          </rPr>
          <t>¿Generar intervención de los órganos de control, de la Fiscalía, u otro ente?</t>
        </r>
      </text>
    </comment>
    <comment ref="AA9" authorId="0" shapeId="0" xr:uid="{00000000-0006-0000-0A00-000010000000}">
      <text>
        <r>
          <rPr>
            <sz val="8"/>
            <color indexed="81"/>
            <rFont val="Arial"/>
            <family val="2"/>
          </rPr>
          <t>¿Dar lugar a procesos sancionatorios?</t>
        </r>
      </text>
    </comment>
    <comment ref="AB9" authorId="0" shapeId="0" xr:uid="{00000000-0006-0000-0A00-000011000000}">
      <text>
        <r>
          <rPr>
            <sz val="8"/>
            <color indexed="81"/>
            <rFont val="Arial"/>
            <family val="2"/>
          </rPr>
          <t>¿Dar lugar a procesos disciplinarios?</t>
        </r>
      </text>
    </comment>
    <comment ref="AC9" authorId="0" shapeId="0" xr:uid="{00000000-0006-0000-0A00-000012000000}">
      <text>
        <r>
          <rPr>
            <sz val="8"/>
            <color indexed="81"/>
            <rFont val="Arial"/>
            <family val="2"/>
          </rPr>
          <t>¿Dar lugar a procesos fiscales?</t>
        </r>
      </text>
    </comment>
    <comment ref="AD9" authorId="0" shapeId="0" xr:uid="{00000000-0006-0000-0A00-000013000000}">
      <text>
        <r>
          <rPr>
            <sz val="8"/>
            <color indexed="81"/>
            <rFont val="Arial"/>
            <family val="2"/>
          </rPr>
          <t>¿Dar lugar a procesos penales?</t>
        </r>
      </text>
    </comment>
    <comment ref="AE9" authorId="0" shapeId="0" xr:uid="{00000000-0006-0000-0A00-000014000000}">
      <text>
        <r>
          <rPr>
            <sz val="8"/>
            <color indexed="81"/>
            <rFont val="Arial"/>
            <family val="2"/>
          </rPr>
          <t>¿Generar pérdida de credibilidad del sector?</t>
        </r>
      </text>
    </comment>
    <comment ref="AF9" authorId="0" shapeId="0" xr:uid="{00000000-0006-0000-0A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A00-000016000000}">
      <text>
        <r>
          <rPr>
            <sz val="8"/>
            <color indexed="81"/>
            <rFont val="Arial"/>
            <family val="2"/>
          </rPr>
          <t>¿Afectar la imagen regional?</t>
        </r>
      </text>
    </comment>
    <comment ref="AH9" authorId="0" shapeId="0" xr:uid="{00000000-0006-0000-0A00-000017000000}">
      <text>
        <r>
          <rPr>
            <sz val="8"/>
            <color indexed="81"/>
            <rFont val="Arial"/>
            <family val="2"/>
          </rPr>
          <t>¿Afectar la imagen nacional?</t>
        </r>
      </text>
    </comment>
    <comment ref="AI9" authorId="0" shapeId="0" xr:uid="{00000000-0006-0000-0A00-000018000000}">
      <text>
        <r>
          <rPr>
            <sz val="8"/>
            <color indexed="81"/>
            <rFont val="Arial"/>
            <family val="2"/>
          </rPr>
          <t>¿Genera Impacto ambiental?</t>
        </r>
      </text>
    </comment>
    <comment ref="AU9" authorId="0" shapeId="0" xr:uid="{00000000-0006-0000-0A00-000019000000}">
      <text>
        <r>
          <rPr>
            <sz val="8"/>
            <color indexed="81"/>
            <rFont val="Arial"/>
            <family val="2"/>
          </rPr>
          <t>¿Existen un responsable asignado a la ejecución del control?</t>
        </r>
      </text>
    </comment>
    <comment ref="AV9" authorId="0" shapeId="0" xr:uid="{00000000-0006-0000-0A00-00001A000000}">
      <text>
        <r>
          <rPr>
            <sz val="9"/>
            <color indexed="81"/>
            <rFont val="Tahoma"/>
            <family val="2"/>
          </rPr>
          <t>El responsable tiene autoridad y adecuada segregación de funciones en la ejecución del control?</t>
        </r>
      </text>
    </comment>
    <comment ref="AW9" authorId="0" shapeId="0" xr:uid="{00000000-0006-0000-0A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A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A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A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A00-00001F000000}">
      <text>
        <r>
          <rPr>
            <sz val="8"/>
            <color indexed="81"/>
            <rFont val="Arial"/>
            <family val="2"/>
          </rPr>
          <t>¿Se deja evidencia o rastro de la ejecución del control, que permita a cualquier tercero con la evidencia, llegar a la misma conclusión?.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B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B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B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B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B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B00-000006000000}">
      <text>
        <r>
          <rPr>
            <sz val="8"/>
            <color indexed="81"/>
            <rFont val="Arial"/>
            <family val="2"/>
          </rPr>
          <t>¿Afectar al grupo de funcionarios del proceso?</t>
        </r>
      </text>
    </comment>
    <comment ref="R9" authorId="0" shapeId="0" xr:uid="{00000000-0006-0000-0B00-000007000000}">
      <text>
        <r>
          <rPr>
            <sz val="8"/>
            <color indexed="81"/>
            <rFont val="Arial"/>
            <family val="2"/>
          </rPr>
          <t>¿Afectar el cumplimiento de metas y objetivos de la dependencia?</t>
        </r>
      </text>
    </comment>
    <comment ref="S9" authorId="0" shapeId="0" xr:uid="{00000000-0006-0000-0B00-000008000000}">
      <text>
        <r>
          <rPr>
            <sz val="8"/>
            <color indexed="81"/>
            <rFont val="Arial"/>
            <family val="2"/>
          </rPr>
          <t>¿Afectar el cumplimiento de misión de la Entidad?</t>
        </r>
      </text>
    </comment>
    <comment ref="T9" authorId="0" shapeId="0" xr:uid="{00000000-0006-0000-0B00-000009000000}">
      <text>
        <r>
          <rPr>
            <sz val="8"/>
            <color indexed="81"/>
            <rFont val="Arial"/>
            <family val="2"/>
          </rPr>
          <t>¿Afectar el cumplimiento de la misión del sector al que pertenece la Entidad?</t>
        </r>
      </text>
    </comment>
    <comment ref="U9" authorId="0" shapeId="0" xr:uid="{00000000-0006-0000-0B00-00000A000000}">
      <text>
        <r>
          <rPr>
            <sz val="8"/>
            <color indexed="81"/>
            <rFont val="Arial"/>
            <family val="2"/>
          </rPr>
          <t>¿Generar pérdida de confianza de la Entidad, afectando su reputación?</t>
        </r>
      </text>
    </comment>
    <comment ref="V9" authorId="0" shapeId="0" xr:uid="{00000000-0006-0000-0B00-00000B000000}">
      <text>
        <r>
          <rPr>
            <sz val="8"/>
            <color indexed="81"/>
            <rFont val="Arial"/>
            <family val="2"/>
          </rPr>
          <t>¿Generar pérdida de recursos económicos?</t>
        </r>
      </text>
    </comment>
    <comment ref="W9" authorId="0" shapeId="0" xr:uid="{00000000-0006-0000-0B00-00000C000000}">
      <text>
        <r>
          <rPr>
            <sz val="8"/>
            <color indexed="81"/>
            <rFont val="Arial"/>
            <family val="2"/>
          </rPr>
          <t>¿Afectar la generación de los productos o la prestación de servicios?</t>
        </r>
      </text>
    </comment>
    <comment ref="X9" authorId="0" shapeId="0" xr:uid="{00000000-0006-0000-0B00-00000D000000}">
      <text>
        <r>
          <rPr>
            <sz val="8"/>
            <color indexed="81"/>
            <rFont val="Arial"/>
            <family val="2"/>
          </rPr>
          <t>¿Dar lugar al detrimento de calidad de vida de la comunidad por la pérdida del bien o servicios o los recursos públicos?</t>
        </r>
      </text>
    </comment>
    <comment ref="Y9" authorId="0" shapeId="0" xr:uid="{00000000-0006-0000-0B00-00000E000000}">
      <text>
        <r>
          <rPr>
            <sz val="8"/>
            <color indexed="81"/>
            <rFont val="Arial"/>
            <family val="2"/>
          </rPr>
          <t>¿Generar pérdida de información de la Entidad?</t>
        </r>
      </text>
    </comment>
    <comment ref="Z9" authorId="0" shapeId="0" xr:uid="{00000000-0006-0000-0B00-00000F000000}">
      <text>
        <r>
          <rPr>
            <sz val="8"/>
            <color indexed="81"/>
            <rFont val="Arial"/>
            <family val="2"/>
          </rPr>
          <t>¿Generar intervención de los órganos de control, de la Fiscalía, u otro ente?</t>
        </r>
      </text>
    </comment>
    <comment ref="AA9" authorId="0" shapeId="0" xr:uid="{00000000-0006-0000-0B00-000010000000}">
      <text>
        <r>
          <rPr>
            <sz val="8"/>
            <color indexed="81"/>
            <rFont val="Arial"/>
            <family val="2"/>
          </rPr>
          <t>¿Dar lugar a procesos sancionatorios?</t>
        </r>
      </text>
    </comment>
    <comment ref="AB9" authorId="0" shapeId="0" xr:uid="{00000000-0006-0000-0B00-000011000000}">
      <text>
        <r>
          <rPr>
            <sz val="8"/>
            <color indexed="81"/>
            <rFont val="Arial"/>
            <family val="2"/>
          </rPr>
          <t>¿Dar lugar a procesos disciplinarios?</t>
        </r>
      </text>
    </comment>
    <comment ref="AC9" authorId="0" shapeId="0" xr:uid="{00000000-0006-0000-0B00-000012000000}">
      <text>
        <r>
          <rPr>
            <sz val="8"/>
            <color indexed="81"/>
            <rFont val="Arial"/>
            <family val="2"/>
          </rPr>
          <t>¿Dar lugar a procesos fiscales?</t>
        </r>
      </text>
    </comment>
    <comment ref="AD9" authorId="0" shapeId="0" xr:uid="{00000000-0006-0000-0B00-000013000000}">
      <text>
        <r>
          <rPr>
            <sz val="8"/>
            <color indexed="81"/>
            <rFont val="Arial"/>
            <family val="2"/>
          </rPr>
          <t>¿Dar lugar a procesos penales?</t>
        </r>
      </text>
    </comment>
    <comment ref="AE9" authorId="0" shapeId="0" xr:uid="{00000000-0006-0000-0B00-000014000000}">
      <text>
        <r>
          <rPr>
            <sz val="8"/>
            <color indexed="81"/>
            <rFont val="Arial"/>
            <family val="2"/>
          </rPr>
          <t>¿Generar pérdida de credibilidad del sector?</t>
        </r>
      </text>
    </comment>
    <comment ref="AF9" authorId="0" shapeId="0" xr:uid="{00000000-0006-0000-0B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B00-000016000000}">
      <text>
        <r>
          <rPr>
            <sz val="8"/>
            <color indexed="81"/>
            <rFont val="Arial"/>
            <family val="2"/>
          </rPr>
          <t>¿Afectar la imagen regional?</t>
        </r>
      </text>
    </comment>
    <comment ref="AH9" authorId="0" shapeId="0" xr:uid="{00000000-0006-0000-0B00-000017000000}">
      <text>
        <r>
          <rPr>
            <sz val="8"/>
            <color indexed="81"/>
            <rFont val="Arial"/>
            <family val="2"/>
          </rPr>
          <t>¿Afectar la imagen nacional?</t>
        </r>
      </text>
    </comment>
    <comment ref="AI9" authorId="0" shapeId="0" xr:uid="{00000000-0006-0000-0B00-000018000000}">
      <text>
        <r>
          <rPr>
            <sz val="8"/>
            <color indexed="81"/>
            <rFont val="Arial"/>
            <family val="2"/>
          </rPr>
          <t>¿Genera Impacto ambiental?</t>
        </r>
      </text>
    </comment>
    <comment ref="AU9" authorId="0" shapeId="0" xr:uid="{00000000-0006-0000-0B00-000019000000}">
      <text>
        <r>
          <rPr>
            <sz val="8"/>
            <color indexed="81"/>
            <rFont val="Arial"/>
            <family val="2"/>
          </rPr>
          <t>¿Existen un responsable asignado a la ejecución del control?</t>
        </r>
      </text>
    </comment>
    <comment ref="AV9" authorId="0" shapeId="0" xr:uid="{00000000-0006-0000-0B00-00001A000000}">
      <text>
        <r>
          <rPr>
            <sz val="9"/>
            <color indexed="81"/>
            <rFont val="Tahoma"/>
            <family val="2"/>
          </rPr>
          <t>El responsable tiene autoridad y adecuada segregación de funciones en la ejecución del control?</t>
        </r>
      </text>
    </comment>
    <comment ref="AW9" authorId="0" shapeId="0" xr:uid="{00000000-0006-0000-0B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B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B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B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B00-00001F000000}">
      <text>
        <r>
          <rPr>
            <sz val="8"/>
            <color indexed="81"/>
            <rFont val="Arial"/>
            <family val="2"/>
          </rPr>
          <t>¿Se deja evidencia o rastro de la ejecución del control, que permita a cualquier tercero con la evidencia, llegar a la misma conclusión?.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5AABBA19-BB4B-40A4-92F6-35AF18BB806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FC3F5CFA-C944-4B52-AE21-D007C78FE21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CDC6DA9-F78E-4E2A-8501-7EBAE336F21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9FF5CFE-BF0C-4AF3-99FE-5F4D18B238B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517ED8EF-3744-4347-9833-D73B0155CD4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8564AD74-FB62-4858-BB10-BC96D8FC43E1}">
      <text>
        <r>
          <rPr>
            <sz val="8"/>
            <color indexed="81"/>
            <rFont val="Arial"/>
            <family val="2"/>
          </rPr>
          <t>¿Afectar al grupo de funcionarios del proceso?</t>
        </r>
      </text>
    </comment>
    <comment ref="R9" authorId="0" shapeId="0" xr:uid="{B4475518-9DAE-4492-8292-18646E7BA7C9}">
      <text>
        <r>
          <rPr>
            <sz val="8"/>
            <color indexed="81"/>
            <rFont val="Arial"/>
            <family val="2"/>
          </rPr>
          <t>¿Afectar el cumplimiento de metas y objetivos de la dependencia?</t>
        </r>
      </text>
    </comment>
    <comment ref="S9" authorId="0" shapeId="0" xr:uid="{D21F68AE-AEBC-4405-92E3-57D96A08B8FC}">
      <text>
        <r>
          <rPr>
            <sz val="8"/>
            <color indexed="81"/>
            <rFont val="Arial"/>
            <family val="2"/>
          </rPr>
          <t>¿Afectar el cumplimiento de misión de la Entidad?</t>
        </r>
      </text>
    </comment>
    <comment ref="T9" authorId="0" shapeId="0" xr:uid="{597D9C75-74C1-4820-8D0F-BB7C4331B405}">
      <text>
        <r>
          <rPr>
            <sz val="8"/>
            <color indexed="81"/>
            <rFont val="Arial"/>
            <family val="2"/>
          </rPr>
          <t>¿Afectar el cumplimiento de la misión del sector al que pertenece la Entidad?</t>
        </r>
      </text>
    </comment>
    <comment ref="U9" authorId="0" shapeId="0" xr:uid="{702ACA22-88AD-4DF1-A4C2-DFEC8A54ADE1}">
      <text>
        <r>
          <rPr>
            <sz val="8"/>
            <color indexed="81"/>
            <rFont val="Arial"/>
            <family val="2"/>
          </rPr>
          <t>¿Generar pérdida de confianza de la Entidad, afectando su reputación?</t>
        </r>
      </text>
    </comment>
    <comment ref="V9" authorId="0" shapeId="0" xr:uid="{7AEFF63F-191B-4EDE-9BB4-725C531C4662}">
      <text>
        <r>
          <rPr>
            <sz val="8"/>
            <color indexed="81"/>
            <rFont val="Arial"/>
            <family val="2"/>
          </rPr>
          <t>¿Generar pérdida de recursos económicos?</t>
        </r>
      </text>
    </comment>
    <comment ref="W9" authorId="0" shapeId="0" xr:uid="{24381A34-03F5-405A-A060-7064EB3995A9}">
      <text>
        <r>
          <rPr>
            <sz val="8"/>
            <color indexed="81"/>
            <rFont val="Arial"/>
            <family val="2"/>
          </rPr>
          <t>¿Afectar la generación de los productos o la prestación de servicios?</t>
        </r>
      </text>
    </comment>
    <comment ref="X9" authorId="0" shapeId="0" xr:uid="{B6BB57B1-E0CF-4F24-8245-887AD1FD61EE}">
      <text>
        <r>
          <rPr>
            <sz val="8"/>
            <color indexed="81"/>
            <rFont val="Arial"/>
            <family val="2"/>
          </rPr>
          <t>¿Dar lugar al detrimento de calidad de vida de la comunidad por la pérdida del bien o servicios o los recursos públicos?</t>
        </r>
      </text>
    </comment>
    <comment ref="Y9" authorId="0" shapeId="0" xr:uid="{3EFD67B7-CB82-4606-A39D-A7234E9ABFFE}">
      <text>
        <r>
          <rPr>
            <sz val="8"/>
            <color indexed="81"/>
            <rFont val="Arial"/>
            <family val="2"/>
          </rPr>
          <t>¿Generar pérdida de información de la Entidad?</t>
        </r>
      </text>
    </comment>
    <comment ref="Z9" authorId="0" shapeId="0" xr:uid="{20ACE038-863C-49FF-A99A-D53AF398759B}">
      <text>
        <r>
          <rPr>
            <sz val="8"/>
            <color indexed="81"/>
            <rFont val="Arial"/>
            <family val="2"/>
          </rPr>
          <t>¿Generar intervención de los órganos de control, de la Fiscalía, u otro ente?</t>
        </r>
      </text>
    </comment>
    <comment ref="AA9" authorId="0" shapeId="0" xr:uid="{C8824643-8EBF-429E-BBD3-AAD8AB815E44}">
      <text>
        <r>
          <rPr>
            <sz val="8"/>
            <color indexed="81"/>
            <rFont val="Arial"/>
            <family val="2"/>
          </rPr>
          <t>¿Dar lugar a procesos sancionatorios?</t>
        </r>
      </text>
    </comment>
    <comment ref="AB9" authorId="0" shapeId="0" xr:uid="{4700E3F9-6757-4212-9B1F-3BB7B71050D4}">
      <text>
        <r>
          <rPr>
            <sz val="8"/>
            <color indexed="81"/>
            <rFont val="Arial"/>
            <family val="2"/>
          </rPr>
          <t>¿Dar lugar a procesos disciplinarios?</t>
        </r>
      </text>
    </comment>
    <comment ref="AC9" authorId="0" shapeId="0" xr:uid="{272497EF-495B-4962-8347-41F3CBA7951D}">
      <text>
        <r>
          <rPr>
            <sz val="8"/>
            <color indexed="81"/>
            <rFont val="Arial"/>
            <family val="2"/>
          </rPr>
          <t>¿Dar lugar a procesos fiscales?</t>
        </r>
      </text>
    </comment>
    <comment ref="AD9" authorId="0" shapeId="0" xr:uid="{BA49B00A-3FC0-41C9-B3E2-A26DF85C4D78}">
      <text>
        <r>
          <rPr>
            <sz val="8"/>
            <color indexed="81"/>
            <rFont val="Arial"/>
            <family val="2"/>
          </rPr>
          <t>¿Dar lugar a procesos penales?</t>
        </r>
      </text>
    </comment>
    <comment ref="AE9" authorId="0" shapeId="0" xr:uid="{CB133146-9208-4555-9B5D-5891C7167D46}">
      <text>
        <r>
          <rPr>
            <sz val="8"/>
            <color indexed="81"/>
            <rFont val="Arial"/>
            <family val="2"/>
          </rPr>
          <t>¿Generar pérdida de credibilidad del sector?</t>
        </r>
      </text>
    </comment>
    <comment ref="AF9" authorId="0" shapeId="0" xr:uid="{508CC4B1-46D7-4D93-AE17-826A4CBF6961}">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12660F9B-3B98-430F-8068-B4DEAF7157CE}">
      <text>
        <r>
          <rPr>
            <sz val="8"/>
            <color indexed="81"/>
            <rFont val="Arial"/>
            <family val="2"/>
          </rPr>
          <t>¿Afectar la imagen regional?</t>
        </r>
      </text>
    </comment>
    <comment ref="AH9" authorId="0" shapeId="0" xr:uid="{55831E4D-64B9-4A55-A413-9711DB294BB0}">
      <text>
        <r>
          <rPr>
            <sz val="8"/>
            <color indexed="81"/>
            <rFont val="Arial"/>
            <family val="2"/>
          </rPr>
          <t>¿Afectar la imagen nacional?</t>
        </r>
      </text>
    </comment>
    <comment ref="AI9" authorId="0" shapeId="0" xr:uid="{BB95142A-2AF5-478A-9156-498DC8F39CC8}">
      <text>
        <r>
          <rPr>
            <sz val="8"/>
            <color indexed="81"/>
            <rFont val="Arial"/>
            <family val="2"/>
          </rPr>
          <t>¿Genera Impacto ambiental?</t>
        </r>
      </text>
    </comment>
    <comment ref="AU9" authorId="0" shapeId="0" xr:uid="{E03647B6-1BFB-44CE-A882-2FBFF3AB6E86}">
      <text>
        <r>
          <rPr>
            <sz val="8"/>
            <color indexed="81"/>
            <rFont val="Arial"/>
            <family val="2"/>
          </rPr>
          <t>¿Existen un responsable asignado a la ejecución del control?</t>
        </r>
      </text>
    </comment>
    <comment ref="AV9" authorId="0" shapeId="0" xr:uid="{0EC9D111-E2CD-4834-A477-3ABE3129FA8D}">
      <text>
        <r>
          <rPr>
            <sz val="9"/>
            <color indexed="81"/>
            <rFont val="Tahoma"/>
            <family val="2"/>
          </rPr>
          <t>El responsable tiene autoridad y adecuada segregación de funciones en la ejecución del control?</t>
        </r>
      </text>
    </comment>
    <comment ref="AW9" authorId="0" shapeId="0" xr:uid="{9496EDD0-DC69-45F3-81B7-7D8B9D25BB3A}">
      <text>
        <r>
          <rPr>
            <sz val="8"/>
            <color indexed="81"/>
            <rFont val="Arial"/>
            <family val="2"/>
          </rPr>
          <t>¿La oportunidad en que se ejecuta el control ayuda a prevenir la mitigación del riesgo o a detectar la materialización del riesgo de manera oportuna?</t>
        </r>
      </text>
    </comment>
    <comment ref="AX9" authorId="0" shapeId="0" xr:uid="{FF358032-2D2A-4D67-A203-CAD46A8D3AF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D70E395-D735-4B1C-A7C8-6A600471DEA0}">
      <text>
        <r>
          <rPr>
            <sz val="8"/>
            <color indexed="81"/>
            <rFont val="Arial"/>
            <family val="2"/>
          </rPr>
          <t>¿La fuente de información que se utiliza en el desarrollo del control es información confiable que permita mitigar el riesgo?.</t>
        </r>
      </text>
    </comment>
    <comment ref="AZ9" authorId="0" shapeId="0" xr:uid="{1C8DFA93-84F1-42B3-8E6D-48F7B4D2E87C}">
      <text>
        <r>
          <rPr>
            <sz val="8"/>
            <color indexed="81"/>
            <rFont val="Arial"/>
            <family val="2"/>
          </rPr>
          <t>¿Las observaciones, desviaciones o diferencias identificadas como resultados de la ejecución del control son investigadas y resueltas de manera oportuna?</t>
        </r>
      </text>
    </comment>
    <comment ref="BA9" authorId="0" shapeId="0" xr:uid="{79A71A5C-1103-4236-821E-66A59678B15C}">
      <text>
        <r>
          <rPr>
            <sz val="8"/>
            <color indexed="81"/>
            <rFont val="Arial"/>
            <family val="2"/>
          </rPr>
          <t>¿Se deja evidencia o rastro de la ejecución del control, que permita a cualquier tercero con la evidencia, llegar a la misma conclusión?.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4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4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4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4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4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400-000006000000}">
      <text>
        <r>
          <rPr>
            <sz val="8"/>
            <color indexed="81"/>
            <rFont val="Arial"/>
            <family val="2"/>
          </rPr>
          <t>¿Afectar al grupo de funcionarios del proceso?</t>
        </r>
      </text>
    </comment>
    <comment ref="R9" authorId="0" shapeId="0" xr:uid="{00000000-0006-0000-1400-000007000000}">
      <text>
        <r>
          <rPr>
            <sz val="8"/>
            <color indexed="81"/>
            <rFont val="Arial"/>
            <family val="2"/>
          </rPr>
          <t>¿Afectar el cumplimiento de metas y objetivos de la dependencia?</t>
        </r>
      </text>
    </comment>
    <comment ref="S9" authorId="0" shapeId="0" xr:uid="{00000000-0006-0000-1400-000008000000}">
      <text>
        <r>
          <rPr>
            <sz val="8"/>
            <color indexed="81"/>
            <rFont val="Arial"/>
            <family val="2"/>
          </rPr>
          <t>¿Afectar el cumplimiento de misión de la Entidad?</t>
        </r>
      </text>
    </comment>
    <comment ref="T9" authorId="0" shapeId="0" xr:uid="{00000000-0006-0000-1400-000009000000}">
      <text>
        <r>
          <rPr>
            <sz val="8"/>
            <color indexed="81"/>
            <rFont val="Arial"/>
            <family val="2"/>
          </rPr>
          <t>¿Afectar el cumplimiento de la misión del sector al que pertenece la Entidad?</t>
        </r>
      </text>
    </comment>
    <comment ref="U9" authorId="0" shapeId="0" xr:uid="{00000000-0006-0000-1400-00000A000000}">
      <text>
        <r>
          <rPr>
            <sz val="8"/>
            <color indexed="81"/>
            <rFont val="Arial"/>
            <family val="2"/>
          </rPr>
          <t>¿Generar pérdida de confianza de la Entidad, afectando su reputación?</t>
        </r>
      </text>
    </comment>
    <comment ref="V9" authorId="0" shapeId="0" xr:uid="{00000000-0006-0000-1400-00000B000000}">
      <text>
        <r>
          <rPr>
            <sz val="8"/>
            <color indexed="81"/>
            <rFont val="Arial"/>
            <family val="2"/>
          </rPr>
          <t>¿Generar pérdida de recursos económicos?</t>
        </r>
      </text>
    </comment>
    <comment ref="W9" authorId="0" shapeId="0" xr:uid="{00000000-0006-0000-1400-00000C000000}">
      <text>
        <r>
          <rPr>
            <sz val="8"/>
            <color indexed="81"/>
            <rFont val="Arial"/>
            <family val="2"/>
          </rPr>
          <t>¿Afectar la generación de los productos o la prestación de servicios?</t>
        </r>
      </text>
    </comment>
    <comment ref="X9" authorId="0" shapeId="0" xr:uid="{00000000-0006-0000-1400-00000D000000}">
      <text>
        <r>
          <rPr>
            <sz val="8"/>
            <color indexed="81"/>
            <rFont val="Arial"/>
            <family val="2"/>
          </rPr>
          <t>¿Dar lugar al detrimento de calidad de vida de la comunidad por la pérdida del bien o servicios o los recursos públicos?</t>
        </r>
      </text>
    </comment>
    <comment ref="Y9" authorId="0" shapeId="0" xr:uid="{00000000-0006-0000-1400-00000E000000}">
      <text>
        <r>
          <rPr>
            <sz val="8"/>
            <color indexed="81"/>
            <rFont val="Arial"/>
            <family val="2"/>
          </rPr>
          <t>¿Generar pérdida de información de la Entidad?</t>
        </r>
      </text>
    </comment>
    <comment ref="Z9" authorId="0" shapeId="0" xr:uid="{00000000-0006-0000-1400-00000F000000}">
      <text>
        <r>
          <rPr>
            <sz val="8"/>
            <color indexed="81"/>
            <rFont val="Arial"/>
            <family val="2"/>
          </rPr>
          <t>¿Generar intervención de los órganos de control, de la Fiscalía, u otro ente?</t>
        </r>
      </text>
    </comment>
    <comment ref="AA9" authorId="0" shapeId="0" xr:uid="{00000000-0006-0000-1400-000010000000}">
      <text>
        <r>
          <rPr>
            <sz val="8"/>
            <color indexed="81"/>
            <rFont val="Arial"/>
            <family val="2"/>
          </rPr>
          <t>¿Dar lugar a procesos sancionatorios?</t>
        </r>
      </text>
    </comment>
    <comment ref="AB9" authorId="0" shapeId="0" xr:uid="{00000000-0006-0000-1400-000011000000}">
      <text>
        <r>
          <rPr>
            <sz val="8"/>
            <color indexed="81"/>
            <rFont val="Arial"/>
            <family val="2"/>
          </rPr>
          <t>¿Dar lugar a procesos disciplinarios?</t>
        </r>
      </text>
    </comment>
    <comment ref="AC9" authorId="0" shapeId="0" xr:uid="{00000000-0006-0000-1400-000012000000}">
      <text>
        <r>
          <rPr>
            <sz val="8"/>
            <color indexed="81"/>
            <rFont val="Arial"/>
            <family val="2"/>
          </rPr>
          <t>¿Dar lugar a procesos fiscales?</t>
        </r>
      </text>
    </comment>
    <comment ref="AD9" authorId="0" shapeId="0" xr:uid="{00000000-0006-0000-1400-000013000000}">
      <text>
        <r>
          <rPr>
            <sz val="8"/>
            <color indexed="81"/>
            <rFont val="Arial"/>
            <family val="2"/>
          </rPr>
          <t>¿Dar lugar a procesos penales?</t>
        </r>
      </text>
    </comment>
    <comment ref="AE9" authorId="0" shapeId="0" xr:uid="{00000000-0006-0000-1400-000014000000}">
      <text>
        <r>
          <rPr>
            <sz val="8"/>
            <color indexed="81"/>
            <rFont val="Arial"/>
            <family val="2"/>
          </rPr>
          <t>¿Generar pérdida de credibilidad del sector?</t>
        </r>
      </text>
    </comment>
    <comment ref="AF9" authorId="0" shapeId="0" xr:uid="{00000000-0006-0000-14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400-000016000000}">
      <text>
        <r>
          <rPr>
            <sz val="8"/>
            <color indexed="81"/>
            <rFont val="Arial"/>
            <family val="2"/>
          </rPr>
          <t>¿Afectar la imagen regional?</t>
        </r>
      </text>
    </comment>
    <comment ref="AH9" authorId="0" shapeId="0" xr:uid="{00000000-0006-0000-1400-000017000000}">
      <text>
        <r>
          <rPr>
            <sz val="8"/>
            <color indexed="81"/>
            <rFont val="Arial"/>
            <family val="2"/>
          </rPr>
          <t>¿Afectar la imagen nacional?</t>
        </r>
      </text>
    </comment>
    <comment ref="AI9" authorId="0" shapeId="0" xr:uid="{00000000-0006-0000-1400-000018000000}">
      <text>
        <r>
          <rPr>
            <sz val="8"/>
            <color indexed="81"/>
            <rFont val="Arial"/>
            <family val="2"/>
          </rPr>
          <t>¿Genera Impacto ambiental?</t>
        </r>
      </text>
    </comment>
    <comment ref="AU9" authorId="0" shapeId="0" xr:uid="{00000000-0006-0000-1400-000019000000}">
      <text>
        <r>
          <rPr>
            <sz val="8"/>
            <color indexed="81"/>
            <rFont val="Arial"/>
            <family val="2"/>
          </rPr>
          <t>¿Existen un responsable asignado a la ejecución del control?</t>
        </r>
      </text>
    </comment>
    <comment ref="AV9" authorId="0" shapeId="0" xr:uid="{00000000-0006-0000-1400-00001A000000}">
      <text>
        <r>
          <rPr>
            <sz val="9"/>
            <color indexed="81"/>
            <rFont val="Tahoma"/>
            <family val="2"/>
          </rPr>
          <t>El responsable tiene autoridad y adecuada segregación de funciones en la ejecución del control?</t>
        </r>
      </text>
    </comment>
    <comment ref="AW9" authorId="0" shapeId="0" xr:uid="{00000000-0006-0000-14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4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4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4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400-00001F000000}">
      <text>
        <r>
          <rPr>
            <sz val="8"/>
            <color indexed="81"/>
            <rFont val="Arial"/>
            <family val="2"/>
          </rPr>
          <t>¿Se deja evidencia o rastro de la ejecución del control, que permita a cualquier tercero con la evidencia, llegar a la misma conclusión?.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3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3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3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3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3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300-000006000000}">
      <text>
        <r>
          <rPr>
            <sz val="8"/>
            <color indexed="81"/>
            <rFont val="Arial"/>
            <family val="2"/>
          </rPr>
          <t>¿Afectar al grupo de funcionarios del proceso?</t>
        </r>
      </text>
    </comment>
    <comment ref="R9" authorId="0" shapeId="0" xr:uid="{00000000-0006-0000-1300-000007000000}">
      <text>
        <r>
          <rPr>
            <sz val="8"/>
            <color indexed="81"/>
            <rFont val="Arial"/>
            <family val="2"/>
          </rPr>
          <t>¿Afectar el cumplimiento de metas y objetivos de la dependencia?</t>
        </r>
      </text>
    </comment>
    <comment ref="S9" authorId="0" shapeId="0" xr:uid="{00000000-0006-0000-1300-000008000000}">
      <text>
        <r>
          <rPr>
            <sz val="8"/>
            <color indexed="81"/>
            <rFont val="Arial"/>
            <family val="2"/>
          </rPr>
          <t>¿Afectar el cumplimiento de misión de la Entidad?</t>
        </r>
      </text>
    </comment>
    <comment ref="T9" authorId="0" shapeId="0" xr:uid="{00000000-0006-0000-1300-000009000000}">
      <text>
        <r>
          <rPr>
            <sz val="8"/>
            <color indexed="81"/>
            <rFont val="Arial"/>
            <family val="2"/>
          </rPr>
          <t>¿Afectar el cumplimiento de la misión del sector al que pertenece la Entidad?</t>
        </r>
      </text>
    </comment>
    <comment ref="U9" authorId="0" shapeId="0" xr:uid="{00000000-0006-0000-1300-00000A000000}">
      <text>
        <r>
          <rPr>
            <sz val="8"/>
            <color indexed="81"/>
            <rFont val="Arial"/>
            <family val="2"/>
          </rPr>
          <t>¿Generar pérdida de confianza de la Entidad, afectando su reputación?</t>
        </r>
      </text>
    </comment>
    <comment ref="V9" authorId="0" shapeId="0" xr:uid="{00000000-0006-0000-1300-00000B000000}">
      <text>
        <r>
          <rPr>
            <sz val="8"/>
            <color indexed="81"/>
            <rFont val="Arial"/>
            <family val="2"/>
          </rPr>
          <t>¿Generar pérdida de recursos económicos?</t>
        </r>
      </text>
    </comment>
    <comment ref="W9" authorId="0" shapeId="0" xr:uid="{00000000-0006-0000-1300-00000C000000}">
      <text>
        <r>
          <rPr>
            <sz val="8"/>
            <color indexed="81"/>
            <rFont val="Arial"/>
            <family val="2"/>
          </rPr>
          <t>¿Afectar la generación de los productos o la prestación de servicios?</t>
        </r>
      </text>
    </comment>
    <comment ref="X9" authorId="0" shapeId="0" xr:uid="{00000000-0006-0000-1300-00000D000000}">
      <text>
        <r>
          <rPr>
            <sz val="8"/>
            <color indexed="81"/>
            <rFont val="Arial"/>
            <family val="2"/>
          </rPr>
          <t>¿Dar lugar al detrimento de calidad de vida de la comunidad por la pérdida del bien o servicios o los recursos públicos?</t>
        </r>
      </text>
    </comment>
    <comment ref="Y9" authorId="0" shapeId="0" xr:uid="{00000000-0006-0000-1300-00000E000000}">
      <text>
        <r>
          <rPr>
            <sz val="8"/>
            <color indexed="81"/>
            <rFont val="Arial"/>
            <family val="2"/>
          </rPr>
          <t>¿Generar pérdida de información de la Entidad?</t>
        </r>
      </text>
    </comment>
    <comment ref="Z9" authorId="0" shapeId="0" xr:uid="{00000000-0006-0000-1300-00000F000000}">
      <text>
        <r>
          <rPr>
            <sz val="8"/>
            <color indexed="81"/>
            <rFont val="Arial"/>
            <family val="2"/>
          </rPr>
          <t>¿Generar intervención de los órganos de control, de la Fiscalía, u otro ente?</t>
        </r>
      </text>
    </comment>
    <comment ref="AA9" authorId="0" shapeId="0" xr:uid="{00000000-0006-0000-1300-000010000000}">
      <text>
        <r>
          <rPr>
            <sz val="8"/>
            <color indexed="81"/>
            <rFont val="Arial"/>
            <family val="2"/>
          </rPr>
          <t>¿Dar lugar a procesos sancionatorios?</t>
        </r>
      </text>
    </comment>
    <comment ref="AB9" authorId="0" shapeId="0" xr:uid="{00000000-0006-0000-1300-000011000000}">
      <text>
        <r>
          <rPr>
            <sz val="8"/>
            <color indexed="81"/>
            <rFont val="Arial"/>
            <family val="2"/>
          </rPr>
          <t>¿Dar lugar a procesos disciplinarios?</t>
        </r>
      </text>
    </comment>
    <comment ref="AC9" authorId="0" shapeId="0" xr:uid="{00000000-0006-0000-1300-000012000000}">
      <text>
        <r>
          <rPr>
            <sz val="8"/>
            <color indexed="81"/>
            <rFont val="Arial"/>
            <family val="2"/>
          </rPr>
          <t>¿Dar lugar a procesos fiscales?</t>
        </r>
      </text>
    </comment>
    <comment ref="AD9" authorId="0" shapeId="0" xr:uid="{00000000-0006-0000-1300-000013000000}">
      <text>
        <r>
          <rPr>
            <sz val="8"/>
            <color indexed="81"/>
            <rFont val="Arial"/>
            <family val="2"/>
          </rPr>
          <t>¿Dar lugar a procesos penales?</t>
        </r>
      </text>
    </comment>
    <comment ref="AE9" authorId="0" shapeId="0" xr:uid="{00000000-0006-0000-1300-000014000000}">
      <text>
        <r>
          <rPr>
            <sz val="8"/>
            <color indexed="81"/>
            <rFont val="Arial"/>
            <family val="2"/>
          </rPr>
          <t>¿Generar pérdida de credibilidad del sector?</t>
        </r>
      </text>
    </comment>
    <comment ref="AF9" authorId="0" shapeId="0" xr:uid="{00000000-0006-0000-13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300-000016000000}">
      <text>
        <r>
          <rPr>
            <sz val="8"/>
            <color indexed="81"/>
            <rFont val="Arial"/>
            <family val="2"/>
          </rPr>
          <t>¿Afectar la imagen regional?</t>
        </r>
      </text>
    </comment>
    <comment ref="AH9" authorId="0" shapeId="0" xr:uid="{00000000-0006-0000-1300-000017000000}">
      <text>
        <r>
          <rPr>
            <sz val="8"/>
            <color indexed="81"/>
            <rFont val="Arial"/>
            <family val="2"/>
          </rPr>
          <t>¿Afectar la imagen nacional?</t>
        </r>
      </text>
    </comment>
    <comment ref="AI9" authorId="0" shapeId="0" xr:uid="{00000000-0006-0000-1300-000018000000}">
      <text>
        <r>
          <rPr>
            <sz val="8"/>
            <color indexed="81"/>
            <rFont val="Arial"/>
            <family val="2"/>
          </rPr>
          <t>¿Genera Impacto ambiental?</t>
        </r>
      </text>
    </comment>
    <comment ref="AU9" authorId="0" shapeId="0" xr:uid="{00000000-0006-0000-1300-000019000000}">
      <text>
        <r>
          <rPr>
            <sz val="8"/>
            <color indexed="81"/>
            <rFont val="Arial"/>
            <family val="2"/>
          </rPr>
          <t>¿Existen un responsable asignado a la ejecución del control?</t>
        </r>
      </text>
    </comment>
    <comment ref="AV9" authorId="0" shapeId="0" xr:uid="{00000000-0006-0000-1300-00001A000000}">
      <text>
        <r>
          <rPr>
            <sz val="9"/>
            <color indexed="81"/>
            <rFont val="Tahoma"/>
            <family val="2"/>
          </rPr>
          <t>El responsable tiene autoridad y adecuada segregación de funciones en la ejecución del control?</t>
        </r>
      </text>
    </comment>
    <comment ref="AW9" authorId="0" shapeId="0" xr:uid="{00000000-0006-0000-13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3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3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3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300-00001F000000}">
      <text>
        <r>
          <rPr>
            <sz val="8"/>
            <color indexed="81"/>
            <rFont val="Arial"/>
            <family val="2"/>
          </rPr>
          <t>¿Se deja evidencia o rastro de la ejecución del control, que permita a cualquier tercero con la evidencia, llegar a la misma conclusión?.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1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1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1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1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1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100-000006000000}">
      <text>
        <r>
          <rPr>
            <sz val="8"/>
            <color indexed="81"/>
            <rFont val="Arial"/>
            <family val="2"/>
          </rPr>
          <t>¿Afectar al grupo de funcionarios del proceso?</t>
        </r>
      </text>
    </comment>
    <comment ref="R9" authorId="0" shapeId="0" xr:uid="{00000000-0006-0000-1100-000007000000}">
      <text>
        <r>
          <rPr>
            <sz val="8"/>
            <color indexed="81"/>
            <rFont val="Arial"/>
            <family val="2"/>
          </rPr>
          <t>¿Afectar el cumplimiento de metas y objetivos de la dependencia?</t>
        </r>
      </text>
    </comment>
    <comment ref="S9" authorId="0" shapeId="0" xr:uid="{00000000-0006-0000-1100-000008000000}">
      <text>
        <r>
          <rPr>
            <sz val="8"/>
            <color indexed="81"/>
            <rFont val="Arial"/>
            <family val="2"/>
          </rPr>
          <t>¿Afectar el cumplimiento de misión de la Entidad?</t>
        </r>
      </text>
    </comment>
    <comment ref="T9" authorId="0" shapeId="0" xr:uid="{00000000-0006-0000-1100-000009000000}">
      <text>
        <r>
          <rPr>
            <sz val="8"/>
            <color indexed="81"/>
            <rFont val="Arial"/>
            <family val="2"/>
          </rPr>
          <t>¿Afectar el cumplimiento de la misión del sector al que pertenece la Entidad?</t>
        </r>
      </text>
    </comment>
    <comment ref="U9" authorId="0" shapeId="0" xr:uid="{00000000-0006-0000-1100-00000A000000}">
      <text>
        <r>
          <rPr>
            <sz val="8"/>
            <color indexed="81"/>
            <rFont val="Arial"/>
            <family val="2"/>
          </rPr>
          <t>¿Generar pérdida de confianza de la Entidad, afectando su reputación?</t>
        </r>
      </text>
    </comment>
    <comment ref="V9" authorId="0" shapeId="0" xr:uid="{00000000-0006-0000-1100-00000B000000}">
      <text>
        <r>
          <rPr>
            <sz val="8"/>
            <color indexed="81"/>
            <rFont val="Arial"/>
            <family val="2"/>
          </rPr>
          <t>¿Generar pérdida de recursos económicos?</t>
        </r>
      </text>
    </comment>
    <comment ref="W9" authorId="0" shapeId="0" xr:uid="{00000000-0006-0000-1100-00000C000000}">
      <text>
        <r>
          <rPr>
            <sz val="8"/>
            <color indexed="81"/>
            <rFont val="Arial"/>
            <family val="2"/>
          </rPr>
          <t>¿Afectar la generación de los productos o la prestación de servicios?</t>
        </r>
      </text>
    </comment>
    <comment ref="X9" authorId="0" shapeId="0" xr:uid="{00000000-0006-0000-1100-00000D000000}">
      <text>
        <r>
          <rPr>
            <sz val="8"/>
            <color indexed="81"/>
            <rFont val="Arial"/>
            <family val="2"/>
          </rPr>
          <t>¿Dar lugar al detrimento de calidad de vida de la comunidad por la pérdida del bien o servicios o los recursos públicos?</t>
        </r>
      </text>
    </comment>
    <comment ref="Y9" authorId="0" shapeId="0" xr:uid="{00000000-0006-0000-1100-00000E000000}">
      <text>
        <r>
          <rPr>
            <sz val="8"/>
            <color indexed="81"/>
            <rFont val="Arial"/>
            <family val="2"/>
          </rPr>
          <t>¿Generar pérdida de información de la Entidad?</t>
        </r>
      </text>
    </comment>
    <comment ref="Z9" authorId="0" shapeId="0" xr:uid="{00000000-0006-0000-1100-00000F000000}">
      <text>
        <r>
          <rPr>
            <sz val="8"/>
            <color indexed="81"/>
            <rFont val="Arial"/>
            <family val="2"/>
          </rPr>
          <t>¿Generar intervención de los órganos de control, de la Fiscalía, u otro ente?</t>
        </r>
      </text>
    </comment>
    <comment ref="AA9" authorId="0" shapeId="0" xr:uid="{00000000-0006-0000-1100-000010000000}">
      <text>
        <r>
          <rPr>
            <sz val="8"/>
            <color indexed="81"/>
            <rFont val="Arial"/>
            <family val="2"/>
          </rPr>
          <t>¿Dar lugar a procesos sancionatorios?</t>
        </r>
      </text>
    </comment>
    <comment ref="AB9" authorId="0" shapeId="0" xr:uid="{00000000-0006-0000-1100-000011000000}">
      <text>
        <r>
          <rPr>
            <sz val="8"/>
            <color indexed="81"/>
            <rFont val="Arial"/>
            <family val="2"/>
          </rPr>
          <t>¿Dar lugar a procesos disciplinarios?</t>
        </r>
      </text>
    </comment>
    <comment ref="AC9" authorId="0" shapeId="0" xr:uid="{00000000-0006-0000-1100-000012000000}">
      <text>
        <r>
          <rPr>
            <sz val="8"/>
            <color indexed="81"/>
            <rFont val="Arial"/>
            <family val="2"/>
          </rPr>
          <t>¿Dar lugar a procesos fiscales?</t>
        </r>
      </text>
    </comment>
    <comment ref="AD9" authorId="0" shapeId="0" xr:uid="{00000000-0006-0000-1100-000013000000}">
      <text>
        <r>
          <rPr>
            <sz val="8"/>
            <color indexed="81"/>
            <rFont val="Arial"/>
            <family val="2"/>
          </rPr>
          <t>¿Dar lugar a procesos penales?</t>
        </r>
      </text>
    </comment>
    <comment ref="AE9" authorId="0" shapeId="0" xr:uid="{00000000-0006-0000-1100-000014000000}">
      <text>
        <r>
          <rPr>
            <sz val="8"/>
            <color indexed="81"/>
            <rFont val="Arial"/>
            <family val="2"/>
          </rPr>
          <t>¿Generar pérdida de credibilidad del sector?</t>
        </r>
      </text>
    </comment>
    <comment ref="AF9" authorId="0" shapeId="0" xr:uid="{00000000-0006-0000-11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100-000016000000}">
      <text>
        <r>
          <rPr>
            <sz val="8"/>
            <color indexed="81"/>
            <rFont val="Arial"/>
            <family val="2"/>
          </rPr>
          <t>¿Afectar la imagen regional?</t>
        </r>
      </text>
    </comment>
    <comment ref="AH9" authorId="0" shapeId="0" xr:uid="{00000000-0006-0000-1100-000017000000}">
      <text>
        <r>
          <rPr>
            <sz val="8"/>
            <color indexed="81"/>
            <rFont val="Arial"/>
            <family val="2"/>
          </rPr>
          <t>¿Afectar la imagen nacional?</t>
        </r>
      </text>
    </comment>
    <comment ref="AI9" authorId="0" shapeId="0" xr:uid="{00000000-0006-0000-1100-000018000000}">
      <text>
        <r>
          <rPr>
            <sz val="8"/>
            <color indexed="81"/>
            <rFont val="Arial"/>
            <family val="2"/>
          </rPr>
          <t>¿Genera Impacto ambiental?</t>
        </r>
      </text>
    </comment>
    <comment ref="AU9" authorId="0" shapeId="0" xr:uid="{00000000-0006-0000-1100-000019000000}">
      <text>
        <r>
          <rPr>
            <sz val="8"/>
            <color indexed="81"/>
            <rFont val="Arial"/>
            <family val="2"/>
          </rPr>
          <t>¿Existen un responsable asignado a la ejecución del control?</t>
        </r>
      </text>
    </comment>
    <comment ref="AV9" authorId="0" shapeId="0" xr:uid="{00000000-0006-0000-1100-00001A000000}">
      <text>
        <r>
          <rPr>
            <sz val="9"/>
            <color indexed="81"/>
            <rFont val="Tahoma"/>
            <family val="2"/>
          </rPr>
          <t>El responsable tiene autoridad y adecuada segregación de funciones en la ejecución del control?</t>
        </r>
      </text>
    </comment>
    <comment ref="AW9" authorId="0" shapeId="0" xr:uid="{00000000-0006-0000-11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1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1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1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100-00001F000000}">
      <text>
        <r>
          <rPr>
            <sz val="8"/>
            <color indexed="81"/>
            <rFont val="Arial"/>
            <family val="2"/>
          </rPr>
          <t>¿Se deja evidencia o rastro de la ejecución del control, que permita a cualquier tercero con la evidencia, llegar a la misma conclusión?.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2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2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2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2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2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200-000006000000}">
      <text>
        <r>
          <rPr>
            <sz val="8"/>
            <color indexed="81"/>
            <rFont val="Arial"/>
            <family val="2"/>
          </rPr>
          <t>¿Afectar al grupo de funcionarios del proceso?</t>
        </r>
      </text>
    </comment>
    <comment ref="R9" authorId="0" shapeId="0" xr:uid="{00000000-0006-0000-1200-000007000000}">
      <text>
        <r>
          <rPr>
            <sz val="8"/>
            <color indexed="81"/>
            <rFont val="Arial"/>
            <family val="2"/>
          </rPr>
          <t>¿Afectar el cumplimiento de metas y objetivos de la dependencia?</t>
        </r>
      </text>
    </comment>
    <comment ref="S9" authorId="0" shapeId="0" xr:uid="{00000000-0006-0000-1200-000008000000}">
      <text>
        <r>
          <rPr>
            <sz val="8"/>
            <color indexed="81"/>
            <rFont val="Arial"/>
            <family val="2"/>
          </rPr>
          <t>¿Afectar el cumplimiento de misión de la Entidad?</t>
        </r>
      </text>
    </comment>
    <comment ref="T9" authorId="0" shapeId="0" xr:uid="{00000000-0006-0000-1200-000009000000}">
      <text>
        <r>
          <rPr>
            <sz val="8"/>
            <color indexed="81"/>
            <rFont val="Arial"/>
            <family val="2"/>
          </rPr>
          <t>¿Afectar el cumplimiento de la misión del sector al que pertenece la Entidad?</t>
        </r>
      </text>
    </comment>
    <comment ref="U9" authorId="0" shapeId="0" xr:uid="{00000000-0006-0000-1200-00000A000000}">
      <text>
        <r>
          <rPr>
            <sz val="8"/>
            <color indexed="81"/>
            <rFont val="Arial"/>
            <family val="2"/>
          </rPr>
          <t>¿Generar pérdida de confianza de la Entidad, afectando su reputación?</t>
        </r>
      </text>
    </comment>
    <comment ref="V9" authorId="0" shapeId="0" xr:uid="{00000000-0006-0000-1200-00000B000000}">
      <text>
        <r>
          <rPr>
            <sz val="8"/>
            <color indexed="81"/>
            <rFont val="Arial"/>
            <family val="2"/>
          </rPr>
          <t>¿Generar pérdida de recursos económicos?</t>
        </r>
      </text>
    </comment>
    <comment ref="W9" authorId="0" shapeId="0" xr:uid="{00000000-0006-0000-1200-00000C000000}">
      <text>
        <r>
          <rPr>
            <sz val="8"/>
            <color indexed="81"/>
            <rFont val="Arial"/>
            <family val="2"/>
          </rPr>
          <t>¿Afectar la generación de los productos o la prestación de servicios?</t>
        </r>
      </text>
    </comment>
    <comment ref="X9" authorId="0" shapeId="0" xr:uid="{00000000-0006-0000-1200-00000D000000}">
      <text>
        <r>
          <rPr>
            <sz val="8"/>
            <color indexed="81"/>
            <rFont val="Arial"/>
            <family val="2"/>
          </rPr>
          <t>¿Dar lugar al detrimento de calidad de vida de la comunidad por la pérdida del bien o servicios o los recursos públicos?</t>
        </r>
      </text>
    </comment>
    <comment ref="Y9" authorId="0" shapeId="0" xr:uid="{00000000-0006-0000-1200-00000E000000}">
      <text>
        <r>
          <rPr>
            <sz val="8"/>
            <color indexed="81"/>
            <rFont val="Arial"/>
            <family val="2"/>
          </rPr>
          <t>¿Generar pérdida de información de la Entidad?</t>
        </r>
      </text>
    </comment>
    <comment ref="Z9" authorId="0" shapeId="0" xr:uid="{00000000-0006-0000-1200-00000F000000}">
      <text>
        <r>
          <rPr>
            <sz val="8"/>
            <color indexed="81"/>
            <rFont val="Arial"/>
            <family val="2"/>
          </rPr>
          <t>¿Generar intervención de los órganos de control, de la Fiscalía, u otro ente?</t>
        </r>
      </text>
    </comment>
    <comment ref="AA9" authorId="0" shapeId="0" xr:uid="{00000000-0006-0000-1200-000010000000}">
      <text>
        <r>
          <rPr>
            <sz val="8"/>
            <color indexed="81"/>
            <rFont val="Arial"/>
            <family val="2"/>
          </rPr>
          <t>¿Dar lugar a procesos sancionatorios?</t>
        </r>
      </text>
    </comment>
    <comment ref="AB9" authorId="0" shapeId="0" xr:uid="{00000000-0006-0000-1200-000011000000}">
      <text>
        <r>
          <rPr>
            <sz val="8"/>
            <color indexed="81"/>
            <rFont val="Arial"/>
            <family val="2"/>
          </rPr>
          <t>¿Dar lugar a procesos disciplinarios?</t>
        </r>
      </text>
    </comment>
    <comment ref="AC9" authorId="0" shapeId="0" xr:uid="{00000000-0006-0000-1200-000012000000}">
      <text>
        <r>
          <rPr>
            <sz val="8"/>
            <color indexed="81"/>
            <rFont val="Arial"/>
            <family val="2"/>
          </rPr>
          <t>¿Dar lugar a procesos fiscales?</t>
        </r>
      </text>
    </comment>
    <comment ref="AD9" authorId="0" shapeId="0" xr:uid="{00000000-0006-0000-1200-000013000000}">
      <text>
        <r>
          <rPr>
            <sz val="8"/>
            <color indexed="81"/>
            <rFont val="Arial"/>
            <family val="2"/>
          </rPr>
          <t>¿Dar lugar a procesos penales?</t>
        </r>
      </text>
    </comment>
    <comment ref="AE9" authorId="0" shapeId="0" xr:uid="{00000000-0006-0000-1200-000014000000}">
      <text>
        <r>
          <rPr>
            <sz val="8"/>
            <color indexed="81"/>
            <rFont val="Arial"/>
            <family val="2"/>
          </rPr>
          <t>¿Generar pérdida de credibilidad del sector?</t>
        </r>
      </text>
    </comment>
    <comment ref="AF9" authorId="0" shapeId="0" xr:uid="{00000000-0006-0000-12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200-000016000000}">
      <text>
        <r>
          <rPr>
            <sz val="8"/>
            <color indexed="81"/>
            <rFont val="Arial"/>
            <family val="2"/>
          </rPr>
          <t>¿Afectar la imagen regional?</t>
        </r>
      </text>
    </comment>
    <comment ref="AH9" authorId="0" shapeId="0" xr:uid="{00000000-0006-0000-1200-000017000000}">
      <text>
        <r>
          <rPr>
            <sz val="8"/>
            <color indexed="81"/>
            <rFont val="Arial"/>
            <family val="2"/>
          </rPr>
          <t>¿Afectar la imagen nacional?</t>
        </r>
      </text>
    </comment>
    <comment ref="AI9" authorId="0" shapeId="0" xr:uid="{00000000-0006-0000-1200-000018000000}">
      <text>
        <r>
          <rPr>
            <sz val="8"/>
            <color indexed="81"/>
            <rFont val="Arial"/>
            <family val="2"/>
          </rPr>
          <t>¿Genera Impacto ambiental?</t>
        </r>
      </text>
    </comment>
    <comment ref="AU9" authorId="0" shapeId="0" xr:uid="{00000000-0006-0000-1200-000019000000}">
      <text>
        <r>
          <rPr>
            <sz val="8"/>
            <color indexed="81"/>
            <rFont val="Arial"/>
            <family val="2"/>
          </rPr>
          <t>¿Existen un responsable asignado a la ejecución del control?</t>
        </r>
      </text>
    </comment>
    <comment ref="AV9" authorId="0" shapeId="0" xr:uid="{00000000-0006-0000-1200-00001A000000}">
      <text>
        <r>
          <rPr>
            <sz val="9"/>
            <color indexed="81"/>
            <rFont val="Tahoma"/>
            <family val="2"/>
          </rPr>
          <t>El responsable tiene autoridad y adecuada segregación de funciones en la ejecución del control?</t>
        </r>
      </text>
    </comment>
    <comment ref="AW9" authorId="0" shapeId="0" xr:uid="{00000000-0006-0000-12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2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2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2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200-00001F000000}">
      <text>
        <r>
          <rPr>
            <sz val="8"/>
            <color indexed="81"/>
            <rFont val="Arial"/>
            <family val="2"/>
          </rPr>
          <t>¿Se deja evidencia o rastro de la ejecución del control, que permita a cualquier tercero con la evidencia, llegar a la misma conclusión?.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F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F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F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F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0F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0F00-000006000000}">
      <text>
        <r>
          <rPr>
            <sz val="8"/>
            <color indexed="81"/>
            <rFont val="Arial"/>
            <family val="2"/>
          </rPr>
          <t>¿Afectar al grupo de funcionarios del proceso?</t>
        </r>
      </text>
    </comment>
    <comment ref="R9" authorId="0" shapeId="0" xr:uid="{00000000-0006-0000-0F00-000007000000}">
      <text>
        <r>
          <rPr>
            <sz val="8"/>
            <color indexed="81"/>
            <rFont val="Arial"/>
            <family val="2"/>
          </rPr>
          <t>¿Afectar el cumplimiento de metas y objetivos de la dependencia?</t>
        </r>
      </text>
    </comment>
    <comment ref="S9" authorId="0" shapeId="0" xr:uid="{00000000-0006-0000-0F00-000008000000}">
      <text>
        <r>
          <rPr>
            <sz val="8"/>
            <color indexed="81"/>
            <rFont val="Arial"/>
            <family val="2"/>
          </rPr>
          <t>¿Afectar el cumplimiento de misión de la Entidad?</t>
        </r>
      </text>
    </comment>
    <comment ref="T9" authorId="0" shapeId="0" xr:uid="{00000000-0006-0000-0F00-000009000000}">
      <text>
        <r>
          <rPr>
            <sz val="8"/>
            <color indexed="81"/>
            <rFont val="Arial"/>
            <family val="2"/>
          </rPr>
          <t>¿Afectar el cumplimiento de la misión del sector al que pertenece la Entidad?</t>
        </r>
      </text>
    </comment>
    <comment ref="U9" authorId="0" shapeId="0" xr:uid="{00000000-0006-0000-0F00-00000A000000}">
      <text>
        <r>
          <rPr>
            <sz val="8"/>
            <color indexed="81"/>
            <rFont val="Arial"/>
            <family val="2"/>
          </rPr>
          <t>¿Generar pérdida de confianza de la Entidad, afectando su reputación?</t>
        </r>
      </text>
    </comment>
    <comment ref="V9" authorId="0" shapeId="0" xr:uid="{00000000-0006-0000-0F00-00000B000000}">
      <text>
        <r>
          <rPr>
            <sz val="8"/>
            <color indexed="81"/>
            <rFont val="Arial"/>
            <family val="2"/>
          </rPr>
          <t>¿Generar pérdida de recursos económicos?</t>
        </r>
      </text>
    </comment>
    <comment ref="W9" authorId="0" shapeId="0" xr:uid="{00000000-0006-0000-0F00-00000C000000}">
      <text>
        <r>
          <rPr>
            <sz val="8"/>
            <color indexed="81"/>
            <rFont val="Arial"/>
            <family val="2"/>
          </rPr>
          <t>¿Afectar la generación de los productos o la prestación de servicios?</t>
        </r>
      </text>
    </comment>
    <comment ref="X9" authorId="0" shapeId="0" xr:uid="{00000000-0006-0000-0F00-00000D000000}">
      <text>
        <r>
          <rPr>
            <sz val="8"/>
            <color indexed="81"/>
            <rFont val="Arial"/>
            <family val="2"/>
          </rPr>
          <t>¿Dar lugar al detrimento de calidad de vida de la comunidad por la pérdida del bien o servicios o los recursos públicos?</t>
        </r>
      </text>
    </comment>
    <comment ref="Y9" authorId="0" shapeId="0" xr:uid="{00000000-0006-0000-0F00-00000E000000}">
      <text>
        <r>
          <rPr>
            <sz val="8"/>
            <color indexed="81"/>
            <rFont val="Arial"/>
            <family val="2"/>
          </rPr>
          <t>¿Generar pérdida de información de la Entidad?</t>
        </r>
      </text>
    </comment>
    <comment ref="Z9" authorId="0" shapeId="0" xr:uid="{00000000-0006-0000-0F00-00000F000000}">
      <text>
        <r>
          <rPr>
            <sz val="8"/>
            <color indexed="81"/>
            <rFont val="Arial"/>
            <family val="2"/>
          </rPr>
          <t>¿Generar intervención de los órganos de control, de la Fiscalía, u otro ente?</t>
        </r>
      </text>
    </comment>
    <comment ref="AA9" authorId="0" shapeId="0" xr:uid="{00000000-0006-0000-0F00-000010000000}">
      <text>
        <r>
          <rPr>
            <sz val="8"/>
            <color indexed="81"/>
            <rFont val="Arial"/>
            <family val="2"/>
          </rPr>
          <t>¿Dar lugar a procesos sancionatorios?</t>
        </r>
      </text>
    </comment>
    <comment ref="AB9" authorId="0" shapeId="0" xr:uid="{00000000-0006-0000-0F00-000011000000}">
      <text>
        <r>
          <rPr>
            <sz val="8"/>
            <color indexed="81"/>
            <rFont val="Arial"/>
            <family val="2"/>
          </rPr>
          <t>¿Dar lugar a procesos disciplinarios?</t>
        </r>
      </text>
    </comment>
    <comment ref="AC9" authorId="0" shapeId="0" xr:uid="{00000000-0006-0000-0F00-000012000000}">
      <text>
        <r>
          <rPr>
            <sz val="8"/>
            <color indexed="81"/>
            <rFont val="Arial"/>
            <family val="2"/>
          </rPr>
          <t>¿Dar lugar a procesos fiscales?</t>
        </r>
      </text>
    </comment>
    <comment ref="AD9" authorId="0" shapeId="0" xr:uid="{00000000-0006-0000-0F00-000013000000}">
      <text>
        <r>
          <rPr>
            <sz val="8"/>
            <color indexed="81"/>
            <rFont val="Arial"/>
            <family val="2"/>
          </rPr>
          <t>¿Dar lugar a procesos penales?</t>
        </r>
      </text>
    </comment>
    <comment ref="AE9" authorId="0" shapeId="0" xr:uid="{00000000-0006-0000-0F00-000014000000}">
      <text>
        <r>
          <rPr>
            <sz val="8"/>
            <color indexed="81"/>
            <rFont val="Arial"/>
            <family val="2"/>
          </rPr>
          <t>¿Generar pérdida de credibilidad del sector?</t>
        </r>
      </text>
    </comment>
    <comment ref="AF9" authorId="0" shapeId="0" xr:uid="{00000000-0006-0000-0F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0F00-000016000000}">
      <text>
        <r>
          <rPr>
            <sz val="8"/>
            <color indexed="81"/>
            <rFont val="Arial"/>
            <family val="2"/>
          </rPr>
          <t>¿Afectar la imagen regional?</t>
        </r>
      </text>
    </comment>
    <comment ref="AH9" authorId="0" shapeId="0" xr:uid="{00000000-0006-0000-0F00-000017000000}">
      <text>
        <r>
          <rPr>
            <sz val="8"/>
            <color indexed="81"/>
            <rFont val="Arial"/>
            <family val="2"/>
          </rPr>
          <t>¿Afectar la imagen nacional?</t>
        </r>
      </text>
    </comment>
    <comment ref="AI9" authorId="0" shapeId="0" xr:uid="{00000000-0006-0000-0F00-000018000000}">
      <text>
        <r>
          <rPr>
            <sz val="8"/>
            <color indexed="81"/>
            <rFont val="Arial"/>
            <family val="2"/>
          </rPr>
          <t>¿Genera Impacto ambiental?</t>
        </r>
      </text>
    </comment>
    <comment ref="AU9" authorId="0" shapeId="0" xr:uid="{00000000-0006-0000-0F00-000019000000}">
      <text>
        <r>
          <rPr>
            <sz val="8"/>
            <color indexed="81"/>
            <rFont val="Arial"/>
            <family val="2"/>
          </rPr>
          <t>¿Existen un responsable asignado a la ejecución del control?</t>
        </r>
      </text>
    </comment>
    <comment ref="AV9" authorId="0" shapeId="0" xr:uid="{00000000-0006-0000-0F00-00001A000000}">
      <text>
        <r>
          <rPr>
            <sz val="9"/>
            <color indexed="81"/>
            <rFont val="Tahoma"/>
            <family val="2"/>
          </rPr>
          <t>El responsable tiene autoridad y adecuada segregación de funciones en la ejecución del control?</t>
        </r>
      </text>
    </comment>
    <comment ref="AW9" authorId="0" shapeId="0" xr:uid="{00000000-0006-0000-0F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F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F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F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F00-00001F000000}">
      <text>
        <r>
          <rPr>
            <sz val="8"/>
            <color indexed="81"/>
            <rFont val="Arial"/>
            <family val="2"/>
          </rPr>
          <t>¿Se deja evidencia o rastro de la ejecución del control, que permita a cualquier tercero con la evidencia, llegar a la misma conclusión?.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0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0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0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0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0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000-000006000000}">
      <text>
        <r>
          <rPr>
            <sz val="8"/>
            <color indexed="81"/>
            <rFont val="Arial"/>
            <family val="2"/>
          </rPr>
          <t>¿Afectar al grupo de funcionarios del proceso?</t>
        </r>
      </text>
    </comment>
    <comment ref="R9" authorId="0" shapeId="0" xr:uid="{00000000-0006-0000-1000-000007000000}">
      <text>
        <r>
          <rPr>
            <sz val="8"/>
            <color indexed="81"/>
            <rFont val="Arial"/>
            <family val="2"/>
          </rPr>
          <t>¿Afectar el cumplimiento de metas y objetivos de la dependencia?</t>
        </r>
      </text>
    </comment>
    <comment ref="S9" authorId="0" shapeId="0" xr:uid="{00000000-0006-0000-1000-000008000000}">
      <text>
        <r>
          <rPr>
            <sz val="8"/>
            <color indexed="81"/>
            <rFont val="Arial"/>
            <family val="2"/>
          </rPr>
          <t>¿Afectar el cumplimiento de misión de la Entidad?</t>
        </r>
      </text>
    </comment>
    <comment ref="T9" authorId="0" shapeId="0" xr:uid="{00000000-0006-0000-1000-000009000000}">
      <text>
        <r>
          <rPr>
            <sz val="8"/>
            <color indexed="81"/>
            <rFont val="Arial"/>
            <family val="2"/>
          </rPr>
          <t>¿Afectar el cumplimiento de la misión del sector al que pertenece la Entidad?</t>
        </r>
      </text>
    </comment>
    <comment ref="U9" authorId="0" shapeId="0" xr:uid="{00000000-0006-0000-1000-00000A000000}">
      <text>
        <r>
          <rPr>
            <sz val="8"/>
            <color indexed="81"/>
            <rFont val="Arial"/>
            <family val="2"/>
          </rPr>
          <t>¿Generar pérdida de confianza de la Entidad, afectando su reputación?</t>
        </r>
      </text>
    </comment>
    <comment ref="V9" authorId="0" shapeId="0" xr:uid="{00000000-0006-0000-1000-00000B000000}">
      <text>
        <r>
          <rPr>
            <sz val="8"/>
            <color indexed="81"/>
            <rFont val="Arial"/>
            <family val="2"/>
          </rPr>
          <t>¿Generar pérdida de recursos económicos?</t>
        </r>
      </text>
    </comment>
    <comment ref="W9" authorId="0" shapeId="0" xr:uid="{00000000-0006-0000-1000-00000C000000}">
      <text>
        <r>
          <rPr>
            <sz val="8"/>
            <color indexed="81"/>
            <rFont val="Arial"/>
            <family val="2"/>
          </rPr>
          <t>¿Afectar la generación de los productos o la prestación de servicios?</t>
        </r>
      </text>
    </comment>
    <comment ref="X9" authorId="0" shapeId="0" xr:uid="{00000000-0006-0000-1000-00000D000000}">
      <text>
        <r>
          <rPr>
            <sz val="8"/>
            <color indexed="81"/>
            <rFont val="Arial"/>
            <family val="2"/>
          </rPr>
          <t>¿Dar lugar al detrimento de calidad de vida de la comunidad por la pérdida del bien o servicios o los recursos públicos?</t>
        </r>
      </text>
    </comment>
    <comment ref="Y9" authorId="0" shapeId="0" xr:uid="{00000000-0006-0000-1000-00000E000000}">
      <text>
        <r>
          <rPr>
            <sz val="8"/>
            <color indexed="81"/>
            <rFont val="Arial"/>
            <family val="2"/>
          </rPr>
          <t>¿Generar pérdida de información de la Entidad?</t>
        </r>
      </text>
    </comment>
    <comment ref="Z9" authorId="0" shapeId="0" xr:uid="{00000000-0006-0000-1000-00000F000000}">
      <text>
        <r>
          <rPr>
            <sz val="8"/>
            <color indexed="81"/>
            <rFont val="Arial"/>
            <family val="2"/>
          </rPr>
          <t>¿Generar intervención de los órganos de control, de la Fiscalía, u otro ente?</t>
        </r>
      </text>
    </comment>
    <comment ref="AA9" authorId="0" shapeId="0" xr:uid="{00000000-0006-0000-1000-000010000000}">
      <text>
        <r>
          <rPr>
            <sz val="8"/>
            <color indexed="81"/>
            <rFont val="Arial"/>
            <family val="2"/>
          </rPr>
          <t>¿Dar lugar a procesos sancionatorios?</t>
        </r>
      </text>
    </comment>
    <comment ref="AB9" authorId="0" shapeId="0" xr:uid="{00000000-0006-0000-1000-000011000000}">
      <text>
        <r>
          <rPr>
            <sz val="8"/>
            <color indexed="81"/>
            <rFont val="Arial"/>
            <family val="2"/>
          </rPr>
          <t>¿Dar lugar a procesos disciplinarios?</t>
        </r>
      </text>
    </comment>
    <comment ref="AC9" authorId="0" shapeId="0" xr:uid="{00000000-0006-0000-1000-000012000000}">
      <text>
        <r>
          <rPr>
            <sz val="8"/>
            <color indexed="81"/>
            <rFont val="Arial"/>
            <family val="2"/>
          </rPr>
          <t>¿Dar lugar a procesos fiscales?</t>
        </r>
      </text>
    </comment>
    <comment ref="AD9" authorId="0" shapeId="0" xr:uid="{00000000-0006-0000-1000-000013000000}">
      <text>
        <r>
          <rPr>
            <sz val="8"/>
            <color indexed="81"/>
            <rFont val="Arial"/>
            <family val="2"/>
          </rPr>
          <t>¿Dar lugar a procesos penales?</t>
        </r>
      </text>
    </comment>
    <comment ref="AE9" authorId="0" shapeId="0" xr:uid="{00000000-0006-0000-1000-000014000000}">
      <text>
        <r>
          <rPr>
            <sz val="8"/>
            <color indexed="81"/>
            <rFont val="Arial"/>
            <family val="2"/>
          </rPr>
          <t>¿Generar pérdida de credibilidad del sector?</t>
        </r>
      </text>
    </comment>
    <comment ref="AF9" authorId="0" shapeId="0" xr:uid="{00000000-0006-0000-10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000-000016000000}">
      <text>
        <r>
          <rPr>
            <sz val="8"/>
            <color indexed="81"/>
            <rFont val="Arial"/>
            <family val="2"/>
          </rPr>
          <t>¿Afectar la imagen regional?</t>
        </r>
      </text>
    </comment>
    <comment ref="AH9" authorId="0" shapeId="0" xr:uid="{00000000-0006-0000-1000-000017000000}">
      <text>
        <r>
          <rPr>
            <sz val="8"/>
            <color indexed="81"/>
            <rFont val="Arial"/>
            <family val="2"/>
          </rPr>
          <t>¿Afectar la imagen nacional?</t>
        </r>
      </text>
    </comment>
    <comment ref="AI9" authorId="0" shapeId="0" xr:uid="{00000000-0006-0000-1000-000018000000}">
      <text>
        <r>
          <rPr>
            <sz val="8"/>
            <color indexed="81"/>
            <rFont val="Arial"/>
            <family val="2"/>
          </rPr>
          <t>¿Genera Impacto ambiental?</t>
        </r>
      </text>
    </comment>
    <comment ref="AU9" authorId="0" shapeId="0" xr:uid="{00000000-0006-0000-1000-000019000000}">
      <text>
        <r>
          <rPr>
            <sz val="8"/>
            <color indexed="81"/>
            <rFont val="Arial"/>
            <family val="2"/>
          </rPr>
          <t>¿Existen un responsable asignado a la ejecución del control?</t>
        </r>
      </text>
    </comment>
    <comment ref="AV9" authorId="0" shapeId="0" xr:uid="{00000000-0006-0000-1000-00001A000000}">
      <text>
        <r>
          <rPr>
            <sz val="9"/>
            <color indexed="81"/>
            <rFont val="Tahoma"/>
            <family val="2"/>
          </rPr>
          <t>El responsable tiene autoridad y adecuada segregación de funciones en la ejecución del control?</t>
        </r>
      </text>
    </comment>
    <comment ref="AW9" authorId="0" shapeId="0" xr:uid="{00000000-0006-0000-10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0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0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0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000-00001F000000}">
      <text>
        <r>
          <rPr>
            <sz val="8"/>
            <color indexed="81"/>
            <rFont val="Arial"/>
            <family val="2"/>
          </rPr>
          <t>¿Se deja evidencia o rastro de la ejecución del control, que permita a cualquier tercero con la evidencia, llegar a la misma conclusión?.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F003D2F2-0C22-4267-A7FF-A32BA8342412}">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F5AE1294-F87E-46D9-AA29-E4CA96D5F30C}">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38E7618B-303F-4496-9505-6313E859DD94}">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116579F9-3ACB-40D1-8653-B0EFFC6F068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74DF3BA9-0BF9-48C2-BCB3-A901E09B687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3DEF3625-88D6-45F6-8725-841E68029F2E}">
      <text>
        <r>
          <rPr>
            <sz val="8"/>
            <color indexed="81"/>
            <rFont val="Arial"/>
            <family val="2"/>
          </rPr>
          <t>¿Afectar al grupo de funcionarios del proceso?</t>
        </r>
      </text>
    </comment>
    <comment ref="R9" authorId="0" shapeId="0" xr:uid="{9B4EF098-FCC6-4479-B823-3673726A964E}">
      <text>
        <r>
          <rPr>
            <sz val="8"/>
            <color indexed="81"/>
            <rFont val="Arial"/>
            <family val="2"/>
          </rPr>
          <t>¿Afectar el cumplimiento de metas y objetivos de la dependencia?</t>
        </r>
      </text>
    </comment>
    <comment ref="S9" authorId="0" shapeId="0" xr:uid="{7C26AC50-5BB8-4764-BF86-99945E29A0BE}">
      <text>
        <r>
          <rPr>
            <sz val="8"/>
            <color indexed="81"/>
            <rFont val="Arial"/>
            <family val="2"/>
          </rPr>
          <t>¿Afectar el cumplimiento de misión de la Entidad?</t>
        </r>
      </text>
    </comment>
    <comment ref="T9" authorId="0" shapeId="0" xr:uid="{A6FF5678-4289-4C01-BC25-12C359A2C8E3}">
      <text>
        <r>
          <rPr>
            <sz val="8"/>
            <color indexed="81"/>
            <rFont val="Arial"/>
            <family val="2"/>
          </rPr>
          <t>¿Afectar el cumplimiento de la misión del sector al que pertenece la Entidad?</t>
        </r>
      </text>
    </comment>
    <comment ref="U9" authorId="0" shapeId="0" xr:uid="{81C86EC6-8D1E-48D3-946B-2D585F2C8136}">
      <text>
        <r>
          <rPr>
            <sz val="8"/>
            <color indexed="81"/>
            <rFont val="Arial"/>
            <family val="2"/>
          </rPr>
          <t>¿Generar pérdida de confianza de la Entidad, afectando su reputación?</t>
        </r>
      </text>
    </comment>
    <comment ref="V9" authorId="0" shapeId="0" xr:uid="{5B6C664E-9056-427D-BD8B-4E2C01906F7C}">
      <text>
        <r>
          <rPr>
            <sz val="8"/>
            <color indexed="81"/>
            <rFont val="Arial"/>
            <family val="2"/>
          </rPr>
          <t>¿Generar pérdida de recursos económicos?</t>
        </r>
      </text>
    </comment>
    <comment ref="W9" authorId="0" shapeId="0" xr:uid="{40E16CFB-7C9C-4EC8-9C60-038DF944B939}">
      <text>
        <r>
          <rPr>
            <sz val="8"/>
            <color indexed="81"/>
            <rFont val="Arial"/>
            <family val="2"/>
          </rPr>
          <t>¿Afectar la generación de los productos o la prestación de servicios?</t>
        </r>
      </text>
    </comment>
    <comment ref="X9" authorId="0" shapeId="0" xr:uid="{E79041A6-7AC9-48B4-84DE-C2C5C6FC8E22}">
      <text>
        <r>
          <rPr>
            <sz val="8"/>
            <color indexed="81"/>
            <rFont val="Arial"/>
            <family val="2"/>
          </rPr>
          <t>¿Dar lugar al detrimento de calidad de vida de la comunidad por la pérdida del bien o servicios o los recursos públicos?</t>
        </r>
      </text>
    </comment>
    <comment ref="Y9" authorId="0" shapeId="0" xr:uid="{3E859709-1212-4C42-A109-B11DCED52FBC}">
      <text>
        <r>
          <rPr>
            <sz val="8"/>
            <color indexed="81"/>
            <rFont val="Arial"/>
            <family val="2"/>
          </rPr>
          <t>¿Generar pérdida de información de la Entidad?</t>
        </r>
      </text>
    </comment>
    <comment ref="Z9" authorId="0" shapeId="0" xr:uid="{DF3FE858-780C-4A9E-8DF8-42AC861D2488}">
      <text>
        <r>
          <rPr>
            <sz val="8"/>
            <color indexed="81"/>
            <rFont val="Arial"/>
            <family val="2"/>
          </rPr>
          <t>¿Generar intervención de los órganos de control, de la Fiscalía, u otro ente?</t>
        </r>
      </text>
    </comment>
    <comment ref="AA9" authorId="0" shapeId="0" xr:uid="{C6B1FDCE-983D-470B-8F18-E27D89E4BFBF}">
      <text>
        <r>
          <rPr>
            <sz val="8"/>
            <color indexed="81"/>
            <rFont val="Arial"/>
            <family val="2"/>
          </rPr>
          <t>¿Dar lugar a procesos sancionatorios?</t>
        </r>
      </text>
    </comment>
    <comment ref="AB9" authorId="0" shapeId="0" xr:uid="{F4235BF2-F76A-476C-92A3-A04B3D188A26}">
      <text>
        <r>
          <rPr>
            <sz val="8"/>
            <color indexed="81"/>
            <rFont val="Arial"/>
            <family val="2"/>
          </rPr>
          <t>¿Dar lugar a procesos disciplinarios?</t>
        </r>
      </text>
    </comment>
    <comment ref="AC9" authorId="0" shapeId="0" xr:uid="{4A899294-C8FC-4EE6-87AC-B863F8FDC349}">
      <text>
        <r>
          <rPr>
            <sz val="8"/>
            <color indexed="81"/>
            <rFont val="Arial"/>
            <family val="2"/>
          </rPr>
          <t>¿Dar lugar a procesos fiscales?</t>
        </r>
      </text>
    </comment>
    <comment ref="AD9" authorId="0" shapeId="0" xr:uid="{28D7D726-1DE9-4EE8-89D8-3EC2598423F0}">
      <text>
        <r>
          <rPr>
            <sz val="8"/>
            <color indexed="81"/>
            <rFont val="Arial"/>
            <family val="2"/>
          </rPr>
          <t>¿Dar lugar a procesos penales?</t>
        </r>
      </text>
    </comment>
    <comment ref="AE9" authorId="0" shapeId="0" xr:uid="{6C005188-DFC1-4841-BF75-EE3B83F5E9F8}">
      <text>
        <r>
          <rPr>
            <sz val="8"/>
            <color indexed="81"/>
            <rFont val="Arial"/>
            <family val="2"/>
          </rPr>
          <t>¿Generar pérdida de credibilidad del sector?</t>
        </r>
      </text>
    </comment>
    <comment ref="AF9" authorId="0" shapeId="0" xr:uid="{3B815A16-B286-4B93-A077-1851403FA3D9}">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24F88BFA-8D3B-4243-8AC0-2278015C4776}">
      <text>
        <r>
          <rPr>
            <sz val="8"/>
            <color indexed="81"/>
            <rFont val="Arial"/>
            <family val="2"/>
          </rPr>
          <t>¿Afectar la imagen regional?</t>
        </r>
      </text>
    </comment>
    <comment ref="AH9" authorId="0" shapeId="0" xr:uid="{082B161C-13C5-44D3-8CF2-5C97FF6F0D64}">
      <text>
        <r>
          <rPr>
            <sz val="8"/>
            <color indexed="81"/>
            <rFont val="Arial"/>
            <family val="2"/>
          </rPr>
          <t>¿Afectar la imagen nacional?</t>
        </r>
      </text>
    </comment>
    <comment ref="AI9" authorId="0" shapeId="0" xr:uid="{5771E62F-9CDC-44C9-80A3-CAA198131ED1}">
      <text>
        <r>
          <rPr>
            <sz val="8"/>
            <color indexed="81"/>
            <rFont val="Arial"/>
            <family val="2"/>
          </rPr>
          <t>¿Genera Impacto ambiental?</t>
        </r>
      </text>
    </comment>
    <comment ref="AU9" authorId="0" shapeId="0" xr:uid="{F9F74E55-CC71-4425-8926-7C229F044996}">
      <text>
        <r>
          <rPr>
            <sz val="8"/>
            <color indexed="81"/>
            <rFont val="Arial"/>
            <family val="2"/>
          </rPr>
          <t>¿Existen un responsable asignado a la ejecución del control?</t>
        </r>
      </text>
    </comment>
    <comment ref="AV9" authorId="0" shapeId="0" xr:uid="{CC638802-D8B6-4FC9-ACED-E019F37924D4}">
      <text>
        <r>
          <rPr>
            <sz val="9"/>
            <color indexed="81"/>
            <rFont val="Tahoma"/>
            <family val="2"/>
          </rPr>
          <t>El responsable tiene autoridad y adecuada segregación de funciones en la ejecución del control?</t>
        </r>
      </text>
    </comment>
    <comment ref="AW9" authorId="0" shapeId="0" xr:uid="{71F2645F-C167-435F-894A-2D3CD097CC42}">
      <text>
        <r>
          <rPr>
            <sz val="8"/>
            <color indexed="81"/>
            <rFont val="Arial"/>
            <family val="2"/>
          </rPr>
          <t>¿La oportunidad en que se ejecuta el control ayuda a prevenir la mitigación del riesgo o a detectar la materialización del riesgo de manera oportuna?</t>
        </r>
      </text>
    </comment>
    <comment ref="AX9" authorId="0" shapeId="0" xr:uid="{A627EEFA-5C52-4168-B23F-7075A0B3975D}">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B8C8AC88-C1D4-427C-8B3D-3628A301FE24}">
      <text>
        <r>
          <rPr>
            <sz val="8"/>
            <color indexed="81"/>
            <rFont val="Arial"/>
            <family val="2"/>
          </rPr>
          <t>¿La fuente de información que se utiliza en el desarrollo del control es información confiable que permita mitigar el riesgo?.</t>
        </r>
      </text>
    </comment>
    <comment ref="AZ9" authorId="0" shapeId="0" xr:uid="{11EB6D8E-1470-405F-8010-36A944368609}">
      <text>
        <r>
          <rPr>
            <sz val="8"/>
            <color indexed="81"/>
            <rFont val="Arial"/>
            <family val="2"/>
          </rPr>
          <t>¿Las observaciones, desviaciones o diferencias identificadas como resultados de la ejecución del control son investigadas y resueltas de manera oportuna?</t>
        </r>
      </text>
    </comment>
    <comment ref="BA9" authorId="0" shapeId="0" xr:uid="{D789D1A1-AE0D-4341-AA0E-7CF5CD7F168B}">
      <text>
        <r>
          <rPr>
            <sz val="8"/>
            <color indexed="81"/>
            <rFont val="Arial"/>
            <family val="2"/>
          </rPr>
          <t>¿Se deja evidencia o rastro de la ejecución del control, que permita a cualquier tercero con la evidencia, llegar a la misma conclusión?.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C0E6C2FC-EE9F-4837-841D-67ACAAF498B8}">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C21370B7-D8B4-40F3-8A05-2BAA69B5E573}">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C899FE57-8BE8-49F5-A47D-0495C8F89B9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EC65B87E-4B26-4435-867C-1841AF1BB18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92980BB7-E5F9-4F66-83FC-72731A6814A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18402F8E-9C06-43A1-BCF2-A52E25BAD960}">
      <text>
        <r>
          <rPr>
            <sz val="8"/>
            <color indexed="81"/>
            <rFont val="Arial"/>
            <family val="2"/>
          </rPr>
          <t>¿Afectar al grupo de funcionarios del proceso?</t>
        </r>
      </text>
    </comment>
    <comment ref="R9" authorId="0" shapeId="0" xr:uid="{60EEB230-6A4B-466D-B8DD-1A5CB0E95741}">
      <text>
        <r>
          <rPr>
            <sz val="8"/>
            <color indexed="81"/>
            <rFont val="Arial"/>
            <family val="2"/>
          </rPr>
          <t>¿Afectar el cumplimiento de metas y objetivos de la dependencia?</t>
        </r>
      </text>
    </comment>
    <comment ref="S9" authorId="0" shapeId="0" xr:uid="{EBDF218C-1651-49CB-B54A-097D511C9007}">
      <text>
        <r>
          <rPr>
            <sz val="8"/>
            <color indexed="81"/>
            <rFont val="Arial"/>
            <family val="2"/>
          </rPr>
          <t>¿Afectar el cumplimiento de misión de la Entidad?</t>
        </r>
      </text>
    </comment>
    <comment ref="T9" authorId="0" shapeId="0" xr:uid="{6D2090C8-CEA3-4DA0-9E11-06E33E165DC7}">
      <text>
        <r>
          <rPr>
            <sz val="8"/>
            <color indexed="81"/>
            <rFont val="Arial"/>
            <family val="2"/>
          </rPr>
          <t>¿Afectar el cumplimiento de la misión del sector al que pertenece la Entidad?</t>
        </r>
      </text>
    </comment>
    <comment ref="U9" authorId="0" shapeId="0" xr:uid="{43454A0F-4F6A-4DE9-AAAF-921F4BA99D88}">
      <text>
        <r>
          <rPr>
            <sz val="8"/>
            <color indexed="81"/>
            <rFont val="Arial"/>
            <family val="2"/>
          </rPr>
          <t>¿Generar pérdida de confianza de la Entidad, afectando su reputación?</t>
        </r>
      </text>
    </comment>
    <comment ref="V9" authorId="0" shapeId="0" xr:uid="{2F8B45A6-144E-4C7D-86BB-3290CB456B4D}">
      <text>
        <r>
          <rPr>
            <sz val="8"/>
            <color indexed="81"/>
            <rFont val="Arial"/>
            <family val="2"/>
          </rPr>
          <t>¿Generar pérdida de recursos económicos?</t>
        </r>
      </text>
    </comment>
    <comment ref="W9" authorId="0" shapeId="0" xr:uid="{5BDA1C45-CDDB-49D0-82F5-F17AAE3623CF}">
      <text>
        <r>
          <rPr>
            <sz val="8"/>
            <color indexed="81"/>
            <rFont val="Arial"/>
            <family val="2"/>
          </rPr>
          <t>¿Afectar la generación de los productos o la prestación de servicios?</t>
        </r>
      </text>
    </comment>
    <comment ref="X9" authorId="0" shapeId="0" xr:uid="{04EB0A3B-7715-492D-B31E-7C887F249BD2}">
      <text>
        <r>
          <rPr>
            <sz val="8"/>
            <color indexed="81"/>
            <rFont val="Arial"/>
            <family val="2"/>
          </rPr>
          <t>¿Dar lugar al detrimento de calidad de vida de la comunidad por la pérdida del bien o servicios o los recursos públicos?</t>
        </r>
      </text>
    </comment>
    <comment ref="Y9" authorId="0" shapeId="0" xr:uid="{54297CF6-F59E-4DAC-9773-A55EC049477D}">
      <text>
        <r>
          <rPr>
            <sz val="8"/>
            <color indexed="81"/>
            <rFont val="Arial"/>
            <family val="2"/>
          </rPr>
          <t>¿Generar pérdida de información de la Entidad?</t>
        </r>
      </text>
    </comment>
    <comment ref="Z9" authorId="0" shapeId="0" xr:uid="{A094A367-1E27-48BA-87A0-54BADF017CC8}">
      <text>
        <r>
          <rPr>
            <sz val="8"/>
            <color indexed="81"/>
            <rFont val="Arial"/>
            <family val="2"/>
          </rPr>
          <t>¿Generar intervención de los órganos de control, de la Fiscalía, u otro ente?</t>
        </r>
      </text>
    </comment>
    <comment ref="AA9" authorId="0" shapeId="0" xr:uid="{86C1F291-59A5-487F-A5F6-788127FF58E4}">
      <text>
        <r>
          <rPr>
            <sz val="8"/>
            <color indexed="81"/>
            <rFont val="Arial"/>
            <family val="2"/>
          </rPr>
          <t>¿Dar lugar a procesos sancionatorios?</t>
        </r>
      </text>
    </comment>
    <comment ref="AB9" authorId="0" shapeId="0" xr:uid="{578C6CBC-83BC-405D-9877-B21746EEB00F}">
      <text>
        <r>
          <rPr>
            <sz val="8"/>
            <color indexed="81"/>
            <rFont val="Arial"/>
            <family val="2"/>
          </rPr>
          <t>¿Dar lugar a procesos disciplinarios?</t>
        </r>
      </text>
    </comment>
    <comment ref="AC9" authorId="0" shapeId="0" xr:uid="{11323083-CE52-4466-966D-35BCEEB8D145}">
      <text>
        <r>
          <rPr>
            <sz val="8"/>
            <color indexed="81"/>
            <rFont val="Arial"/>
            <family val="2"/>
          </rPr>
          <t>¿Dar lugar a procesos fiscales?</t>
        </r>
      </text>
    </comment>
    <comment ref="AD9" authorId="0" shapeId="0" xr:uid="{5BB93D0F-EEB6-4B4C-8BA5-3038554CA6BA}">
      <text>
        <r>
          <rPr>
            <sz val="8"/>
            <color indexed="81"/>
            <rFont val="Arial"/>
            <family val="2"/>
          </rPr>
          <t>¿Dar lugar a procesos penales?</t>
        </r>
      </text>
    </comment>
    <comment ref="AE9" authorId="0" shapeId="0" xr:uid="{BD5F5BC3-457D-4B25-A3FF-6DEA9BFDC761}">
      <text>
        <r>
          <rPr>
            <sz val="8"/>
            <color indexed="81"/>
            <rFont val="Arial"/>
            <family val="2"/>
          </rPr>
          <t>¿Generar pérdida de credibilidad del sector?</t>
        </r>
      </text>
    </comment>
    <comment ref="AF9" authorId="0" shapeId="0" xr:uid="{9E99FA86-B501-42AD-B6B6-B24BFBD4C5B2}">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2B5E4C48-D6FB-4308-99EC-7C5920B19301}">
      <text>
        <r>
          <rPr>
            <sz val="8"/>
            <color indexed="81"/>
            <rFont val="Arial"/>
            <family val="2"/>
          </rPr>
          <t>¿Afectar la imagen regional?</t>
        </r>
      </text>
    </comment>
    <comment ref="AH9" authorId="0" shapeId="0" xr:uid="{AEBDB2EC-9724-4D30-AF77-830387A1D4A5}">
      <text>
        <r>
          <rPr>
            <sz val="8"/>
            <color indexed="81"/>
            <rFont val="Arial"/>
            <family val="2"/>
          </rPr>
          <t>¿Afectar la imagen nacional?</t>
        </r>
      </text>
    </comment>
    <comment ref="AI9" authorId="0" shapeId="0" xr:uid="{2C4A8872-4049-4D2A-8588-9842635B1A01}">
      <text>
        <r>
          <rPr>
            <sz val="8"/>
            <color indexed="81"/>
            <rFont val="Arial"/>
            <family val="2"/>
          </rPr>
          <t>¿Genera Impacto ambiental?</t>
        </r>
      </text>
    </comment>
    <comment ref="AU9" authorId="0" shapeId="0" xr:uid="{13D5A9A8-D7DF-4278-8958-575925759CB9}">
      <text>
        <r>
          <rPr>
            <sz val="8"/>
            <color indexed="81"/>
            <rFont val="Arial"/>
            <family val="2"/>
          </rPr>
          <t>¿Existen un responsable asignado a la ejecución del control?</t>
        </r>
      </text>
    </comment>
    <comment ref="AV9" authorId="0" shapeId="0" xr:uid="{622790A4-1B46-4FA5-A2F1-0BAE1634C581}">
      <text>
        <r>
          <rPr>
            <sz val="9"/>
            <color indexed="81"/>
            <rFont val="Tahoma"/>
            <family val="2"/>
          </rPr>
          <t>El responsable tiene autoridad y adecuada segregación de funciones en la ejecución del control?</t>
        </r>
      </text>
    </comment>
    <comment ref="AW9" authorId="0" shapeId="0" xr:uid="{3087A714-9F4F-4EF3-A85B-C6127E4BDE53}">
      <text>
        <r>
          <rPr>
            <sz val="8"/>
            <color indexed="81"/>
            <rFont val="Arial"/>
            <family val="2"/>
          </rPr>
          <t>¿La oportunidad en que se ejecuta el control ayuda a prevenir la mitigación del riesgo o a detectar la materialización del riesgo de manera oportuna?</t>
        </r>
      </text>
    </comment>
    <comment ref="AX9" authorId="0" shapeId="0" xr:uid="{4674B4B2-FF5B-4BDA-8099-302160989B93}">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DCB1AE95-AA47-429C-9AB1-EBBB90EDCF1F}">
      <text>
        <r>
          <rPr>
            <sz val="8"/>
            <color indexed="81"/>
            <rFont val="Arial"/>
            <family val="2"/>
          </rPr>
          <t>¿La fuente de información que se utiliza en el desarrollo del control es información confiable que permita mitigar el riesgo?.</t>
        </r>
      </text>
    </comment>
    <comment ref="AZ9" authorId="0" shapeId="0" xr:uid="{2E907EFF-1719-472F-B15A-B2A3EF6A84A8}">
      <text>
        <r>
          <rPr>
            <sz val="8"/>
            <color indexed="81"/>
            <rFont val="Arial"/>
            <family val="2"/>
          </rPr>
          <t>¿Las observaciones, desviaciones o diferencias identificadas como resultados de la ejecución del control son investigadas y resueltas de manera oportuna?</t>
        </r>
      </text>
    </comment>
    <comment ref="BA9" authorId="0" shapeId="0" xr:uid="{246D0407-52DA-4D34-8C51-081DB513C1F5}">
      <text>
        <r>
          <rPr>
            <sz val="8"/>
            <color indexed="81"/>
            <rFont val="Arial"/>
            <family val="2"/>
          </rPr>
          <t>¿Se deja evidencia o rastro de la ejecución del control, que permita a cualquier tercero con la evidencia, llegar a la misma conclusión?.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1DB10C3-855C-4924-AD4F-A9E1D62B660C}">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DC1AFD38-AA1F-4F37-9847-8D4C75FD3D7F}">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9B7591-BA8D-4004-AC5C-2BD04D7BDC7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DD07C872-D582-4526-BBFF-48454243DB3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8626433C-64D1-45E0-84B7-7AAAD072716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672707F4-FCCD-47D1-BBFB-1046789DDCD7}">
      <text>
        <r>
          <rPr>
            <sz val="8"/>
            <color indexed="81"/>
            <rFont val="Arial"/>
            <family val="2"/>
          </rPr>
          <t>¿Afectar al grupo de funcionarios del proceso?</t>
        </r>
      </text>
    </comment>
    <comment ref="R9" authorId="0" shapeId="0" xr:uid="{E99831C7-7C83-464A-BF21-2EF215E464E2}">
      <text>
        <r>
          <rPr>
            <sz val="8"/>
            <color indexed="81"/>
            <rFont val="Arial"/>
            <family val="2"/>
          </rPr>
          <t>¿Afectar el cumplimiento de metas y objetivos de la dependencia?</t>
        </r>
      </text>
    </comment>
    <comment ref="S9" authorId="0" shapeId="0" xr:uid="{B8F1B84D-D81D-476C-81D0-E960C61269AA}">
      <text>
        <r>
          <rPr>
            <sz val="8"/>
            <color indexed="81"/>
            <rFont val="Arial"/>
            <family val="2"/>
          </rPr>
          <t>¿Afectar el cumplimiento de misión de la Entidad?</t>
        </r>
      </text>
    </comment>
    <comment ref="T9" authorId="0" shapeId="0" xr:uid="{B2E32484-7EA9-488B-AC76-A73153CEADE4}">
      <text>
        <r>
          <rPr>
            <sz val="8"/>
            <color indexed="81"/>
            <rFont val="Arial"/>
            <family val="2"/>
          </rPr>
          <t>¿Afectar el cumplimiento de la misión del sector al que pertenece la Entidad?</t>
        </r>
      </text>
    </comment>
    <comment ref="U9" authorId="0" shapeId="0" xr:uid="{0259574D-517A-4614-A09D-F73D820BB344}">
      <text>
        <r>
          <rPr>
            <sz val="8"/>
            <color indexed="81"/>
            <rFont val="Arial"/>
            <family val="2"/>
          </rPr>
          <t>¿Generar pérdida de confianza de la Entidad, afectando su reputación?</t>
        </r>
      </text>
    </comment>
    <comment ref="V9" authorId="0" shapeId="0" xr:uid="{5F27E19E-FDC9-4622-B79D-9A80B0FEE7F0}">
      <text>
        <r>
          <rPr>
            <sz val="8"/>
            <color indexed="81"/>
            <rFont val="Arial"/>
            <family val="2"/>
          </rPr>
          <t>¿Generar pérdida de recursos económicos?</t>
        </r>
      </text>
    </comment>
    <comment ref="W9" authorId="0" shapeId="0" xr:uid="{81D6C196-E5A8-43A3-A4E1-A56CA1AE742B}">
      <text>
        <r>
          <rPr>
            <sz val="8"/>
            <color indexed="81"/>
            <rFont val="Arial"/>
            <family val="2"/>
          </rPr>
          <t>¿Afectar la generación de los productos o la prestación de servicios?</t>
        </r>
      </text>
    </comment>
    <comment ref="X9" authorId="0" shapeId="0" xr:uid="{86DE3A92-7B30-4ABF-874F-9A82F1183D6C}">
      <text>
        <r>
          <rPr>
            <sz val="8"/>
            <color indexed="81"/>
            <rFont val="Arial"/>
            <family val="2"/>
          </rPr>
          <t>¿Dar lugar al detrimento de calidad de vida de la comunidad por la pérdida del bien o servicios o los recursos públicos?</t>
        </r>
      </text>
    </comment>
    <comment ref="Y9" authorId="0" shapeId="0" xr:uid="{25573938-4E12-4FAD-81F7-E9A9D2B5C042}">
      <text>
        <r>
          <rPr>
            <sz val="8"/>
            <color indexed="81"/>
            <rFont val="Arial"/>
            <family val="2"/>
          </rPr>
          <t>¿Generar pérdida de información de la Entidad?</t>
        </r>
      </text>
    </comment>
    <comment ref="Z9" authorId="0" shapeId="0" xr:uid="{9DF38FCF-8E48-40CF-96C3-1D062830A1A7}">
      <text>
        <r>
          <rPr>
            <sz val="8"/>
            <color indexed="81"/>
            <rFont val="Arial"/>
            <family val="2"/>
          </rPr>
          <t>¿Generar intervención de los órganos de control, de la Fiscalía, u otro ente?</t>
        </r>
      </text>
    </comment>
    <comment ref="AA9" authorId="0" shapeId="0" xr:uid="{2A4F4BC6-E755-401F-80F4-5ECFBD03626A}">
      <text>
        <r>
          <rPr>
            <sz val="8"/>
            <color indexed="81"/>
            <rFont val="Arial"/>
            <family val="2"/>
          </rPr>
          <t>¿Dar lugar a procesos sancionatorios?</t>
        </r>
      </text>
    </comment>
    <comment ref="AB9" authorId="0" shapeId="0" xr:uid="{99E0A300-ADC6-4984-9B6E-7DFA98F08AC2}">
      <text>
        <r>
          <rPr>
            <sz val="8"/>
            <color indexed="81"/>
            <rFont val="Arial"/>
            <family val="2"/>
          </rPr>
          <t>¿Dar lugar a procesos disciplinarios?</t>
        </r>
      </text>
    </comment>
    <comment ref="AC9" authorId="0" shapeId="0" xr:uid="{E7F80C54-F0F4-4805-9993-CDB96BED6744}">
      <text>
        <r>
          <rPr>
            <sz val="8"/>
            <color indexed="81"/>
            <rFont val="Arial"/>
            <family val="2"/>
          </rPr>
          <t>¿Dar lugar a procesos fiscales?</t>
        </r>
      </text>
    </comment>
    <comment ref="AD9" authorId="0" shapeId="0" xr:uid="{7BBC54E9-0AF2-4ABA-9DFE-FA06F0AB2242}">
      <text>
        <r>
          <rPr>
            <sz val="8"/>
            <color indexed="81"/>
            <rFont val="Arial"/>
            <family val="2"/>
          </rPr>
          <t>¿Dar lugar a procesos penales?</t>
        </r>
      </text>
    </comment>
    <comment ref="AE9" authorId="0" shapeId="0" xr:uid="{33ED113C-0161-4617-AE6A-A23D71BBDBB6}">
      <text>
        <r>
          <rPr>
            <sz val="8"/>
            <color indexed="81"/>
            <rFont val="Arial"/>
            <family val="2"/>
          </rPr>
          <t>¿Generar pérdida de credibilidad del sector?</t>
        </r>
      </text>
    </comment>
    <comment ref="AF9" authorId="0" shapeId="0" xr:uid="{C2A30BA8-3F79-4719-A27D-1B2C4FB0DC5F}">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CBCA61C1-08E6-4D5A-87ED-ABDBC7FC3580}">
      <text>
        <r>
          <rPr>
            <sz val="8"/>
            <color indexed="81"/>
            <rFont val="Arial"/>
            <family val="2"/>
          </rPr>
          <t>¿Afectar la imagen regional?</t>
        </r>
      </text>
    </comment>
    <comment ref="AH9" authorId="0" shapeId="0" xr:uid="{A02E817A-3635-41BC-B908-9C85104D911B}">
      <text>
        <r>
          <rPr>
            <sz val="8"/>
            <color indexed="81"/>
            <rFont val="Arial"/>
            <family val="2"/>
          </rPr>
          <t>¿Afectar la imagen nacional?</t>
        </r>
      </text>
    </comment>
    <comment ref="AI9" authorId="0" shapeId="0" xr:uid="{DC05357B-77B0-4D6E-95E4-5D0007AF7186}">
      <text>
        <r>
          <rPr>
            <sz val="8"/>
            <color indexed="81"/>
            <rFont val="Arial"/>
            <family val="2"/>
          </rPr>
          <t>¿Genera Impacto ambiental?</t>
        </r>
      </text>
    </comment>
    <comment ref="AU9" authorId="0" shapeId="0" xr:uid="{BA6FAF40-0316-4602-9580-4838F7116D13}">
      <text>
        <r>
          <rPr>
            <sz val="8"/>
            <color indexed="81"/>
            <rFont val="Arial"/>
            <family val="2"/>
          </rPr>
          <t>¿Existen un responsable asignado a la ejecución del control?</t>
        </r>
      </text>
    </comment>
    <comment ref="AV9" authorId="0" shapeId="0" xr:uid="{C7368C59-F52A-4BE9-A5FC-206368414DE5}">
      <text>
        <r>
          <rPr>
            <sz val="9"/>
            <color indexed="81"/>
            <rFont val="Tahoma"/>
            <family val="2"/>
          </rPr>
          <t>El responsable tiene autoridad y adecuada segregación de funciones en la ejecución del control?</t>
        </r>
      </text>
    </comment>
    <comment ref="AW9" authorId="0" shapeId="0" xr:uid="{029AB650-67D4-4B1B-B2F6-58010529B0D8}">
      <text>
        <r>
          <rPr>
            <sz val="8"/>
            <color indexed="81"/>
            <rFont val="Arial"/>
            <family val="2"/>
          </rPr>
          <t>¿La oportunidad en que se ejecuta el control ayuda a prevenir la mitigación del riesgo o a detectar la materialización del riesgo de manera oportuna?</t>
        </r>
      </text>
    </comment>
    <comment ref="AX9" authorId="0" shapeId="0" xr:uid="{75E5C132-9B0C-4420-A922-78BDFBAF8FB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C4E85A01-BF64-47EE-8C75-E08BDF914EF7}">
      <text>
        <r>
          <rPr>
            <sz val="8"/>
            <color indexed="81"/>
            <rFont val="Arial"/>
            <family val="2"/>
          </rPr>
          <t>¿La fuente de información que se utiliza en el desarrollo del control es información confiable que permita mitigar el riesgo?.</t>
        </r>
      </text>
    </comment>
    <comment ref="AZ9" authorId="0" shapeId="0" xr:uid="{18024278-6845-4670-A8C2-CE7518F8C4C2}">
      <text>
        <r>
          <rPr>
            <sz val="8"/>
            <color indexed="81"/>
            <rFont val="Arial"/>
            <family val="2"/>
          </rPr>
          <t>¿Las observaciones, desviaciones o diferencias identificadas como resultados de la ejecución del control son investigadas y resueltas de manera oportuna?</t>
        </r>
      </text>
    </comment>
    <comment ref="BA9" authorId="0" shapeId="0" xr:uid="{68E8EAFB-2CB7-4BE2-8EF0-8CD0807F6E1F}">
      <text>
        <r>
          <rPr>
            <sz val="8"/>
            <color indexed="81"/>
            <rFont val="Arial"/>
            <family val="2"/>
          </rPr>
          <t>¿Se deja evidencia o rastro de la ejecución del control, que permita a cualquier tercero con la evidencia, llegar a la misma conclusión?.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A37B095E-1B62-4269-94EB-317DFC2F6F33}">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2ABA6E43-A5FB-4F66-BA6F-D6886C5C61DB}">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4C5BB0F5-C87C-4D41-A314-D10FB232C41E}">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BE28003C-428C-4E51-8838-DF47BFA56B2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A598BC68-2046-4040-A1E8-5AFC9F2A36EA}">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C74E3A69-B5B7-461D-AFF9-7D6CCDD5BD70}">
      <text>
        <r>
          <rPr>
            <sz val="8"/>
            <color indexed="81"/>
            <rFont val="Arial"/>
            <family val="2"/>
          </rPr>
          <t>¿Afectar al grupo de funcionarios del proceso?</t>
        </r>
      </text>
    </comment>
    <comment ref="R9" authorId="0" shapeId="0" xr:uid="{42630567-D8DF-461A-9330-5436D111D972}">
      <text>
        <r>
          <rPr>
            <sz val="8"/>
            <color indexed="81"/>
            <rFont val="Arial"/>
            <family val="2"/>
          </rPr>
          <t>¿Afectar el cumplimiento de metas y objetivos de la dependencia?</t>
        </r>
      </text>
    </comment>
    <comment ref="S9" authorId="0" shapeId="0" xr:uid="{7324A12A-7CDB-4C85-81FB-CA655C2FED74}">
      <text>
        <r>
          <rPr>
            <sz val="8"/>
            <color indexed="81"/>
            <rFont val="Arial"/>
            <family val="2"/>
          </rPr>
          <t>¿Afectar el cumplimiento de misión de la Entidad?</t>
        </r>
      </text>
    </comment>
    <comment ref="T9" authorId="0" shapeId="0" xr:uid="{521A33C8-58A1-4B79-B067-5C1C2A0D347F}">
      <text>
        <r>
          <rPr>
            <sz val="8"/>
            <color indexed="81"/>
            <rFont val="Arial"/>
            <family val="2"/>
          </rPr>
          <t>¿Afectar el cumplimiento de la misión del sector al que pertenece la Entidad?</t>
        </r>
      </text>
    </comment>
    <comment ref="U9" authorId="0" shapeId="0" xr:uid="{D89FC594-B5E8-4574-BA7D-CC4DFBF3F49C}">
      <text>
        <r>
          <rPr>
            <sz val="8"/>
            <color indexed="81"/>
            <rFont val="Arial"/>
            <family val="2"/>
          </rPr>
          <t>¿Generar pérdida de confianza de la Entidad, afectando su reputación?</t>
        </r>
      </text>
    </comment>
    <comment ref="V9" authorId="0" shapeId="0" xr:uid="{92252795-E040-473F-BBE2-E9656AA89DEB}">
      <text>
        <r>
          <rPr>
            <sz val="8"/>
            <color indexed="81"/>
            <rFont val="Arial"/>
            <family val="2"/>
          </rPr>
          <t>¿Generar pérdida de recursos económicos?</t>
        </r>
      </text>
    </comment>
    <comment ref="W9" authorId="0" shapeId="0" xr:uid="{D58864F8-EAE1-4B8B-86D8-8136B4E668B0}">
      <text>
        <r>
          <rPr>
            <sz val="8"/>
            <color indexed="81"/>
            <rFont val="Arial"/>
            <family val="2"/>
          </rPr>
          <t>¿Afectar la generación de los productos o la prestación de servicios?</t>
        </r>
      </text>
    </comment>
    <comment ref="X9" authorId="0" shapeId="0" xr:uid="{F3A4376B-661C-4FE3-821C-D2971CCCA3FD}">
      <text>
        <r>
          <rPr>
            <sz val="8"/>
            <color indexed="81"/>
            <rFont val="Arial"/>
            <family val="2"/>
          </rPr>
          <t>¿Dar lugar al detrimento de calidad de vida de la comunidad por la pérdida del bien o servicios o los recursos públicos?</t>
        </r>
      </text>
    </comment>
    <comment ref="Y9" authorId="0" shapeId="0" xr:uid="{60841470-CB66-4468-8970-5EABF644C1AA}">
      <text>
        <r>
          <rPr>
            <sz val="8"/>
            <color indexed="81"/>
            <rFont val="Arial"/>
            <family val="2"/>
          </rPr>
          <t>¿Generar pérdida de información de la Entidad?</t>
        </r>
      </text>
    </comment>
    <comment ref="Z9" authorId="0" shapeId="0" xr:uid="{80E7D5A3-1404-4F3B-BFFE-C20D3647568F}">
      <text>
        <r>
          <rPr>
            <sz val="8"/>
            <color indexed="81"/>
            <rFont val="Arial"/>
            <family val="2"/>
          </rPr>
          <t>¿Generar intervención de los órganos de control, de la Fiscalía, u otro ente?</t>
        </r>
      </text>
    </comment>
    <comment ref="AA9" authorId="0" shapeId="0" xr:uid="{F8D9D9D2-8BB0-4228-A313-7EBADD800D99}">
      <text>
        <r>
          <rPr>
            <sz val="8"/>
            <color indexed="81"/>
            <rFont val="Arial"/>
            <family val="2"/>
          </rPr>
          <t>¿Dar lugar a procesos sancionatorios?</t>
        </r>
      </text>
    </comment>
    <comment ref="AB9" authorId="0" shapeId="0" xr:uid="{57A3BA0E-47E5-4CDB-A281-CFB2E28C21E1}">
      <text>
        <r>
          <rPr>
            <sz val="8"/>
            <color indexed="81"/>
            <rFont val="Arial"/>
            <family val="2"/>
          </rPr>
          <t>¿Dar lugar a procesos disciplinarios?</t>
        </r>
      </text>
    </comment>
    <comment ref="AC9" authorId="0" shapeId="0" xr:uid="{850F1F4B-C2FE-47F2-9709-78F80663046A}">
      <text>
        <r>
          <rPr>
            <sz val="8"/>
            <color indexed="81"/>
            <rFont val="Arial"/>
            <family val="2"/>
          </rPr>
          <t>¿Dar lugar a procesos fiscales?</t>
        </r>
      </text>
    </comment>
    <comment ref="AD9" authorId="0" shapeId="0" xr:uid="{32C7595D-A191-4B66-9F7D-F80B58C92B2D}">
      <text>
        <r>
          <rPr>
            <sz val="8"/>
            <color indexed="81"/>
            <rFont val="Arial"/>
            <family val="2"/>
          </rPr>
          <t>¿Dar lugar a procesos penales?</t>
        </r>
      </text>
    </comment>
    <comment ref="AE9" authorId="0" shapeId="0" xr:uid="{F210DF29-9595-4F01-B98B-23A7420CD9B0}">
      <text>
        <r>
          <rPr>
            <sz val="8"/>
            <color indexed="81"/>
            <rFont val="Arial"/>
            <family val="2"/>
          </rPr>
          <t>¿Generar pérdida de credibilidad del sector?</t>
        </r>
      </text>
    </comment>
    <comment ref="AF9" authorId="0" shapeId="0" xr:uid="{182E550D-BA21-4488-8B3A-4F431BC51FB7}">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77341922-E971-4633-9C70-0BE80013DDBF}">
      <text>
        <r>
          <rPr>
            <sz val="8"/>
            <color indexed="81"/>
            <rFont val="Arial"/>
            <family val="2"/>
          </rPr>
          <t>¿Afectar la imagen regional?</t>
        </r>
      </text>
    </comment>
    <comment ref="AH9" authorId="0" shapeId="0" xr:uid="{BC78297C-7C69-4D32-9643-B90C9549B529}">
      <text>
        <r>
          <rPr>
            <sz val="8"/>
            <color indexed="81"/>
            <rFont val="Arial"/>
            <family val="2"/>
          </rPr>
          <t>¿Afectar la imagen nacional?</t>
        </r>
      </text>
    </comment>
    <comment ref="AI9" authorId="0" shapeId="0" xr:uid="{A9F23BF5-979A-4EDD-B6E3-F0E3F298EE57}">
      <text>
        <r>
          <rPr>
            <sz val="8"/>
            <color indexed="81"/>
            <rFont val="Arial"/>
            <family val="2"/>
          </rPr>
          <t>¿Genera Impacto ambiental?</t>
        </r>
      </text>
    </comment>
    <comment ref="AU9" authorId="0" shapeId="0" xr:uid="{4039B8A9-D6E3-4B7C-9E54-FEA35EDCE97E}">
      <text>
        <r>
          <rPr>
            <sz val="8"/>
            <color indexed="81"/>
            <rFont val="Arial"/>
            <family val="2"/>
          </rPr>
          <t>¿Existen un responsable asignado a la ejecución del control?</t>
        </r>
      </text>
    </comment>
    <comment ref="AV9" authorId="0" shapeId="0" xr:uid="{F9F6930D-BCC9-4FF8-B9F0-8B002C29A323}">
      <text>
        <r>
          <rPr>
            <sz val="9"/>
            <color indexed="81"/>
            <rFont val="Tahoma"/>
            <family val="2"/>
          </rPr>
          <t>El responsable tiene autoridad y adecuada segregación de funciones en la ejecución del control?</t>
        </r>
      </text>
    </comment>
    <comment ref="AW9" authorId="0" shapeId="0" xr:uid="{EE059CCB-9A49-4C1C-972D-406C220F272B}">
      <text>
        <r>
          <rPr>
            <sz val="8"/>
            <color indexed="81"/>
            <rFont val="Arial"/>
            <family val="2"/>
          </rPr>
          <t>¿La oportunidad en que se ejecuta el control ayuda a prevenir la mitigación del riesgo o a detectar la materialización del riesgo de manera oportuna?</t>
        </r>
      </text>
    </comment>
    <comment ref="AX9" authorId="0" shapeId="0" xr:uid="{36A18BE4-4A04-4FDD-8F2C-DC09308F48B6}">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D39EE0E9-D2A0-4904-93D1-52BDD468EB15}">
      <text>
        <r>
          <rPr>
            <sz val="8"/>
            <color indexed="81"/>
            <rFont val="Arial"/>
            <family val="2"/>
          </rPr>
          <t>¿La fuente de información que se utiliza en el desarrollo del control es información confiable que permita mitigar el riesgo?.</t>
        </r>
      </text>
    </comment>
    <comment ref="AZ9" authorId="0" shapeId="0" xr:uid="{4A43DA1A-AF8A-430B-A542-DBF6BD7A6F45}">
      <text>
        <r>
          <rPr>
            <sz val="8"/>
            <color indexed="81"/>
            <rFont val="Arial"/>
            <family val="2"/>
          </rPr>
          <t>¿Las observaciones, desviaciones o diferencias identificadas como resultados de la ejecución del control son investigadas y resueltas de manera oportuna?</t>
        </r>
      </text>
    </comment>
    <comment ref="BA9" authorId="0" shapeId="0" xr:uid="{DE9A2D64-2E7A-4317-B972-431348080FCD}">
      <text>
        <r>
          <rPr>
            <sz val="8"/>
            <color indexed="81"/>
            <rFont val="Arial"/>
            <family val="2"/>
          </rPr>
          <t>¿Se deja evidencia o rastro de la ejecución del control, que permita a cualquier tercero con la evidencia, llegar a la misma conclusión?.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15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15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15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15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J7" authorId="0" shapeId="0" xr:uid="{00000000-0006-0000-15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Q9" authorId="0" shapeId="0" xr:uid="{00000000-0006-0000-1500-000006000000}">
      <text>
        <r>
          <rPr>
            <sz val="8"/>
            <color indexed="81"/>
            <rFont val="Arial"/>
            <family val="2"/>
          </rPr>
          <t>¿Afectar al grupo de funcionarios del proceso?</t>
        </r>
      </text>
    </comment>
    <comment ref="R9" authorId="0" shapeId="0" xr:uid="{00000000-0006-0000-1500-000007000000}">
      <text>
        <r>
          <rPr>
            <sz val="8"/>
            <color indexed="81"/>
            <rFont val="Arial"/>
            <family val="2"/>
          </rPr>
          <t>¿Afectar el cumplimiento de metas y objetivos de la dependencia?</t>
        </r>
      </text>
    </comment>
    <comment ref="S9" authorId="0" shapeId="0" xr:uid="{00000000-0006-0000-1500-000008000000}">
      <text>
        <r>
          <rPr>
            <sz val="8"/>
            <color indexed="81"/>
            <rFont val="Arial"/>
            <family val="2"/>
          </rPr>
          <t>¿Afectar el cumplimiento de misión de la Entidad?</t>
        </r>
      </text>
    </comment>
    <comment ref="T9" authorId="0" shapeId="0" xr:uid="{00000000-0006-0000-1500-000009000000}">
      <text>
        <r>
          <rPr>
            <sz val="8"/>
            <color indexed="81"/>
            <rFont val="Arial"/>
            <family val="2"/>
          </rPr>
          <t>¿Afectar el cumplimiento de la misión del sector al que pertenece la Entidad?</t>
        </r>
      </text>
    </comment>
    <comment ref="U9" authorId="0" shapeId="0" xr:uid="{00000000-0006-0000-1500-00000A000000}">
      <text>
        <r>
          <rPr>
            <sz val="8"/>
            <color indexed="81"/>
            <rFont val="Arial"/>
            <family val="2"/>
          </rPr>
          <t>¿Generar pérdida de confianza de la Entidad, afectando su reputación?</t>
        </r>
      </text>
    </comment>
    <comment ref="V9" authorId="0" shapeId="0" xr:uid="{00000000-0006-0000-1500-00000B000000}">
      <text>
        <r>
          <rPr>
            <sz val="8"/>
            <color indexed="81"/>
            <rFont val="Arial"/>
            <family val="2"/>
          </rPr>
          <t>¿Generar pérdida de recursos económicos?</t>
        </r>
      </text>
    </comment>
    <comment ref="W9" authorId="0" shapeId="0" xr:uid="{00000000-0006-0000-1500-00000C000000}">
      <text>
        <r>
          <rPr>
            <sz val="8"/>
            <color indexed="81"/>
            <rFont val="Arial"/>
            <family val="2"/>
          </rPr>
          <t>¿Afectar la generación de los productos o la prestación de servicios?</t>
        </r>
      </text>
    </comment>
    <comment ref="X9" authorId="0" shapeId="0" xr:uid="{00000000-0006-0000-1500-00000D000000}">
      <text>
        <r>
          <rPr>
            <sz val="8"/>
            <color indexed="81"/>
            <rFont val="Arial"/>
            <family val="2"/>
          </rPr>
          <t>¿Dar lugar al detrimento de calidad de vida de la comunidad por la pérdida del bien o servicios o los recursos públicos?</t>
        </r>
      </text>
    </comment>
    <comment ref="Y9" authorId="0" shapeId="0" xr:uid="{00000000-0006-0000-1500-00000E000000}">
      <text>
        <r>
          <rPr>
            <sz val="8"/>
            <color indexed="81"/>
            <rFont val="Arial"/>
            <family val="2"/>
          </rPr>
          <t>¿Generar pérdida de información de la Entidad?</t>
        </r>
      </text>
    </comment>
    <comment ref="Z9" authorId="0" shapeId="0" xr:uid="{00000000-0006-0000-1500-00000F000000}">
      <text>
        <r>
          <rPr>
            <sz val="8"/>
            <color indexed="81"/>
            <rFont val="Arial"/>
            <family val="2"/>
          </rPr>
          <t>¿Generar intervención de los órganos de control, de la Fiscalía, u otro ente?</t>
        </r>
      </text>
    </comment>
    <comment ref="AA9" authorId="0" shapeId="0" xr:uid="{00000000-0006-0000-1500-000010000000}">
      <text>
        <r>
          <rPr>
            <sz val="8"/>
            <color indexed="81"/>
            <rFont val="Arial"/>
            <family val="2"/>
          </rPr>
          <t>¿Dar lugar a procesos sancionatorios?</t>
        </r>
      </text>
    </comment>
    <comment ref="AB9" authorId="0" shapeId="0" xr:uid="{00000000-0006-0000-1500-000011000000}">
      <text>
        <r>
          <rPr>
            <sz val="8"/>
            <color indexed="81"/>
            <rFont val="Arial"/>
            <family val="2"/>
          </rPr>
          <t>¿Dar lugar a procesos disciplinarios?</t>
        </r>
      </text>
    </comment>
    <comment ref="AC9" authorId="0" shapeId="0" xr:uid="{00000000-0006-0000-1500-000012000000}">
      <text>
        <r>
          <rPr>
            <sz val="8"/>
            <color indexed="81"/>
            <rFont val="Arial"/>
            <family val="2"/>
          </rPr>
          <t>¿Dar lugar a procesos fiscales?</t>
        </r>
      </text>
    </comment>
    <comment ref="AD9" authorId="0" shapeId="0" xr:uid="{00000000-0006-0000-1500-000013000000}">
      <text>
        <r>
          <rPr>
            <sz val="8"/>
            <color indexed="81"/>
            <rFont val="Arial"/>
            <family val="2"/>
          </rPr>
          <t>¿Dar lugar a procesos penales?</t>
        </r>
      </text>
    </comment>
    <comment ref="AE9" authorId="0" shapeId="0" xr:uid="{00000000-0006-0000-1500-000014000000}">
      <text>
        <r>
          <rPr>
            <sz val="8"/>
            <color indexed="81"/>
            <rFont val="Arial"/>
            <family val="2"/>
          </rPr>
          <t>¿Generar pérdida de credibilidad del sector?</t>
        </r>
      </text>
    </comment>
    <comment ref="AF9" authorId="0" shapeId="0" xr:uid="{00000000-0006-0000-15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G9" authorId="0" shapeId="0" xr:uid="{00000000-0006-0000-1500-000016000000}">
      <text>
        <r>
          <rPr>
            <sz val="8"/>
            <color indexed="81"/>
            <rFont val="Arial"/>
            <family val="2"/>
          </rPr>
          <t>¿Afectar la imagen regional?</t>
        </r>
      </text>
    </comment>
    <comment ref="AH9" authorId="0" shapeId="0" xr:uid="{00000000-0006-0000-1500-000017000000}">
      <text>
        <r>
          <rPr>
            <sz val="8"/>
            <color indexed="81"/>
            <rFont val="Arial"/>
            <family val="2"/>
          </rPr>
          <t>¿Afectar la imagen nacional?</t>
        </r>
      </text>
    </comment>
    <comment ref="AI9" authorId="0" shapeId="0" xr:uid="{00000000-0006-0000-1500-000018000000}">
      <text>
        <r>
          <rPr>
            <sz val="8"/>
            <color indexed="81"/>
            <rFont val="Arial"/>
            <family val="2"/>
          </rPr>
          <t>¿Genera Impacto ambiental?</t>
        </r>
      </text>
    </comment>
    <comment ref="AU9" authorId="0" shapeId="0" xr:uid="{00000000-0006-0000-1500-000019000000}">
      <text>
        <r>
          <rPr>
            <sz val="8"/>
            <color indexed="81"/>
            <rFont val="Arial"/>
            <family val="2"/>
          </rPr>
          <t>¿Existen un responsable asignado a la ejecución del control?</t>
        </r>
      </text>
    </comment>
    <comment ref="AV9" authorId="0" shapeId="0" xr:uid="{00000000-0006-0000-1500-00001A000000}">
      <text>
        <r>
          <rPr>
            <sz val="9"/>
            <color indexed="81"/>
            <rFont val="Tahoma"/>
            <family val="2"/>
          </rPr>
          <t>El responsable tiene autoridad y adecuada segregación de funciones en la ejecución del control?</t>
        </r>
      </text>
    </comment>
    <comment ref="AW9" authorId="0" shapeId="0" xr:uid="{00000000-0006-0000-15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15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1500-00001D000000}">
      <text>
        <r>
          <rPr>
            <sz val="8"/>
            <color indexed="81"/>
            <rFont val="Arial"/>
            <family val="2"/>
          </rPr>
          <t>¿La fuente de información que se utiliza en el desarrollo del control es información confiable que permita mitigar el riesgo?.</t>
        </r>
      </text>
    </comment>
    <comment ref="AZ9" authorId="0" shapeId="0" xr:uid="{00000000-0006-0000-15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1500-00001F000000}">
      <text>
        <r>
          <rPr>
            <sz val="8"/>
            <color indexed="81"/>
            <rFont val="Arial"/>
            <family val="2"/>
          </rPr>
          <t>¿Se deja evidencia o rastro de la ejecución del control, que permita a cualquier tercero con la evidencia, llegar a la misma conclusión?.</t>
        </r>
      </text>
    </comment>
  </commentList>
</comments>
</file>

<file path=xl/sharedStrings.xml><?xml version="1.0" encoding="utf-8"?>
<sst xmlns="http://schemas.openxmlformats.org/spreadsheetml/2006/main" count="5816" uniqueCount="871">
  <si>
    <t>IDENTIFICACIÓN DEL RIESGO</t>
  </si>
  <si>
    <t>VALORACIÓN DEL RIESGO DE CORRUPCIÓN</t>
  </si>
  <si>
    <t>PROCESO</t>
  </si>
  <si>
    <t>CONSECUENCIA</t>
  </si>
  <si>
    <t>ACCIONES ASOCIADAS AL CONTROL</t>
  </si>
  <si>
    <t>PROBABILIDAD</t>
  </si>
  <si>
    <t>IMPACTO</t>
  </si>
  <si>
    <t>NIVEL DEL RIESGO</t>
  </si>
  <si>
    <t>ACCIONES</t>
  </si>
  <si>
    <t>Administración del Sistema Integrado de Gestión</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</si>
  <si>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</si>
  <si>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</si>
  <si>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</si>
  <si>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</si>
  <si>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</si>
  <si>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</si>
  <si>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</si>
  <si>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Contratación </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</si>
  <si>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</si>
  <si>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</si>
  <si>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</si>
  <si>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</si>
  <si>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</si>
  <si>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</si>
  <si>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</si>
  <si>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</si>
  <si>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</si>
  <si>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</si>
  <si>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</si>
  <si>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</si>
  <si>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</si>
  <si>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</si>
  <si>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</si>
  <si>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</si>
  <si>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</si>
  <si>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</si>
  <si>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</si>
  <si>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</si>
  <si>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</si>
  <si>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</si>
  <si>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</si>
  <si>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</si>
  <si>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</si>
  <si>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</si>
  <si>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</si>
  <si>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</si>
  <si>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</si>
  <si>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t>-</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</si>
  <si>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</si>
  <si>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t>OBJETIVO DEL PROCESO</t>
  </si>
  <si>
    <t>Naturaleza del control</t>
  </si>
  <si>
    <t>Criterios para la evaluación del Control</t>
  </si>
  <si>
    <t>#</t>
  </si>
  <si>
    <t>Descripción del Control</t>
  </si>
  <si>
    <t>Evaluación del Control</t>
  </si>
  <si>
    <t>FORMATO</t>
  </si>
  <si>
    <t xml:space="preserve"> - </t>
  </si>
  <si>
    <t>Periodicidad del Control</t>
  </si>
  <si>
    <t>Cargo Responsable del Control</t>
  </si>
  <si>
    <t>MAPA DE RIESGOS DE CORRUPCIÓN</t>
  </si>
  <si>
    <t>Principio de Procedencia: 1012.028.1</t>
  </si>
  <si>
    <t>DEFINICIÓN DEL RIESGO</t>
  </si>
  <si>
    <t>Responder las preguntas que se encuentran en los comentarios de los numerales del 1 al 19</t>
  </si>
  <si>
    <t>Evidencia</t>
  </si>
  <si>
    <t>1.1</t>
  </si>
  <si>
    <t>1.2</t>
  </si>
  <si>
    <t>ZONA DE RIESGO</t>
  </si>
  <si>
    <r>
      <t>El control se ejecuta de manera consistente por los responsables</t>
    </r>
    <r>
      <rPr>
        <b/>
        <sz val="10"/>
        <color theme="0"/>
        <rFont val="Arial"/>
        <family val="2"/>
      </rPr>
      <t xml:space="preserve"> (EJECUCIÓN)</t>
    </r>
  </si>
  <si>
    <t>Aplica plan de acción para fortalecer el control (SI/NO)</t>
  </si>
  <si>
    <t>VALORACIÓN DE CONTROLES</t>
  </si>
  <si>
    <r>
      <rPr>
        <b/>
        <sz val="10"/>
        <color theme="0"/>
        <rFont val="Arial"/>
        <family val="2"/>
      </rPr>
      <t>SOLIDEZ INDIVIDUAL</t>
    </r>
    <r>
      <rPr>
        <sz val="10"/>
        <color theme="0"/>
        <rFont val="Arial"/>
        <family val="2"/>
      </rPr>
      <t xml:space="preserve"> 
de cada control</t>
    </r>
  </si>
  <si>
    <t>SOLIDEZ DEL CONJUNTO DE LOS CONTROLES</t>
  </si>
  <si>
    <t>ANÁLISIS DEL RIESGO INHERENTE</t>
  </si>
  <si>
    <t>CONTROLES AYUDAN A DISMINUIR LA PROBABILIDAD</t>
  </si>
  <si>
    <t>VALORACIÓN DEL RIESGO RESIDUAL</t>
  </si>
  <si>
    <r>
      <rPr>
        <b/>
        <sz val="14"/>
        <color theme="1"/>
        <rFont val="Arial"/>
        <family val="2"/>
      </rPr>
      <t xml:space="preserve">Clave: </t>
    </r>
    <r>
      <rPr>
        <sz val="14"/>
        <color theme="1"/>
        <rFont val="Arial"/>
        <family val="2"/>
      </rPr>
      <t>GDIR-1.0-12-010</t>
    </r>
  </si>
  <si>
    <r>
      <rPr>
        <b/>
        <sz val="14"/>
        <color theme="1"/>
        <rFont val="Arial"/>
        <family val="2"/>
      </rPr>
      <t>Versión:</t>
    </r>
    <r>
      <rPr>
        <sz val="14"/>
        <color theme="1"/>
        <rFont val="Arial"/>
        <family val="2"/>
      </rPr>
      <t xml:space="preserve"> 03</t>
    </r>
  </si>
  <si>
    <r>
      <t xml:space="preserve">Fecha: </t>
    </r>
    <r>
      <rPr>
        <sz val="14"/>
        <color theme="1"/>
        <rFont val="Arial"/>
        <family val="2"/>
      </rPr>
      <t>08/OCT/2018</t>
    </r>
  </si>
  <si>
    <r>
      <t xml:space="preserve">Página: </t>
    </r>
    <r>
      <rPr>
        <sz val="14"/>
        <color theme="1"/>
        <rFont val="Arial"/>
        <family val="2"/>
      </rPr>
      <t>1 de 1</t>
    </r>
  </si>
  <si>
    <t>INDICADOR</t>
  </si>
  <si>
    <t>TRATAMIENTO DEL RIESGO</t>
  </si>
  <si>
    <t>Reducir el riesgo
Se adoptan medidas para reducir la probabilidad o el impacto del riesgo, o ambos; por lo general conlleva a la implementación de controles.</t>
  </si>
  <si>
    <t>Seleccione Tratamiento del Riesgo</t>
  </si>
  <si>
    <t>Evitar el riesgo
Se abandonan las actividades que dan lugar al riesgo, decidiendo no iniciar o no continuar con la actividad que causa el riesgo.</t>
  </si>
  <si>
    <t>Compartir el riesgo
Se reduce la probabilidad o el impacto del riesgo, transfiriendo o compartiendo una parte del riesgo. Los riesgos de corrupción, se pueden compartir pero no se puede transferir su responsabilidad.</t>
  </si>
  <si>
    <t>DESCRIPCIÓN DEL RIESGO</t>
  </si>
  <si>
    <t>Observaciones o desviaciones resultantes de ejecutar el control.</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</si>
  <si>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</si>
  <si>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El servidor público con acceso al sistema kactus, realice alteraciones en el registro de novedades tales como vacaciones, permisos,  planta, salario, con el objeto de beneficiar a terceros.</t>
  </si>
  <si>
    <t>SI</t>
  </si>
  <si>
    <t xml:space="preserve">El servidor público responsable  del Manual Especifico de Funciones realice modificaciones para beneficiar a terceros en el cumplimiento de los requisitos con el fin de nombrar, encargar, asignar, designar y/o comisionar. </t>
  </si>
  <si>
    <t>Que el servidor público que tiene acceso a la administración del sistema kactus, se deje influenciar por terceros para modificar a conveniencia las novedades.</t>
  </si>
  <si>
    <t xml:space="preserve">Probabilidad de que, por acción u omisión, abuso del poder y desviación de la gestión de lo público los servidores públicos utilicen la licencia de acceso a los sistemas de información de Talento Humano, para alterar la información para obtener un beneficio particular y/o de un tercero.  </t>
  </si>
  <si>
    <t>Probabilidad de que, por acción u omisión, abuso del poder y desviación de la gestión de lo público se modifique o altere el manual de funciones y competencias laborales para obtener un beneficio particular y/o de un tercero, para incorporar personal a la Entidad sin el cumplimiento de los requisitos legales.</t>
  </si>
  <si>
    <t xml:space="preserve">
1. Detrimento patrimonial
2. Afecta la imagen de la Entidad y del sector a nivel regional y nacional.
3. Perdida de confianza a los sistemas de información
4. Investigaciones disciplinarias, fiscales y penales.
5. Afecta el cumplimiento d la misión de la Entidad.
6. Afecta el cumplimiento de los objetivos de las dependencias. </t>
  </si>
  <si>
    <t>1. Nombramiento de personal sin el cumplimiento de requisitos y competencias.
2. Que no se cumplan las funciones asignadas al cargo.
 3.  Intervención por parte de un ente de control u otro ente regulador.
 4. Pérdida de Información crítica para la entidad que no se puede recuperar.
5. Incumplimiento en las metas y objetivos institucionales afectando de forma grave la ejecución presupuestal.
 6. Imagen institucional afectada en el orden nacional o regional por actos o hechos de corrupción comprobados.</t>
  </si>
  <si>
    <t>NO</t>
  </si>
  <si>
    <t xml:space="preserve">Cada vez que es radicado mediante ADI una solicitud de tramite de una novedad a la DTH, es enviado al coordinador responsable de dicho tramite y registro de la novedad, éstas son registradas en el sistema Kaptus. Si corresponden a la afectación de nomina deben ser entregada a mas tardar los primeros 10 días del mes, de lo contrario se registran en el sistema en el orden que son radicadas. Cuando el control se ejecuta correctamente no hay alteraciones en las novedades. Cuando se detecta que hay desviación, se realizan auditorias para identificar el motivo y responsable de la acción realizada. Este control se realiza con el objeto de detectar motivos de modificación al sistema. </t>
  </si>
  <si>
    <t>Coordinador Bienestar Social
Situaciones Administrativas
Seguridad y Salud en el Trabajo
Nóminas
Carrera Administrativa</t>
  </si>
  <si>
    <t>Por Tramite</t>
  </si>
  <si>
    <t>Registro del oficio radicado por ADI, en solicitud de la novedad.
Registro del aplicativo Kactus del registro de las novedades.
Solicitud de acceso a componentes</t>
  </si>
  <si>
    <t>Cuando el control se ejecuta correctamente no hay alteraciones en las novedades. Cuando hay desviaciones, se realizan auditorias para identificar el motivo de a desviación</t>
  </si>
  <si>
    <t>Detectivo</t>
  </si>
  <si>
    <t>Asignado</t>
  </si>
  <si>
    <t>Adecuado</t>
  </si>
  <si>
    <t>Oportuna</t>
  </si>
  <si>
    <t>Prevenir</t>
  </si>
  <si>
    <t>Confiable</t>
  </si>
  <si>
    <t>Se investigan y resuelven oportunamente</t>
  </si>
  <si>
    <t>No existe</t>
  </si>
  <si>
    <t xml:space="preserve">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</si>
  <si>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Inadecuado</t>
  </si>
  <si>
    <t>Detectar</t>
  </si>
  <si>
    <t>Incompleta</t>
  </si>
  <si>
    <t>Débil</t>
  </si>
  <si>
    <t>Fuerte</t>
  </si>
  <si>
    <t xml:space="preserve">Evaluar  la implementación de controles preventivos para disminuir la probabilidad de ocurrencia de improbable a rara vez. </t>
  </si>
  <si>
    <t>Planificar, implementar, mantener y mejorar un sistema de gestión de Seguridad y Salud en el trabajo integrado al sistema de gestión de la Entidad con el fin de mantener al trabajador en las mejores condiciones de seguridad y salud en el trabajo.</t>
  </si>
  <si>
    <t>Refiere a la probabilidad que el Servidor público con incapacidad (mayor a 2 días) de origen común y/o su el jefe inmediato, pese a conocer el procedimiento interno existente no reporten la novedad a la Dirección Regional o el área de Seguridad y Salud en el trabajo. O la persona encargada no realice el cargue de  las incapacidades.</t>
  </si>
  <si>
    <t>Coordinador de Grupo Seguridad y  Salud en el Trabajo</t>
  </si>
  <si>
    <t>Trimestral</t>
  </si>
  <si>
    <t>Reporte de la EPS
Reporte en el SITAH
Reporte de los jefes inmediatos (ADI)
 Conciliación en tesorería
Circular 004 de 24 de septiembre de 2018</t>
  </si>
  <si>
    <t>al no tener un reporte de la incapacidad de origen común, se revisa el reporte de la EPS, se reporta a talento humano y se requiere al servidor público y jefe inmediato</t>
  </si>
  <si>
    <t>Preventivo</t>
  </si>
  <si>
    <t>Completa</t>
  </si>
  <si>
    <t>Debido a los diferentes controles (internos y externos) que se tienen  en la Entidad, el riesgo de corrupción definido, se considera controlado.</t>
  </si>
  <si>
    <t>ILI (Índice de lesiones incapacitantes)</t>
  </si>
  <si>
    <t>Moderado</t>
  </si>
  <si>
    <t>Administrar, gestionar y asesorar en la implementación, mantenimiento y actualización del Sistema de Gestión de la Entidad, dictando las directrices que aseguren su conveniencia, adecuación, eficacia, eficiencia, efectividad, así como participar en la elaboración de los actos administrativos de cambios organizacionales, contribuyendo a la consecución de resultados para la satisfacción y el goce efectivo de los derechos de los ciudadanos, en el marco de la legalidad y la integridad.</t>
  </si>
  <si>
    <t xml:space="preserve">1. Perdida de credibilidad y confianza hacia el Sistema de Gestión y los servidores públicos que lo administran.
2. Participar en un acto de corrupción
3.Imagen institucional afectada en el orden nacional o regional por actos  o hechos de corrupción comprobados
.
4, Intervención por parte de un ente de control u otro ente regulador 
</t>
  </si>
  <si>
    <t>Coordinador del Grupo Organización y Calidad Aeronáutica en su rol de Administrador del Sistema o Lideres Funcionales</t>
  </si>
  <si>
    <t xml:space="preserve">En caso de detectar que el formato de solicitud de acceso a componentes se encuentra incompleto, será devuelto al solicitante. </t>
  </si>
  <si>
    <t xml:space="preserve">Coordinador del Grupo Organización y Calidad Aeronáutica en su rol de administrador del sistema </t>
  </si>
  <si>
    <t>Mensual</t>
  </si>
  <si>
    <t>Como evidencia, queda registro del reporte en Excel en el proceso Administración del Sistema Integrado de Gestión.</t>
  </si>
  <si>
    <t>En caso de observar cualquier alteración se realizara un análisis de las razones de la alteración, y de considerarlo grave, pondrá en conocimiento de las respectivas dependencia para su investigación.</t>
  </si>
  <si>
    <t>Inoportuna</t>
  </si>
  <si>
    <t>No confiable</t>
  </si>
  <si>
    <t>Semestral</t>
  </si>
  <si>
    <t xml:space="preserve">Establecer las políticas, estrategias, planes, programas y proyectos a corto, mediano y largo plazo, con el propósito de lograr el desarrollo ordenado de la aviación civil, de la industria aérea, la infraestructura aeronáutica y aeroportuaria, cumpliendo con los estándares de seguridad operacional Nacional e internacional y así contribuir al logro de las metas del Plan Sectorial. 
</t>
  </si>
  <si>
    <t xml:space="preserve">Debilidades en los controles y seguimiento de  planes programas y proyectos </t>
  </si>
  <si>
    <t xml:space="preserve">Director General 
Jefe Oficina Asesora de Planeación 
Directivos responsables de los proyectos </t>
  </si>
  <si>
    <t xml:space="preserve">Registros en los sistemas de información SUIFP - SPI - SIIF - ADI - SIRECI  - GPI  8 </t>
  </si>
  <si>
    <t>Ofrecer una adecuada atención y prestación de servicios en condiciones de calidad, oportunidad, eficiencia, eficacia, y efectividad con respecto a las solicitudes y requerimientos presentados por los ciudadanos, clientes y partes interesadas de la Entidad, con el fin de lograr la satisfacción y confianza en su gestión.</t>
  </si>
  <si>
    <t xml:space="preserve">Alteración/modificación intencional de la información relacionada en: estudios previos, pliego de condiciones, en adendas al pliego de condiciones o en evaluaciones de las propuestas, modificaciones en el contrato, para favorecimiento propio o de terceros </t>
  </si>
  <si>
    <t xml:space="preserve">
Pérdida de credibilidad e imagen institucional
Daño reputacional 
Mala imagen para el área  involucrada  
Detrimento patrimonial 
Implicaciones legales de tipo administrativo penal y disciplinario 
Demandas judiciales en contra de la Aerocivil 
Reprocesos en la etapa gestión contractual
</t>
  </si>
  <si>
    <t>Comité de Contratación</t>
  </si>
  <si>
    <t>Semanal</t>
  </si>
  <si>
    <t>Coordinadores y abogados de la Dirección</t>
  </si>
  <si>
    <t>Sensibilizaciones realizadas
Manual de supervisión
Memorando informativos y de directrices
Informes efectivos de supervisión</t>
  </si>
  <si>
    <t>Fortalecer la capacidad de TI de la Aerocivil para soportar las necesidades que se demandan en materia de tecnologías de la información, de manera articulada con los lineamientos del Gobierno y el cumplimiento de las políticas de desarrollo administrativo.</t>
  </si>
  <si>
    <t>Pérdida de credibilidad e imagen institucional afectando la reputación de la Entidad 
Detrimento patrimonial 
Implicaciones de tipo administrativo, penal,  fiscal, legal o disciplinario</t>
  </si>
  <si>
    <t>Planear, Elaborar, Gestionar la contratación, Evaluar y Controlar la ejecución de proyectos de construcción o mantenimiento de infraestructura, Aeroportuaria, atendiendo necesidades que fortalezcan la seguridad en la operación aeroportuaria.</t>
  </si>
  <si>
    <t>Faltan controles adecuados en la etapa de planeación del anteproyecto de presupuesto.</t>
  </si>
  <si>
    <t>Manipulación de la información.</t>
  </si>
  <si>
    <t>Inexperiencia o falta de idoneidad del personal involucrado en la etapa de planeación.</t>
  </si>
  <si>
    <t>Coordinador del Grupo de Gestión de Proyectos de Infraestructura Aeroportuaria.</t>
  </si>
  <si>
    <t>Plan de Acción y Plan de Adquisiciones.</t>
  </si>
  <si>
    <t>Reprocesos en la planeación.</t>
  </si>
  <si>
    <t>Coordinador Grupo Gestión de Proyectos Aeronáuticos.</t>
  </si>
  <si>
    <t>Director de Infraestructura Aeroportuaria
Secretario de Sistemas Operacionales</t>
  </si>
  <si>
    <t>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t>
  </si>
  <si>
    <t>Posibilidad de que por acción u omisión, se reciba o se solicite dádiva o beneficio a nombre propio o de un tercero, con el fin de que en un informe de auditoría no se incluyan, se modifiquen o se retiren hallazgos, omitiendo la realidad del proceso auditado.</t>
  </si>
  <si>
    <t>Situaciones como: la modificación, la no inclusión o el retiro de hallazgos, puede generar que el informe no genere la realidad de lo encontrado en la auditoría, para beneficio propio o de un tercero.</t>
  </si>
  <si>
    <t>Jefe de la Oficina de Control Interno</t>
  </si>
  <si>
    <t>BOG- Calidad del proceso de auditoría</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</si>
  <si>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</si>
  <si>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Probabilidad de que el servidor público asignado para realizar la inspección, seguimiento, vigilancia y control reciba dadivas o dinero adicional por conceptos de viáticos pagadas por el operador para agilizar la actividad de vigilancia sin cumplir los requisitos establecidos</t>
  </si>
  <si>
    <t>Hace referencia a que el servidor público asignado para realizar la inspección, seguimiento, vigilancia y control acepte dadivas o dinero adicional por conceptos de viáticos pagadas por el operador para agilizar la actividad de vigilancia sin cumplir los requisitos y procedimientos establecidos</t>
  </si>
  <si>
    <t>Falta de procedimiento estandarizados, actualizados e implementados.</t>
  </si>
  <si>
    <t xml:space="preserve">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t>
  </si>
  <si>
    <t xml:space="preserve">Como evidencia, queda registro de la solicitud de comisión, cumplido de comisión e informe de comisión en el  proceso  inspección, vigilancia y control </t>
  </si>
  <si>
    <t>Expedir licencias aeronáuticas al personal aeronáutico que acrediten el cumplimiento de los Reglamentos Aeronáuticos de Colombia y demás normatividad vigente aplicable a la seguridad operacional y de la aviación civil.</t>
  </si>
  <si>
    <t>Coordinador del Grupo de Licencias al Personal</t>
  </si>
  <si>
    <t>Expedir certificaciones,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</si>
  <si>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Coordinador Grupo Inspección Aeronavegabilidad</t>
  </si>
  <si>
    <t>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</si>
  <si>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Coordinador Grupo Inspección Operaciones</t>
  </si>
  <si>
    <t>Coordinador Grupo Certificación productos aeronáuticos</t>
  </si>
  <si>
    <t>Coordinador Grupo de Certificación e Inspección de Aeródromos Y Servicios Aeroportuarios</t>
  </si>
  <si>
    <t>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asignado para certificar, se cuenta con los oficios y comunicaciones entre los proveedores de servicios y la autoridad aeronáutica</t>
  </si>
  <si>
    <t>ACTUALIZADA :</t>
  </si>
  <si>
    <t>AUTORIDAD</t>
  </si>
  <si>
    <t>PROVEEDOR DE SERVICIOS</t>
  </si>
  <si>
    <t>DIRECCIONAMIENTO ESTRATÉGICO</t>
  </si>
  <si>
    <t>GESTIÓN DEL ESPACIO AÉREO</t>
  </si>
  <si>
    <t>GESTIÓN DE INFRAESTRUCTURA AEROPORTUARIA</t>
  </si>
  <si>
    <t>GESTIÓN DEL TALENTO HUMANO</t>
  </si>
  <si>
    <t>GESTIÓN DE EVALUACIÓN Y ASESORÍA AL SISTEMA DE CONTROL INTERNO</t>
  </si>
  <si>
    <t>GDIR-1.0</t>
  </si>
  <si>
    <t>GRER-2.0</t>
  </si>
  <si>
    <t>GSAN-1-1</t>
  </si>
  <si>
    <t>GSAP-1.0</t>
  </si>
  <si>
    <t>GCON-1.0</t>
  </si>
  <si>
    <t>GDIR-2.0</t>
  </si>
  <si>
    <t>AEGR-5.0</t>
  </si>
  <si>
    <t>Corrupción</t>
  </si>
  <si>
    <t>ADMINISTRACIÓN DEL SISTEMA INTEGRADO DE GESTIÓN</t>
  </si>
  <si>
    <t>GESTIÓN DE TECNOLOGÍAS DE INFORMACIÓN</t>
  </si>
  <si>
    <t>GDIR-3.0</t>
  </si>
  <si>
    <t>GRER-1.0</t>
  </si>
  <si>
    <t>GJUR-4.0</t>
  </si>
  <si>
    <t>GINF-6.0</t>
  </si>
  <si>
    <t>ATENCIÓN AL CIUDADANO</t>
  </si>
  <si>
    <t>GESTIÓN DE LICENCIAS AERONÁUTICAS</t>
  </si>
  <si>
    <t>GDIR-4-2</t>
  </si>
  <si>
    <t>GSAC-1.0</t>
  </si>
  <si>
    <t>GIAT-2.0</t>
  </si>
  <si>
    <t>GDOC-1.0</t>
  </si>
  <si>
    <t>GESTIÓN DE CERTIFICACIONES Y PERMISOS</t>
  </si>
  <si>
    <t>GESTIÓN DE LA SEGURIDAD Y SALUD EN EL TRABAJO</t>
  </si>
  <si>
    <t>GCEP-1.0</t>
  </si>
  <si>
    <t>GDIR-2-3</t>
  </si>
  <si>
    <t>GFIN-7.0</t>
  </si>
  <si>
    <t>GBIE-1.0</t>
  </si>
  <si>
    <t>SISTEMA INTEGRADO DE GESTION - SIG - DESARROLLO INSTITUCIONAL</t>
  </si>
  <si>
    <t>No.</t>
  </si>
  <si>
    <t>CLAVE</t>
  </si>
  <si>
    <t>CARGO LIDER DEL PROCESO- DEPENDENCIA</t>
  </si>
  <si>
    <t>NOMBRE LIDER DEL PROCESO</t>
  </si>
  <si>
    <t>GESTOR DE PROCESOS</t>
  </si>
  <si>
    <t>ASESORES</t>
  </si>
  <si>
    <t>RIESGOS</t>
  </si>
  <si>
    <r>
      <rPr>
        <b/>
        <sz val="8"/>
        <color theme="0"/>
        <rFont val="Arial"/>
        <family val="2"/>
      </rPr>
      <t>RIESGOS DE CORRUPCIÓN</t>
    </r>
    <r>
      <rPr>
        <sz val="8"/>
        <color theme="0"/>
        <rFont val="Arial"/>
        <family val="2"/>
      </rPr>
      <t xml:space="preserve">
(info tomada del Mapa de Riesgos en la WEB de la Aerocivil)</t>
    </r>
  </si>
  <si>
    <t>Direccionamiento Estratégico</t>
  </si>
  <si>
    <t>Director General
Jefe Oficina Asesora de Planeación</t>
  </si>
  <si>
    <t>JUAN CARLOS SALAZAR GOMEZ
Hector Rodriguez</t>
  </si>
  <si>
    <t xml:space="preserve">Cenaida Jerez Ruiz </t>
  </si>
  <si>
    <t>Identificado</t>
  </si>
  <si>
    <t>Pendiente</t>
  </si>
  <si>
    <t>Administración Sistema Integrado de Gestión</t>
  </si>
  <si>
    <t>Jefe Oficina Asesora de Planeación 
Coordinador Grupo Organización y Calidad Aeronáutica</t>
  </si>
  <si>
    <t>Hector Rodriguez
Luisa Camila Arias Sabogal</t>
  </si>
  <si>
    <t xml:space="preserve">Alfonso Antonio de Jesus Barrios Perea </t>
  </si>
  <si>
    <t>GDIR-4.1</t>
  </si>
  <si>
    <t>Director General
Coordinador Grupo Comunicación  y Prensa</t>
  </si>
  <si>
    <t>JUAN CARLOS SALAZAR GOMEZ
Martha Janneth Cardenas</t>
  </si>
  <si>
    <t>Martha Janneth Cardenas</t>
  </si>
  <si>
    <t>Claudia Ayala Cardenas</t>
  </si>
  <si>
    <t>GDIR-4.2</t>
  </si>
  <si>
    <t>Atención al Ciudadano</t>
  </si>
  <si>
    <t>Secretario General 
Coordinador Grupo de Atención al Ciudadano</t>
  </si>
  <si>
    <t>Adriana Maria Gomez Caro (E)
Clara Ines Steevens Cruz</t>
  </si>
  <si>
    <t>Maria Antonia Caro</t>
  </si>
  <si>
    <t>Gestión de Políticas Aerocomerciales</t>
  </si>
  <si>
    <t>Jefe Oficina de Transporte Aéreo
Coordinador Grupo Asuntos Internacionales y Política Aerocomercial</t>
  </si>
  <si>
    <t>Lucas Rodriguez Gomez
Jazmin Alexandra Palomino Pineda</t>
  </si>
  <si>
    <t>Maria Isabel Rojas</t>
  </si>
  <si>
    <t>Jefe Oficina de Transporte Aéreo
Coordinador Grupo Normas Aeronáuticas</t>
  </si>
  <si>
    <t>Lucas Rodriguez Gomez 
Edgar Benjamin Rivera Florez</t>
  </si>
  <si>
    <t>Soley Alexandra Sanjuanelo</t>
  </si>
  <si>
    <t xml:space="preserve">Secretario de Seguridad Aérea
Director de Estándares de Vuelo
Coordinador Grupo Licencias al Personal </t>
  </si>
  <si>
    <t>Luis Alberto Valencia Valencia
Francisco Ospina Ramirez
Juan Manuel Quijano Pinzón</t>
  </si>
  <si>
    <t>Claudia Marcela Moreno Moreno  / Maria Constaza Davila</t>
  </si>
  <si>
    <t>Alexandra Cortes Arevalo</t>
  </si>
  <si>
    <t xml:space="preserve">Gestión de Certificaciones y Permisos </t>
  </si>
  <si>
    <t>Jefe Oficina de Transporte Aéreo
Secretario de Seguridad Aérea
Director de Estándares de Vuelo
Director de Estándares de Servicios de Navegación Aérea y Servicios Aeroportuarios
Director de Servicios a la Navegación Aérea</t>
  </si>
  <si>
    <t xml:space="preserve">Lucas Rodriguez Gomez
Luis Alberto Valencia Valencia
Francisco Ospina Ramirez
Claudia Liliana Olarte Charry
Rolando Aros Riaño </t>
  </si>
  <si>
    <t>Claudia Marcela Moreno Moreno</t>
  </si>
  <si>
    <t>GSAC-3.1</t>
  </si>
  <si>
    <t xml:space="preserve">Gestión de Registro </t>
  </si>
  <si>
    <t xml:space="preserve">
Jefe Oficina de Registro</t>
  </si>
  <si>
    <t>Maria Clara Eusse Calderon
Hugo Dadey moreno</t>
  </si>
  <si>
    <t>Nelly Beltran Moreno</t>
  </si>
  <si>
    <t>GIVC-1,0</t>
  </si>
  <si>
    <t>Gestión de Inspección, Vigilancia y Control</t>
  </si>
  <si>
    <t>Luis Alberto Valencia Valencia
Lucas Rodriguez Gomez
Francisco Ospina Ramirez
Claudia Liliana Olarte Charry</t>
  </si>
  <si>
    <t>GSAN-4.5</t>
  </si>
  <si>
    <t>Gestión de Investigación de Accidentes e Incidentes Aéreos</t>
  </si>
  <si>
    <t xml:space="preserve">Director General
Coordinador Grupo Investigación de Accidentes </t>
  </si>
  <si>
    <t>JUAN CARLOS SALAZAR GOMEZ
Miguel Camacho Martinez</t>
  </si>
  <si>
    <t xml:space="preserve">Yezmin Josiria Martinez Cuao </t>
  </si>
  <si>
    <t>GSAN-1.1</t>
  </si>
  <si>
    <t>Gestión del Espacio Aéreo</t>
  </si>
  <si>
    <t>Secretario de Sistemas Operacionales
Director de Servicios a la Navegación Aérea
Coordinador Grupo Gestión y Organización  del Espacio Aéreo ASM</t>
  </si>
  <si>
    <t>Gonzalo Cardenas Mahecha
Rolando Aros Riaño 
Medardo Arcesio Figueroa Guerrero</t>
  </si>
  <si>
    <t>Luis Eduardo Vargas</t>
  </si>
  <si>
    <t>GSAN-2.2</t>
  </si>
  <si>
    <t>Gestión de Información Aeronáutica</t>
  </si>
  <si>
    <t>Gonzalo Cardenas Mahecha
Rolando Aros Riaño 
Gladys Mercedes Roa de la Cruz</t>
  </si>
  <si>
    <t xml:space="preserve">Gladys Mercedes Roa de la Cruz
Camilo Andres Ramirez Steele
Gloria Ines Rey Arguello
</t>
  </si>
  <si>
    <t>GSAN-2.1</t>
  </si>
  <si>
    <t>Gestión de Meteorología Aeronáutica</t>
  </si>
  <si>
    <t>Secretario de Sistemas Operacionales
Director de Servicios a la Navegación Aérea
Coordinador Grupo Meteorología Aeronáutica</t>
  </si>
  <si>
    <t xml:space="preserve">Gonzalo Cardenas Mahecha
Rolando Aros Riaño 
Juan Carlos Pulido Bernal </t>
  </si>
  <si>
    <r>
      <t xml:space="preserve">Ingrid Tatiana Sierra Giraldo
</t>
    </r>
    <r>
      <rPr>
        <b/>
        <sz val="10"/>
        <color rgb="FFFF0000"/>
        <rFont val="Arial"/>
        <family val="2"/>
      </rPr>
      <t>Myriam Milena Perez</t>
    </r>
  </si>
  <si>
    <t>GSAN-1.3</t>
  </si>
  <si>
    <t>Gestión de Tránsito Aéreo</t>
  </si>
  <si>
    <t>Secretario de Sistemas Operacionales
Director de Servicios a la Navegación Aérea
Coordinador Grupo Gestión de los Servicios de Transito Aéreo</t>
  </si>
  <si>
    <t xml:space="preserve">Gonzalo Cardenas Mahecha
Rolando Aros Riaño 
Harlen Mejia Oliveros </t>
  </si>
  <si>
    <t>Damaso Peñuela</t>
  </si>
  <si>
    <t>GSAN-3.4</t>
  </si>
  <si>
    <t>Gestión de Tecnología CNS/MET/ENERGÍA/AYUDAS VISUALES</t>
  </si>
  <si>
    <t>Secretario de Sistemas Operacionales
Director de Telecomunicaciones y Ayudas a la Navegación Aérea</t>
  </si>
  <si>
    <t xml:space="preserve">Gonzalo Cardenas Mahecha
Luis Abelardo Diaz Mateus </t>
  </si>
  <si>
    <t xml:space="preserve">Esperanza Romero 
 (6) Coordinadores de Grupo </t>
  </si>
  <si>
    <t xml:space="preserve">GSAN-4.2 </t>
  </si>
  <si>
    <t>Gestión de Búsqueda y Salvamento Aéreo</t>
  </si>
  <si>
    <t>Gonzalo Cardenas Mahecha
Rolando Aros Riaño 
Jose Agustin Buitrago Moreno</t>
  </si>
  <si>
    <t>Joan Camilo Silva Penagos</t>
  </si>
  <si>
    <t>Gestión de Infraestructura Aeroportuaria</t>
  </si>
  <si>
    <t xml:space="preserve">Secretario de Sistemas Operacionales
Director Infraestructura Aeroportuaria
</t>
  </si>
  <si>
    <t xml:space="preserve">Gonzalo Cardenas Mahecha &lt;gonzalo.cardenas@aerocivil.gov.co&gt;
Daniel Francisco Tenjo Suarez &lt;daniel.tenjo@aerocivil.gov.co&gt;
</t>
  </si>
  <si>
    <t>Edgar Peña Correa</t>
  </si>
  <si>
    <t>GSAP-1,0</t>
  </si>
  <si>
    <t>Gestión de Servicios Aeroportuarios</t>
  </si>
  <si>
    <t xml:space="preserve">Gonzalo Cardenas Mahecha
Angela Ines Paez Piñeros
</t>
  </si>
  <si>
    <t>Jaime Cortes Guerrero
Johanna Teresa Santamaria Caicedo
Jose Armando Peña Silva
Laura Stella Mora Rodas
Orlando Ortegon Molina
Lina Fernanda Pabón Contreras
Army Lubeth Diaz Herrera</t>
  </si>
  <si>
    <t>GSAN-4.1</t>
  </si>
  <si>
    <t>Gestión de Salvamento y Extinción de Incendios</t>
  </si>
  <si>
    <t>Gonzalo Cardenas Mahecha
Angela Ines Paez Piñeros
Jorge Edilberto Alvarado Navarro</t>
  </si>
  <si>
    <t>Jorge Edilberto Alvarado Navarro</t>
  </si>
  <si>
    <t>GDIR-2.4</t>
  </si>
  <si>
    <t>Gestión de la Educación</t>
  </si>
  <si>
    <t xml:space="preserve">Jefe Centro de Estudios Aeronáuticos - CEA (A) </t>
  </si>
  <si>
    <t>Ana Maria Pineda Garcia</t>
  </si>
  <si>
    <t>Angela Maria Rodriguez Barragan</t>
  </si>
  <si>
    <t>Gestión  Financiera</t>
  </si>
  <si>
    <t>Secretario General
Director Financiero</t>
  </si>
  <si>
    <t>Adriana Maria Gomez Caro (E)
Alexandra Katherine Galvis Mosquera</t>
  </si>
  <si>
    <t>6 Coordinadores y 
 Carolina Esteban Dias
Angela Astrid Bonilla
Sindy patricia Sierra 
Henry Oviedo</t>
  </si>
  <si>
    <t>Gestión Jurídica</t>
  </si>
  <si>
    <t>Jefe Oficina Asesora Jurídica</t>
  </si>
  <si>
    <t>Julio Cesar Freyre Sanchez</t>
  </si>
  <si>
    <t xml:space="preserve">Maria Gladys Silva Paredes
Maria del Amparo Perez Corredor
Maritza Gamero Torres
Angel Mario Pinzon Melo </t>
  </si>
  <si>
    <t>Secretario General
Director de Talento Humano</t>
  </si>
  <si>
    <t>Adriana Maria Gomez Caro (E)
Ana Elizabeth Hernandez Botia</t>
  </si>
  <si>
    <t>Estefania Diaz Cobos</t>
  </si>
  <si>
    <t>Secretario General
Director de Informática</t>
  </si>
  <si>
    <t>Adriana Maria Gomez Caro (E)
Juan Carlos Cortes Delgado</t>
  </si>
  <si>
    <t>Mabel Ochoa Amaya</t>
  </si>
  <si>
    <t>Gestión de Contratación</t>
  </si>
  <si>
    <t>Secretario General
Director Administrativo</t>
  </si>
  <si>
    <t>Adriana Maria Gomez Caro (E)
Adriana Maria Gomez Caro</t>
  </si>
  <si>
    <t>Gloria Amparo Montealegre Ibañez</t>
  </si>
  <si>
    <t>GDIR-2.3</t>
  </si>
  <si>
    <t>Gestión de la Seguridad y Salud en el Trabajo</t>
  </si>
  <si>
    <t>Secretario General
Director de Talento Humano
Coordinador Grupo de Gestión de Seguridad y Salud en el Trabajo</t>
  </si>
  <si>
    <t xml:space="preserve">Adriana Maria Gomez Caro (E)
Ana Elizabeth Hernandez Botia
Diana Stella Perez Velasco </t>
  </si>
  <si>
    <t>Adriana del Socorro Martinez España
Luis Gabriel Avella Mesa</t>
  </si>
  <si>
    <t>Gestión Documental y de Archivo</t>
  </si>
  <si>
    <t>Secretario General
Coordinador Grupo de Archivo</t>
  </si>
  <si>
    <t>Adriana Maria Gomez Caro (E)
Uriel Bedoya</t>
  </si>
  <si>
    <t xml:space="preserve">Uriel bedoya </t>
  </si>
  <si>
    <t>GCON-2.0</t>
  </si>
  <si>
    <t>Gestión Adquisición de Bienes Inmuebles</t>
  </si>
  <si>
    <t>Secretario General 
Coordinador Grupo Administración de Inmuebles</t>
  </si>
  <si>
    <t>Adriana Maria Gomez Caro (E)
Luz Marina Jaiquel de Rodriguez</t>
  </si>
  <si>
    <t xml:space="preserve">Diana Patricia Aragón Ramos </t>
  </si>
  <si>
    <t>GDIR-2.2</t>
  </si>
  <si>
    <t>Gestión de Investigaciones Disciplinarias</t>
  </si>
  <si>
    <t xml:space="preserve">
Coordinador Grupo investigaciones Disciplinarias 
</t>
  </si>
  <si>
    <t>Adriana Maria Gomez Caro (E)
Camilo Andres Garcia Gil</t>
  </si>
  <si>
    <t>Camilo Andrés Garcia Gil
Blanca Ines Cubides Chacon</t>
  </si>
  <si>
    <t>Administración de Bienes</t>
  </si>
  <si>
    <t>Secretario General
Coordinador Grupo Almacén y Activos Fijos</t>
  </si>
  <si>
    <t xml:space="preserve">Adriana Maria Gomez Caro (E)
Anselmo Cañon Perez </t>
  </si>
  <si>
    <t xml:space="preserve">Anselmo Cañon
Candelaria Eljach
Dario Alexander Cárdenas </t>
  </si>
  <si>
    <t>Gestión Información Sectorial</t>
  </si>
  <si>
    <t>Jefe Oficina de Transporte Aéreo
Coordinador Grupo Estudios Sectoriales</t>
  </si>
  <si>
    <t>Lucas Rodriguez Gomez 
Jorge Alonso Quintana Cristancho</t>
  </si>
  <si>
    <t>Sara Alexandra Ospina Marin</t>
  </si>
  <si>
    <t>AEGR-1.0</t>
  </si>
  <si>
    <t>Jefe Oficina de Control Interno</t>
  </si>
  <si>
    <t>Sonia Maritza Machado Cruz</t>
  </si>
  <si>
    <t>Isleny Lopez Chaquea</t>
  </si>
  <si>
    <t>Coordinador Grupo Atención al Ciudadano</t>
  </si>
  <si>
    <t xml:space="preserve">En caso que el Coordinador evidencie que la lista de chequeo esta incompleta, éste devolverá al profesional el estudio para su revisión y ajustes </t>
  </si>
  <si>
    <t xml:space="preserve">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</si>
  <si>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Coordinador Grupo Licencias al personal</t>
  </si>
  <si>
    <t xml:space="preserve">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t>
  </si>
  <si>
    <t>Coordinador Grupo Servicios Aerocomerciales</t>
  </si>
  <si>
    <t>Gestión de Talento Humano</t>
  </si>
  <si>
    <t>Gestión de Tecnologías de Información</t>
  </si>
  <si>
    <t>Gestión de Evaluación y Asesoría al Sistema de Control Interno</t>
  </si>
  <si>
    <t>RIESGOS DE GESTIÓN
(Info tomada de BOGH carpeta 1012 /028.1/Riesgos)</t>
  </si>
  <si>
    <t>Secretario de Seguridad Aérea
Jefe Oficina de Transporte Aéreo
Director de Estándares de Vuelo
Director de Estándares de Servicios a la Navegación Aérea y Servicios Aeroportuarios</t>
  </si>
  <si>
    <t>Secretario de Sistemas Operacionales
Director de Servicios a la Navegación Aérea
Coordinador Grupo Servicios de Información Aeronáutica AIM</t>
  </si>
  <si>
    <t>Secretario de Sistemas Operacionales
Director de Servicios a la Navegación Aérea
Coordinador Grupo Servicios de Búsqueda y Salvamento - SAR</t>
  </si>
  <si>
    <t>Secretario de Sistemas Operacionales
Director de Servicios Aeroportuarios</t>
  </si>
  <si>
    <t>¿Es riesgo de Corrupción?</t>
  </si>
  <si>
    <t>Debilidades  en el control de los procesos de certificación por falta de componentes tecnológicos que automaticen el proceso</t>
  </si>
  <si>
    <t>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</si>
  <si>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</si>
  <si>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No incluir en la etapa de planeación del anteproyecto de presupuesto, el plan de adquisiciones y el plan de acción, las obras necesarias de construcción y mantenimiento de la infraestructura aeroportuaria para la prestación de los servicios aeroportuarios.</t>
  </si>
  <si>
    <t>Perdida de oportunidades para la asignación efectiva de recursos a los procesos a contratar con reprocesos que implican la perdida de tiempo en la recepción de los bienes y servicios.</t>
  </si>
  <si>
    <t xml:space="preserve">Propiciar mesas de trabajo conjunta con todas las partes involucradas.
Incrementar la planta de personal de la Dirección de Infraestructura. </t>
  </si>
  <si>
    <t>El Director de Infraestructura Aeroportuaria o el Secretario de Sistema Operacionales, aplica los criterios de selección objetiva de personal contenidos en los actos administrativos expedidos para tal fin con el objetivo de asegurar que el personal cumple con todos los requisitos exigidos. Para lo anterior se analizan las hojas de vida de los aspirantes y se emite una constancia de idoneidad en la cual se manifiesta la conformidad. En el caso que el aspirante no cumpla con el lleno de los requisitos se rechaza la hoja de vida y se archiva en medio magnético.</t>
  </si>
  <si>
    <t>Directora Administrativa y Coordinadores de la Dirección</t>
  </si>
  <si>
    <t xml:space="preserve"> 1) No registro de la novedad en el aplicativo 
2) no  oportunidad en el pago diferencial al servidor  público
3) no recobro oportuno de la prestación económica. 
4) Impacto en los indicadores reales de ausentismo laboral por enfermedad.  </t>
  </si>
  <si>
    <t xml:space="preserve">Situaciones como,  inadecuadas políticas de operación y carencia de controles en los procedimientos de administración de componentes tecnológicos, falta de seguimiento a las bitácoras de gestión de los componentes tecnológicos y los logs de auditoria, que permitan beneficiar o perjudicar a un tercero y/o en beneficio propio.   </t>
  </si>
  <si>
    <t>Coordinador Grupo de Factores Humanos, certificación y educación aeromédica</t>
  </si>
  <si>
    <t xml:space="preserve">Director General 
Jefe Oficina Asesora de Planeación </t>
  </si>
  <si>
    <t xml:space="preserve">Plan Estratégico "PEI" de la Entidad, 
 PNA-COL Plan de Navegación Aérea para Colombia
Planes maestros aeroportuarios </t>
  </si>
  <si>
    <t xml:space="preserve">Los sistemas de información SUIFP - SPI - SIIF - ADI - SIRECI  - GPI . como herramientas tecnológicas de registro y seguimiento a la implementación de la planeación y gestión institucional aseguran que cada vez que se presente una novedad en un proyecto quede la trazabilidad y su registro,   lo que asegura un control presupuestal y de avance operativo del proyecto , lo cual permite, la medición de indicadores propios, tomar decisiones con base en resultados. El registro y control  de novedades en los respectivos aplicativos los realiza un funcionario de la Oficina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radicado. 
En caso de encontrar inconsistencias en el registro de datos en los sistemas de información, se solicita al responsable del proyecto dar las explicaciones correspondientes y en caso de un presunto evento de corrupción en este u otro sentido, el Director General o quien tenga conocimiento de ello, deberá denunciar ante las autoridades correspondientes para lo de su competencia.    </t>
  </si>
  <si>
    <t xml:space="preserve">Probabilidad de que por acción u omisión, uso del poder y desviación de la gestión de lo publico se alteraren documentos aprobados o en tramite de aprobación en el aplicativo ISOLUCIÓN, para obtener un beneficio particular. </t>
  </si>
  <si>
    <t xml:space="preserve">Hace referencia, al uso inadecuado de los privilegios otorgados con la licencia del aplicativo ISOLUCIÓN. Los servidores públicos, que cuenta con licencia y permisos de acceso al aplicativo, por acción u omisión  podrían alterar documentos aprobados o en tramite de aprobación en el aplicativo, para ocultar, borrar o alterar información y así obtener un beneficio propio o para un particular. </t>
  </si>
  <si>
    <t>El servidor publico que cuenta con licencia y permisos  en ISOLUCIÓN altere documentos aprobados o en tramite de aprobación.</t>
  </si>
  <si>
    <t>Cada vez que se solicita licencia para uso del aplicativo ISOLUCIÓN, a través del formato solicitud de acceso a componentes tecnológicos, el Coordinador del Grupo Organización y Calidad Aeronáutica  o Lideres Funcionales en su rol de Administrador del Sistema, verifican que el solicitante de la licencia tenga relacionado el proceso al que pertenece y si viene con la firma de autorización de su jefe inmediato, una vez validada esta información asignan un rol especifico, dentro del aplicativo, dependiendo de la necesidad y firma la solicitud. Se escanea y se guarda en los servidores de la Entidad (BOG7H), posteriormente se registra en una base de datos en Excel para llevar el control de las solicitudes realizadas, finalmente se hace llegar el formato a la Dirección de Informática para que gestionen la solicitud. Esto con el fin de evitar uso inadecuado de ISOLUCIÓN. En caso de detectar que el formato de solicitud de acceso a componentes se encuentra incompleto, será devuelto al solicitante para que realice las correcciones necesarias.</t>
  </si>
  <si>
    <t>Formato de solicitud de acceso a componentes informáticos
Base de datos de solicitudes</t>
  </si>
  <si>
    <t>Mejorar el control por retiro de funcionarios o traslado de área para detectar posibles inconsistencias en el aplicativo ISOLUCIÓN</t>
  </si>
  <si>
    <t>Debilidad  en la asignación de roles otorgando perfiles que no corresponden a los servidores públicos.</t>
  </si>
  <si>
    <t>Debilidad  en el no reporte de los servidores públicos que se retiran de la Entidad o trasladan de área</t>
  </si>
  <si>
    <t xml:space="preserve">Cada vez que un funcionario se retira de la entidad o es trasladado de oficina, debe diligenciar el formato solicitud de acceso a componentes tecnológicos y remitirlo al Grupo Organización y Calidad Aeronáutica, el Coordinador del Grupo o Lideres Funcionales en su rol de Administrador del Sistema, verifican que el solicitante no tenga pendientes en el aplicativo (hallazgos, no conformidades, tareas) Seguidamente se firma la solicitud, se escanea y se guarda en los servidores de la Entidad (BOG7H), finalmente se registra en una base de datos en Excel para llevar el control de las solicitudes realizadas. Este control tiene por objeto evitar uso inadecuado de ISOLUCIÓN, evitar perdida de la información en el aplicativo y prevenir que se presente manipulación de la información por funcionarios retirados. En caso de que un funcionario tenga pendientes en el aplicativo, se debe generar traslado de las acciones a nuevo responsable o a quien el jefe inmediato designe. </t>
  </si>
  <si>
    <t xml:space="preserve">En caso de que un funcionario tenga pendientes en el aplicativo, se debe generar traslado de las acciones a nuevo responsable o a quien el jefe inmediato designe. </t>
  </si>
  <si>
    <t xml:space="preserve">                                     
 - Sanción legal o disciplinaria.
 - Proceso judiciales contra la Entidad y sus servidores públicos.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</si>
  <si>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listados de asistencia o certificados emitidos</t>
  </si>
  <si>
    <t>Incumplimiento a los procedimientos de recepción / radicación y direccionamiento de la información</t>
  </si>
  <si>
    <t xml:space="preserve"> Actas - Listas de asistencia
</t>
  </si>
  <si>
    <t>El servidor público asignado para realizar el proceso de licenciamiento expida una licencia técnica , sin cumplir los requisitos normativos para obtener un beneficio particular o perjudicarlo.</t>
  </si>
  <si>
    <t>Omitir requisitos, alterar documentos aprobados o en trámite de aprobación por parte del servidor púbico que tiene la facultad para expedir licenciamiento del personal.</t>
  </si>
  <si>
    <t>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5. Pago de indemnizaciones a terceros por acciones legales que puedan afectar el presupuesto total de la entidad.</t>
  </si>
  <si>
    <t>Servidor Público asignado
Coordinador del Grupo de Licencias al Personal</t>
  </si>
  <si>
    <t>Mantener actualizado el Manual PEL.
Continuar con el fortalecimiento del SIGA.</t>
  </si>
  <si>
    <t>Procedimientos sin estandarizar, desactualizados y no implementados.</t>
  </si>
  <si>
    <t>El coordinador del grupo de Licencias, semestralmente, revisa de forma aleatoria los trámites de licencias expedidos y el cumplimiento de los procedimientos establecidos en el Manual PEL, si detecta anomalías en los servidores públicos que hacen parte del proceso de expedición, es reportada al grupo de Investigaciones Disciplinarias. Como evidencia se genera un comunicado reportando la anomalía encontrada.</t>
  </si>
  <si>
    <t>Como evidencia se genera un comunicado reportando la anomalía encontrada.</t>
  </si>
  <si>
    <t>si detecta anomalías en los servidores públicos que hacen parte del proceso de expedición, es reportada al grupo de Investigaciones Disciplinarias</t>
  </si>
  <si>
    <t xml:space="preserve">Probabilidad de que por acción u omisión se certifique o se otorgue un permiso a un proveedor de servicios, productos aeronáuticos, personal aeronáutico, aeródromos, aeropuertos, helipuertos y servicios aeroportuarios que no cumpla con los requisitos normativos y RAC con el fin de  obtener un beneficio particular o perjudicarlo. </t>
  </si>
  <si>
    <t xml:space="preserve">Hace referencia al uso inadecuado de las facultades  otorgadas al Talento Humano  que certifica u otorga permisos a proveedores de servicios, productos aeronáuticos, personal aeronáutico, aeródromos, aeropuertos, helipuertos y servicios aeroportuarios quienes podrían omitir requisitos normativos, aprobar, alterar documentos aprobados o en tramite de aprobación en el proceso de certificación   y así obtener un beneficio propio o para un particular. </t>
  </si>
  <si>
    <t>Falta de valores por parte del servidor publico que cuenta con las facultades para la certificación u otorgamiento de permisos</t>
  </si>
  <si>
    <t xml:space="preserve">1. Perdida de credibilidad y confianza hacia la autoridad aeronáutica y los  servidores públicos que lo certifican.
2. Participar en un acto de corrupción
2. Afectación de la Seguridad Operacional
3. Imagen institucional afectada en el orden nacional o regional por actos  o hechos de corrupción comprobados
.
4, Intervención por parte de un ente de control u otro ente regulador </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</si>
  <si>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</si>
  <si>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1. Actualizar procedimiento de certificación de empresas de acuerdo a cambios normativos.
2. Fortalecer las bases de datos de los procesos de certificación y fortalecer controles de las áreas en gestión documental física y digital.
3. Actualizar el procedimiento de certificación aeromédica de acuerdo a los cambios normativos.
4. Actualización y modificación RAC 3.
5. Modificar los indicadores del proceso certificaciones y permisos en pro de la mejora del proceso para la toma de decisiones
5. Terminar la armonización de los RAC - LAR en la certificación de aeródromos:
 RAC 154: Se entregó el documento técnico por parte de AGA a OTA. En espera de ajustes por parte de OTA para publicar borrador a la industria.
El RAC 154 se encuentra en un 90% de avance.
RAC 155 (Helipuertos): Se va adoptar el LAR 155, pendiente terminar su gestión para el 1° trimestre de 2019.
5. Solicitar al área de Informática la automatización de los módulos de certificación aeromédica en el SIGA y solicitar las necesidades de automatización para los procesos de certificación de proveedores de servicios en la SSOAC</t>
  </si>
  <si>
    <t>El servidor público o inspector encargado cada vez que realice la evaluación de una solicitud de permiso de operación y/o funcionamiento de empresas aeronáuticas, deberá diligenciar una lista de chequeo para verificar el cumplimiento de la totalidad de los requisitos establecidos en la norma y en cumplimiento al procedimiento de certificación de empresas aeronáuticas, el Coordinador de Grupo realizará la verificación de la lista de chequeo y en el caso detectar el incumplimiento de los requisitos deberá devolver el caso al servidor público o inspector encargado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</si>
  <si>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El Coordinador del Grupo de Servicios Aerocomerciales cada vez que reciba la solicitud, asignará a un  profesional encargado de resolver el trámite de permiso de Operación y/o funcionamiento evalúa la solicitud, verificando el cumplimiento de la totalidad de los requisitos establecidos en la norma y proyecta el acto administrativo correspondiente, posteriormente el Coordinador de Grupo realiza nuevamente la verificación conforme los RAC, en caso de detectar el incumplimiento de los requisitos deberá devolver el trámite al servidor público para su revisión y ajustes.
Si se encuentra una alteración se realizara un análisis de las razones de la alteración, y de considerarlo grave, pondrá en conocimiento de las respectivas dependencia para su investigación.
Como evidencia, queda registro de las listas de chequeo para la verificación de los requisitos de certificación  , se cuenta con base de datos para llevar el control de los permisos de operación y funcionamiento de empresas aeronáuticas, asignaciones, se cuenta con  el archivo físico y digital a responsabilidad del profesional asignado, se cuenta con los oficios y comunicaciones entre los proveedores de servicios y el Grupo de Servicios Aerocomerciales</t>
  </si>
  <si>
    <t xml:space="preserve">El servidor público o inspector encargado cada vez que realice la evaluación de una solicitud de permiso de operación y/o funcionamiento de aeródromos, deberá diligenciar una lista de chequeo para verificar el cumplimiento de la totalidad de los requisitos establecidos en la norma y en cumplimiento al Manual Inspector de Aeródromo, el Coordinador de Grupo realizará la verificación de la lista de chequeo y en el caso detectar el incumplimiento de los requisitos deberá devolver el caso al servidor público o inspector encargado para su revisión y ajustes.
 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inspector o médico asignado, se cuenta con los oficios y comunicaciones entre los proveedores de servicios y la autoridad aeronáutica.
En caso que el Coordinador evidencie que la lista de chequeo esta incompleta, éste devolverá al profesional el estudio para su revisión y ajustes </t>
  </si>
  <si>
    <t>El servidor público o inspector o médico encargado de evaluar la historia médica para expedir la certificación Aero médica al personal aeronáutico deberá cumplir con el Procedimiento de certificación Aero médica y diligenciar las listas de chequeo relacionadas en el procedimiento, instrumentos que permitirá verificar el cumplimiento de la totalidad de los requisitos establecidos en la norma y en cumplimiento al  Manual ya mencionado, el Coordinador de Grupo realizará la verificación de las listas de chequeo y en el caso detectar el incumplimiento de los requisitos deberá devolver el caso al servidor público o inspector o médico encargado para su revisión y ajustes.
En caso que el Coordinador evidencie que la lista de chequeo esta incompleta, éste devolverá al profesional el estudio para su revisión y ajustes 
Como evidencia, queda registro de las listas de chequeo para la verificación de los requisitos de certificación  de acuerdo al procedimiento, se cuenta con base de datos para llevar el control de los procesos de certificación, historias médicas, fichas médicas, se cuenta con  el archivo físico y digital a responsabilidad del servidor público, inspector o médico asignado, se cuenta con los oficios y comunicaciones entre el personal aeronáutico, médicos delegados, centros de instrucción y demás  proveedores de servicios y la autoridad aeronáutica</t>
  </si>
  <si>
    <t>El servidor público o inspector encargado cada vez que realice la evaluación de una certificación de centros de instrucción , deberá diligenciar una lista de chequeo para verificar el cumplimiento de la totalidad de los requisitos establecidos en la norma y en cumplimiento al Manual Licencias al personal, el Coordinador de Grupo realizará la verificación de la lista de chequeo y en el caso detectar el incumplimiento de los requisitos deberá devolver el caso al servidor público o inspector encargado para su revisión y ajustes.
En caso que el Coordinador evidencie que la lista de chequeo esta incompleta, éste devolverá al profesional el estudio para su revisión y ajustes .
 Como evidencia, queda registro de las listas de chequeo para la verificación de los requisitos de certificación  de acuerdo al manual, se cuenta con base de datos para llevar el control de los procesos de certificación de centros de instrucción, se cuenta con  el archivo físico y digital a responsabilidad del servidor público, inspector o médico asignado, se cuenta con los oficios y comunicaciones entre los centros de instrucción  y la autoridad aeronáutica</t>
  </si>
  <si>
    <t xml:space="preserve">El servidor público responsable de los Manuales Específicos de Funciones, se deje influenciar por un tercer para alterar el cumplimiento de requisitos en pro de beneficiar a otro servidor o particular. </t>
  </si>
  <si>
    <t>Coordinador Grupo Carrera Administrativa,  Director de Talento Humano</t>
  </si>
  <si>
    <t xml:space="preserve">Director de Talento Humano
Director General </t>
  </si>
  <si>
    <t>Hoja de vida del candidato, en donde debe reposar el estudio y valoración de hoja de vida, los antecedentes disciplinarios, penales y fiscales del aspirante y la constancia de la evaluación de las competencias laborales</t>
  </si>
  <si>
    <t>En caso de que el candidato a puesto directivos no cumpla con el perfil del cargo (competencias laborales, la capacidad, experiencia y las calidades personales (Ética, Valores), la Dirección de Talento Humano informa al nominador el resultado de la evaluación del candidato para que tome la decisión y descartar su nombramiento.</t>
  </si>
  <si>
    <t>Posibilidad de que por acción u omisión, uso indebido del poder y desviación de la gestión de lo público se usen los privilegios otorgados para alterar información a través de la administración de los componentes tecnológicos, para beneficiar o perjudicar a un tercero y/o en beneficio propio.</t>
  </si>
  <si>
    <t>falta de seguimiento a las bitácoras de gestión de los componentes tecnológicos y los logs de auditoria</t>
  </si>
  <si>
    <t>Gestión de las Compras y Contrataciones Públicas</t>
  </si>
  <si>
    <t>Probabilidad de que por acción, omisión,  uso del poder y desviación de la gestión de lo público, se direccione el proceso de contratación en cualquiera de sus etapas para un beneficio privado.</t>
  </si>
  <si>
    <t>Dirección del proceso de contratación en cualquiera de sus etapas por situaciones de:
- Alteración/modificación intencional de la información relacionada en: estudios previos, pliego de condiciones, en adendas al pliego de condiciones o en evaluaciones de las propuestas, modificaciones en el contrato, para favorecimiento propio o de terceros 
-Debilidad en el desarrollo de las funciones de la supervisión contractual en la Entidad, las cuales son definidas en el manual de contratación de la entidad</t>
  </si>
  <si>
    <t>En caso de que no se realicen comités de contratación, se puede presentar contratos sin previa revisión y recomendaciones del mismo generando la posible materialización del riesgo.</t>
  </si>
  <si>
    <t xml:space="preserve">
*Fortalecer el seguimiento a la ejecución contractual en la Entidad con el propósito de generar alertas preventivas y detectivas durante la ejecución y  supervisión contractual. </t>
  </si>
  <si>
    <t>Debilidad en el desarrollo de las funciones de la supervisión contractual en la Entidad, las cuales son definidas en el manual de contratación de la entidad</t>
  </si>
  <si>
    <t xml:space="preserve">Incumplimiento de las normas internacionales para el ejercicio profesional de la auditoria interna.
</t>
  </si>
  <si>
    <t>1. Pérdida de reputación y credibilidad de la oficina de control interno.
2. Sanción disciplinaria al servidor público.</t>
  </si>
  <si>
    <t>El jefe de la Oficina de Control Interno, cada vez que realiza la evaluación de desempeño, verifica:
- El cumplimiento de los objetivos concertados, 
- El cumplimiento del estatuto, del código de ética y demás normas de la práctica profesional de auditoria,
En el caso de detectar que un servidor público no cumple, informa a investigaciones disciplinarias. Como evidencia queda la evaluación de desempeño y oficio remisorio.</t>
  </si>
  <si>
    <t>Oficio
Evaluación de desempeño</t>
  </si>
  <si>
    <t>En caso de detectar que un servidor público incumple con el estatuto, código de ética y demás normas,  informa a investigaciones disciplinarias. Como evidencia queda la evaluación de desempeño y oficio remisorio.</t>
  </si>
  <si>
    <t>Hacer seguimiento al cumplimiento del procedimiento, plan de auditorias y evaluación del desempeño.</t>
  </si>
  <si>
    <t>Evaluación indebida de la idoneidad de los auditores.</t>
  </si>
  <si>
    <t>Supervisión inadecuada de la auditoria interna.</t>
  </si>
  <si>
    <t>No declarar conflictos de intereses, inhabilidades o impedimentos.</t>
  </si>
  <si>
    <t>DEFINICIÓN DE CONTROLES</t>
  </si>
  <si>
    <t>El servidor público o inspector encargado  de evaluar la solicitud de una certificación de un producto aeronáutico  deberá cumplir con el Manual Guía del Inspector de Certificación de Productos Aeronáuticos y diligenciar las listas de verificación relacionadas de acuerdo al tipo de producto aeronáutico, instrumentos que permitirá verificar el cumplimiento de la totalidad de los requisitos establecidos en la norma y en cumplimiento al  Manual ya mencionado, el Coordinador de Grupo realizará la verificación de las listas de verificación y en el caso detectar el incumplimiento de los requisitos deberá devolver el caso al servidor público o inspector encargado para su revisión y ajustes
En caso que el Coordinador evidencie que la lista de verificación esta incompleta, éste devolverá al profesional el estudio para su revisión y ajustes .
Como evidencia, queda registro de las listas de  verificación para la EVALUACIÓN de los requisitos de certificación  de acuerdo al manual, se cuenta con base de datos para llevar el control de los procesos de certificación de productos aeronáuticos, asignaciones, se cuenta con  el archivo físico y digital en BOG7 a responsabilidad del inspector asignado, se cuenta con los oficios y comunicaciones entre los proveedores de servicios y la autoridad aeronáutica.</t>
  </si>
  <si>
    <t>GESTIÓN DE INSPECCIÓN VIGILANCIA Y CONTROL</t>
  </si>
  <si>
    <t>GIVC 1.0</t>
  </si>
  <si>
    <t>Que el servidor publico que cuenta con las facultades para la inspección, vigilancia y control omita requisitos,  acepte dádivas o dinero adicional en las comisiones sin que sea reportado a la entidad.</t>
  </si>
  <si>
    <t xml:space="preserve">
Secretario de Seguridad Operacional y de la Aviación Civil</t>
  </si>
  <si>
    <t>Como evidencia, quedan los registros de las actas equipos de gerencia, los correos electrónicos y documentación necesaria para evidencia el seguimiento.</t>
  </si>
  <si>
    <t>Contratar la adquisición de bienes, servicios y obras para satisfacer las necesidades de la Aeronáutica Civil y con ello lograr el impacto económico y social de los recursos invertidos, aplicando las modalidades de selección previstas por la Ley, como también las directrices y procedimientos administrativos, mediante los cuales se debe llevar a cabo el proceso de contratación que adelante la Entidad.</t>
  </si>
  <si>
    <t>El Comité de Contratación,  semanalmente o cada vez que se requiera, verificará los proyectos de pliegos de condiciones de los procesos de contratación (distintos a los de mínima cuantía) o de modificación de los contratos (cuando sean de menor o mayor cuantía)  y recomendará o no su tramitación, con el propósito de mantener las líneas de gestión de la entidad, garantizar que se respete el principio de competencia, la pluralidad de oferentes y la selección objetiva, mitigando así eventos de corrupción en la selección de oferentes o en las modificaciones a contratos en ejecución. En el Comité, cada abogado de la Dirección Administrativa designado responsable, previa revisión legal, expondrá la ficha elaborada por el área responsable del proceso a contratar o del contrato a modificar, para que los integrantes de Comité validen y realicen las observaciones pertinentes, efectuando las recomendaciones a que haya lugar. De esta actividad se deja constancia en actas, de las que forman parte las fichas soportes (estudios previos y del sector, estudios y diseños o justificaciones de modificación). El Comité es una instancia asesora transversal, contemplada en el manual de contratación de la entidad, que orienta el ejercicio de la compra y contratación pública a las mejores prácticas; por ello, el trámite de procesos de selección o la celebración de modificaciones contractuales sin su concurso puede disparar la ocurrencia del riesgo de corrupción o de otros riesgos de gestión.</t>
  </si>
  <si>
    <t>Actas de comité
soportes del proyecto de contratación o de la modificación contractual.</t>
  </si>
  <si>
    <t>Los Coordinadores del grupo precontractual y contractual, asignan a los diferentes abogados del área, cada vez que se presenta un proceso de contratación o una modificación contractual, las responsabilidades de la revisión de los documentos y trámites, en cualquiera de sus etapas aleatoriamente, teniendo en cuenta la complejidad y la cantidad de gestiones previamente asignados.  Dicha asignación se realiza mediante libro de control . Los abogados responsables deben realizar, de acuerdo a la normatividad vigente aplicable al proceso, la revisión de la documentación del proyecto de contratación y la elaboración la minuta de modificación del  contrato. Cuando se refiera a modificaciones o liquidaciones aplicarán las políticas y procedimientos definidos. Este control se aplica con el objeto de mitigar la materialización del riesgo de corrupción  identificado, evitando la manipulación de las gestiones que se derivan en la contratación,  favoreciendo a terceros o desconociendo las normas vigentes. En caso de que el abogado identifique anomalías o información incompleta en el proyecto de proceso de contratación o la elaboración del contrato, este es devuelto a las áreas pertinentes con el objeto de que se realicen las correcciones necesarias. En caso de que las modificaciones contractuales no se encuentren debidamente justificadas hasta pasar por recomendaciones por el comité de contratación.</t>
  </si>
  <si>
    <t>Libro de control de asignaciones
Correos electrónicos, actas de mesas de trabajo y oficios de verificación por parte de los abogados
Vistos buenos en las minutas o modificaciones de los asesores como control a las revisiones</t>
  </si>
  <si>
    <t xml:space="preserve">Probabilidad de que por acción u omisión, uso del poder, desviación de la gestión de lo público y para un beneficio particular o de un tercero. el Servidor público con incapacidad de origen común y/o su jefe inmediato, no reporten la novedad a la Dirección Regional o el área de Seguridad y Salud en el trabajo, para que no incluya la novedad en el SITAH. </t>
  </si>
  <si>
    <t>El no cumplimiento de la normatividad aplicable por concepto de novedades de incapacidad médica de origen común, establecido por el Ministerio de trabajo y el régimen contributivo de seguridad social.</t>
  </si>
  <si>
    <t>El no cumplimiento de la normatividad interna establecida por la Entidad frente a las novedades de seguridad social.</t>
  </si>
  <si>
    <t xml:space="preserve">El Director de Talento Humano, cada vez que sea necesario, de acuerdo a la normatividad legal vigente, determina si se debe modificar, actualizar o crear el Manual Especifico de Funciones.
El Coordinador Grupo Carrera Administrativa recibe instrucción para la creación, modificación y/o actualización de los Manuales Específicos de Funciones, para esto se tiene en cuenta la normatividad legal vigente y competencias que acreditan los cargos,  de ser necesario se realiza un trabajo de equipo junto con el área competente, la legalización del manual se establece mediante el acto administrativo debidamente publicado. 
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</si>
  <si>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MATRIZ DE RIESGOS DE GESTION Y DE CORRUPCIÓN - AEROCIVIL -  2020</t>
  </si>
  <si>
    <t>ISOLUCIÓN contempla la herramienta "Bitácora" que registra las acciones que realizan los usuarios del aplicativo y permite detectar cambios a la información documental. Cada vez que se presente un requerimiento interno o externo de validación de información, en el que se desconozcan los motivos de alteración o cambios de la documentación en el aplicativo ISOLUCIÓN, el coordinador del Grupo Organización y Calidad Aeronáutica en su rol de administrador del sistema,  a través de la bitácora (modulo de configuración del aplicativo ISOLUCIÓN)  revisara los cambios presentados en la información y los funcionarios responsables de los cambios, en caso de observar cualquier alteración se realizara un análisis del motivos de los cambios, y de considerarlo grave, pondrá en conocimiento de las respectivas dependencia para su investigación. La evidencia  son los reportes generados de la Bitácora del aplicativo ISOLUCIÓN</t>
  </si>
  <si>
    <t>Posibilidad de que por acción u omisión, uso indebido del poder, para desviar la gestión de lo público se incumplan con los procedimientos de entrega de información propia de la Entidad a un tercero para obtener un beneficio privado.</t>
  </si>
  <si>
    <t>Posibilidad de que por acción u omisión, uso indebido del poder, para desviar la gestión de lo público se incumplan con los procedimientos de entrega de información propia de la Entidad a un tercero para obtener un beneficio privado debido a:
- Insuficiente capacitación al servidor público
- Incumplimiento a los procedimientos de recepción / radicación y direccionamiento de la información</t>
  </si>
  <si>
    <t>Insuficiente capacitación al servidor público</t>
  </si>
  <si>
    <r>
      <t>El coordinador del Grupo de Atención al Ciudadano</t>
    </r>
    <r>
      <rPr>
        <sz val="10"/>
        <rFont val="Arial"/>
        <family val="2"/>
      </rPr>
      <t xml:space="preserve"> anualmente, mediante el formato de necesidades de capacitación, solicitara los cursos requeridos para los servidores públicos del grupo para que sean incluidos al PIC,</t>
    </r>
    <r>
      <rPr>
        <sz val="10"/>
        <color theme="1"/>
        <rFont val="Arial"/>
        <family val="2"/>
      </rPr>
      <t xml:space="preserve"> con el fin de fortalecer la atención del servicio al ciudadano, en caso de no ser aprobada la capacitación, el coordinador del grupo, trimestralmente, buscará alternativas de capacitación en entidades como ESAP, DNP, DAFP, SENA quienes ofrecen capacitación gratuita y virtual. Como evidencia se tendrá el oficio de solicitud y los listados de asistencia o certificados emitidos</t>
    </r>
  </si>
  <si>
    <t>En caso de no ser aprobada la capacitación el coordinador del grupo buscará alternativas de capacitación en entidades como ESAP, DNP, DAFP, SENA quienes ofrecen capacitación gratuita y virtual</t>
  </si>
  <si>
    <t>Los servidores públicos del grupo de atención al ciudadano cumplirán con el procedimiento de radicación de los documentos  recibidos en la entidad; el cual inicia con la recepción, diligenciamiento de la plantilla del Sistema de Gestion Documental  y direccionamiento de los mismos al área competente, con el fin de dar respuesta a los requerimientos de los ciudadanos. 
El coordinador del grupo de atención al ciudadano Trimestralmente en las reuniones de equipo de gerencia retroalimentará a los servidores públicos del grupo respecto al cumplimiento del procedimiento de radicación.                                                                                                           Las evidencias estarán registradas en los listados de asistencia y en las actas registradas en el aplicativo ISOLUCIÓN</t>
  </si>
  <si>
    <t>En caso de no cumplir con el procedimiento de radicación.       El coordinador del grupo de atención al ciudadano Trimestralmente en las reuniones de equipo de gerencia retroalimenta a, los servidores públicos del grupo respecto al cumplimiento del  procedimiento de radicación.</t>
  </si>
  <si>
    <t>Situaciones como: La falta de valores y principios del servidor que expide la licencia, así como, la carencia de procedimientos que regulen la actividad de licenciamiento, pueden generar la materialización del riesgo de corrupción.</t>
  </si>
  <si>
    <t xml:space="preserve">El servidor público asignado, cada vez que un usuario solicita una licencia y adjunta los requisitos en el sistema SIGA, recibe la documentación, la imprime, y es entregada al servidor público evaluador. El evaluador verifica los requisitos de acuerdo con las listas de chequeo establecidas; en caso de que detecte el incumplimiento de un requisito, procede a notificar al usuario por escrito el estado del trámite, en el caso de cumplir con lo estipulado en los requisitos, aprueba el trámite por el aplicativo SIGA, para que finalmente este trámite sea aprobado por el coordinador del grupo Licencias al Personal, delegando al servidor público asignado para que proceda con la impresión de la licencia, generación del oficio remisorio y el embalaje con destino al domicilio del solicitante.
Si se detecta anomalías en los requisitos de la solicitud del usuario solicitante, es reportada al grupo de Investigación y Sanciones a las Infracciones Técnicas.
Como evidencias se generan los flujos de aprobación del aplicativo, los correos electrónicos, el auto expedición de la licencias y el oficio remisorio. 
</t>
  </si>
  <si>
    <t xml:space="preserve">Como evidencias se generan los flujos de aprobación del aplicativo, los correos electrónicos, el auto expedición de la licencias y el oficio remisorio. 
</t>
  </si>
  <si>
    <t>En caso de que detecte el incumplimiento de un requisito, procede a notificar al usuario por escrito el estado del trámite, si se detecta anomalías al usuario solicitante, es reportada al grupo de Investigación y Sanciones a las Infracciones Técnicas.</t>
  </si>
  <si>
    <t xml:space="preserve">El servidor publico cada vez que solicita una comisión diligencia el formato establecido, realiza los trámites para las firmas y aprobaciones por parte del Coordinador de grupo, Director de Área y Secretario de Seguridad Operacional y de la Aviación Civil, una vez aprobada la comisión ejecuta la comisión, legaliza la comisión de acuerdo a los documentos y evidencias solicitadas en el formato informe de comisión establecido, finalmente publica la trazabilidad documental generada de la comisión de acuerdo a los requisitos establecidos en el Procedimiento de comisiones de servicios al interior y exterior y formato informe de comisión.
El Coordinador del Grupo verifica la legalización de la comisión con la publicación de los documentos generados de la comisión y revisa que se encuentren publicados en el BOG7, así como la información registrada en los formatos de comisión, cumplido de comisión, informe de comisión que coincidan con las fechas, el objeto de la inspección, los viáticos y tiquetes asignado VS la legalización financiera correspondiente
El Secretario de Seguridad Operacional y de la Aviación Civil aleatoriamente en el transcurso del año verifica en el BOG7 las legalizaciones de las comisiones, los documentos para garantizar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 solicitud de comisión, cumplido de comisión, informe de comisión, Resolución, Recibos o tiquetes terrestres, constancia de Pago, Informe de inspección / certificación, Pasa bordos		</t>
  </si>
  <si>
    <t>1. Terminar la implementación y formalización del procedimiento de comisiones de servicios y sea divulgado a todo el personal de la SSOAC, así como los formatos asociados a este procedimiento.
2. Promover el proyecto de tarifas a la alta dirección en los procesos de la SSOAC para que la entidad asuma el costo de las comisiones pagadas por el operador y tomen decisiones que eliminen la causa raíz del problema.
3. Modificar el RAC de acuerdo a los cambios generados por este procedimiento.
4. Solicitar a la Dirección de Informática la necesidad de una aplicativo informático para facilitar el control de la vigilancia asociados a la solicitud de comisión</t>
  </si>
  <si>
    <t xml:space="preserve">El Secretario de Seguridad Operacional y de la Aviación Civil trimestralmente en los equipos de gerencia revisa el cumplimiento del procedimiento de comisiones de servicios al interior y exterior, tomara una muestra aleatoria de comisiones ejecutadas y verificará en  BOG7 las legalizaciones de las comisiones, los documentos, la información relacionada que coincida con la fecha de la comisión, los viáticos y tiquetes asignados, el objeto de la comisión entre otros aspectos que garanticen el control y legalización de las mismas.
En caso de observar cualquier alteración se realizara un análisis de las razones de la alteración, y de considerarlo grave, pondrá en conocimiento de las respectivas dependencia para su investigación.
Como evidencia, quedan los registros de las actas equipos de gerencia, los correos electrónicos y documentación necesaria para evidencia del seguimiento.
</t>
  </si>
  <si>
    <t>Probabilidad de que por acción u omisión, uso del poder, desviación de la gestión de lo público se determine una inadecuada planeación, elaboración y/o gestión de la contratación para la ejecución de proyectos de construcción o mantenimiento de infraestructura aeroportuaria, para obtener un beneficio particular.</t>
  </si>
  <si>
    <t>El Coordinador del Grupo de Gestión de Proyectos de Infraestructura Aeroportuaria,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Director de infraestructura aeroportuaria, quien a su vez validara la información, para remitirla a la secretaria de sistemas operacionales. En caso de presentar inconsistencias en la información el Director de Infraestructura o el Coordinador del grupo de proyectos de infraestructura hará la devolución de los formatos a los responsables de su diligenciamiento. La información aprobada deberá ser presentada en medio físico firmado, escaneado y almacenado en el servidor de la entidad.</t>
  </si>
  <si>
    <t>El coordinador del grupo de gestión de proyectos aeronáuticos, valida la información contenida en los documentos del plan de adquisiciones y plan de acción que son insumo para el anteproyecto de presupuesto, cada vez que sea requerido, con el propósito de verificar que este corresponda a las necesidades. Los formatos del plan de acción y el plan de adquisiciones son diligenciados en archivos en Excel y remitidos al secretario de sistemas operacionales, quien a su vez validara la información, para remitirla a la oficina asesora de planeación. En caso de presentar inconsistencias en la información el secretario de sistemas operacionales o el Coordinador del grupo de gestión de proyectos aeronáuticos hará la devolución de los formatos a los responsables de su diligenciamiento. La información aprobada deberá ser presentada en medio físico firmado, escaneado y almacenado en el servidor de la entidad.</t>
  </si>
  <si>
    <t>En caso de que el abogado identifique anomalías o información incompleta en el proyecto de contratación o la elaboración del contrato, este es devuelto a las áreas pertinentes con el objeto de que se realicen las correcciones necesarias.
Con el fin de pasar para verificación y recomendación del  comité de contratación, cuando aplique.</t>
  </si>
  <si>
    <t>La Directora Administrativa y los Coordinadores del Grupo precontractual y contractual, trimestralmente implementan la estrategia de fortalecimiento a las funciones de supervisión contractual, con el propósito de sensibilizar y recordar la importancia de la adecuada ejecución de las funciones de supervisión que es asignadas por las áreas respectivas y comunicadas por la Dirección Administrativa. Dicha estrategia consiste en sensibilizaciones a nivel central y regional, sobre las funciones y responsabilidades de los supervisores  y campañas para la supervisión contractual en la Entidad. Una adecuada implementación de la estrategia permite fortalecer la función de la supervisión contractual y obtener seguimientos efectivos y transparentes a la ejecución de la contratación en al Entidad. En este control se dejan los soportes de listados de asistencias de las sensibilizaciones del manual de contratación, Tips por correo electrónico y comunicaciones de designación de supervisión. 
Como segunda actividad del fortalecimiento, los ordenadores del gasto o quienes estos designen, debe controlar la gestión de los supervisores y reportar a la Dirección Administrativa las 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</si>
  <si>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En caso de evidenciar desviaciones en la ejecución del control se realiza requerimiento del cumplimiento de las funciones al supervisor,  se impulsan y gestionan las actuaciones sancionatorias para el contrato que vigilan y da traslados a las instancias y órganos de control cuando corresponda.</t>
  </si>
  <si>
    <t xml:space="preserve">Control por fuente externa:
1, La EPS informa periódicamente todas las novedades que han sido reconocidas a la Entidad por servidores públicos con  incapacidad medica superior a dos días, 
2, Se consulta periódicamente la plataforma de las EPS por parte del Grupo de gestión en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únicamente a través del Sistema de Gestión Documental. 
2.Al tener esta información, el Grupo de Seguridad y Salud en el Trabajo apoya al, Grupo de Tesorería y Grupo de Nominas, para la conciliación de los pagos que se realizaron y que reportes de incapacidades de origen común que se generaron. Reporte trimestral.
Cuando se encuentra alguna inconsistencia, se requiere al funcionario para que presente la explicación del no reporte oportuno y remita el original de la incapacidad con el fin de realizar los descuentos necesarios de su incapacidad acorde con el reporte de la EPS y se reporta a la Dirección de Talento Humano.
3. La Dirección de Talento Humano establecido estrategia de acto administrativo interno para el descuento de días no laborados cuando no hay autorización de prestaciones económicas de la EPS. </t>
  </si>
  <si>
    <t>Acto Administrativo de creación, modificación y/o actualización, Socialización con cada una de las agremiaciones Sindicales y cada una de las denuncias, derechos de petición y/o observaciones</t>
  </si>
  <si>
    <t>Debilidades en la selección de servidores públicos que ocupan cargos directivos</t>
  </si>
  <si>
    <t xml:space="preserve">El Director de Talento Humano de acuerdo con las políticas establecidas por la administración para proveer cargos directivos y empleos de libre nombramiento y remoción verifican la hoja de vida por candidato, validando las competencias laborales, experiencia y requisitos del cargo publicando en la pagina Web de la Presidencia de la República, para conocimiento y observaciones de la ciudadanía, la hoja de vida del aspirante.  En caso de que el o los candidatos a puestos directivos no cumplan con los criterios antes mencionados y de acuerdo con el perfil del cargo, la Dirección de Talento Humano informa al nominador el resultado de la evaluación con el fin de descartar su nombramiento. Como evidencia del estudio y control implementado por la Entidad a través de la Dirección de Talento Humano se cuenta con la hoja de vida del candidato, en donde debe reposar el estudio y valoración de hoja de vida, los antecedentes disciplinarios, penales y fiscales del aspirante y la constancia de la evaluación de las competencias laborales, las cuales deben reposar en el archivo de la Entidad. Igualmente en caso de presentarse un evento de corrupción en este u otro sentido, el Director General o quien tenga conocimiento de ello, deberá denunciar ante las autoridades correspondientes para lo de su competencia. </t>
  </si>
  <si>
    <t>Cada administrador de componentes tecnológicos, diariamente es responsable registrar la gestión de las solicitudes recibidas y de generar y actualizar mensualmente la bitácora del componente asignado con el propósito de tener registrado todas las actividades realizadas en el área.
Cada solicitud es recibida a través de la Línea 3000 (telefónica, web, correo) por cada uno de los funcionarios de la Entidad, son registradas en la herramienta ARANDA, la cual tiene opción de generar el reporte (bitácora) y se almacena en la carpeta de la documentación en BOG7
Cuando no se efectúa el control automático o las solicitudes no ingresan por Línea 3000, cada administrador de componentes tecnológico  registra la solicitud a través de un archivo de Excel manualmente que reposa en BOG 7.
Las evidencias son el reporte generado en ARANDA y el archivo de Excel en BOG7</t>
  </si>
  <si>
    <t>Administradores de componentes
Coordinador de Soporte Informático</t>
  </si>
  <si>
    <t>Bitácora del sistema  ARANDA 
Archivo de Excel en BOG7</t>
  </si>
  <si>
    <t>Cuando no se efectúa el control automático o las solicitudes no ingresan por Línea 3000 son registradas a través de un archivo de Excel manualmente que reposa en BOG 7.</t>
  </si>
  <si>
    <t>Implementar seguimiento de las bitácoras y Logs de auditorias .</t>
  </si>
  <si>
    <t>GESTIÓN DE SERVICIOS AEROPORTUARIOS</t>
  </si>
  <si>
    <t>GSAP-2.1</t>
  </si>
  <si>
    <t xml:space="preserve"> 
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t>
  </si>
  <si>
    <t>Posibilidad de que por acción u omisión, se reciba o se solicite dádiva o beneficio a nombre propio o de un tercero, con el fin de dar gestión a una solicitud de organización del espacio aéreo sin el cumplimiento de requisitos.</t>
  </si>
  <si>
    <t>Situaciones como: la presión externa, ofrecimiento de dádivas, beneficiar a un tercero, la carencia de controles, puede causar que se publique material de cartografía aeronáutica, sin los debidos controles previos conforme con los procedimientos establecidos.</t>
  </si>
  <si>
    <t>Intereses y presión política buscando omitir los parámetros legales</t>
  </si>
  <si>
    <t xml:space="preserve">1. Se pueden presentar actos de interferencia ilícita.
2. Demoras en dar respuesta al solicitante.
3. Pérdida de imagen y credibilidad de la Entidad.
4. Investigaciones penales.
5. Demandas para la Entidad.
</t>
  </si>
  <si>
    <t>El Diseñador de procedimientos, cada vez que gestiona una solicitud, verifica y valida que se cumplan con los requisitos establecidos para el procedimiento, mediante el uso de listas de verificación y validación en tierra y en vuelo, en caso de detectar inconsistencias dentro del procedimiento en las dos fases finales, se inicia nuevamente el procedimiento y se valida. Como evidencia quedan los metadatos.</t>
  </si>
  <si>
    <t>Servidor público.
 ( Diseñador de procedimientos)</t>
  </si>
  <si>
    <t>Metadatos
Listas de verificación</t>
  </si>
  <si>
    <t>En caso de detectar acción u omisión, uso del poder, desvío de la gestión de lo público, beneficio privado, debe realizar la denuncia respectiva frente a los entes de control.</t>
  </si>
  <si>
    <t>Hacer seguimiento al plan de trabajo del grupo.
Realizar control de metadatos.</t>
  </si>
  <si>
    <t>Gestionar la prestación de los servicios aeroportuarios (AVSEC, Facilitación, gestión de crisis, médicos, gestión ambiental, control de fauna, operaciones aeroportuarias y salvamento y extinción de incendios), en coordinación con las Direcciones Regionales y las Administraciones Aeroportuarias en cumplimiento de los Reglamentos Aeronáuticos de Colombia y demás reglamentación aplicable en los aeropuertos a su cargo.</t>
  </si>
  <si>
    <t>Probabilidad de que por acción u omisión, uso del poder, desviación de la gestión de lo público no se verifiquen, controlen y evalué operativamente la prestación de los servicios aeroportuarios de forma adecuada, para obtener un beneficio privado.</t>
  </si>
  <si>
    <t>Situaciones como:
- Debilidad en la comunicación .
- Debilidad en los seguimientos de los controles.
Puede ocasionar la materialización del riesgo</t>
  </si>
  <si>
    <t>Debilidad en la comunicación en los diferentes niveles entre regional, aeropuerto y nivel central en la aplicación de las directrices.</t>
  </si>
  <si>
    <t>Debilidad en los seguimientos de los controles a los servicios aeroportuarios prestados.</t>
  </si>
  <si>
    <t>Deficiencia en la prestación de los servicios aeroportuarios, que pueden materializarse en un delito.</t>
  </si>
  <si>
    <t>El Director de Servicios Aeroportuarios, los Directores Regionales, los Administradores de Aeropuerto, los coordinadores y todos los servidores públicos que hace parte de este proceso, diariamente, verifican con los responsables de la ejecución de los Servicios Aeroportuarios el cumplimiento de las actividades de mantenimiento y provisión de los servicios aeroportuarios en materia de seguridad de aviación civil, servicios médicos, gestión de operaciones de aeródromo, facilitación y gestión ambiental, sanitaria y fauna previstas en la prestación del servicios, ya sea a través de mesa de trabajo presenciales o vía WEB, 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 Como evidencia de la ejecución del control, se generan de actas, comunicaciones escritas, informes, correos electrónicos que permitan el seguimiento y control de la desviación presentada.</t>
  </si>
  <si>
    <t>Director de Servicios Aeroportuarios, Directores Regionales, Administradores de Aeropuerto, Coordinador de Grupo y Servidores Públicos.</t>
  </si>
  <si>
    <t>Diario</t>
  </si>
  <si>
    <t>Circulares, correos, actas de reuniones.</t>
  </si>
  <si>
    <t>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t>
  </si>
  <si>
    <t>El Administrador Aeroportuario y Servidor Público asignado, cada vez que se realicen los seguimientos a los servicios aeroportuarios prestados deben realizar la verificación de los controles acordes a la normatividad establecida para tal fin con el propósito de mitigar o reducir la posibilidad de actos de interferencia ilícita, teniendo como base el cuadro de control de seguimiento a los servicios aeroportuarios prestados en los diferentes aeropuertos concesionados y no concesionados en lo relacionado con en materia de seguridad de aviación civil, servicios médicos, gestión de operaciones de aeródromo, facilitación y gestión ambiental, sanitaria y fauna. De no dar alcance a lo establecido o de encontrar observaciones o desviaciones de dicho seguimiento, el administrador y el servidor público asignado deben diseñar un plan de acción que conlleven a la mejora de dichos seguimientos.</t>
  </si>
  <si>
    <t>Administrador Aeroportuario y Servidor Público asignado.</t>
  </si>
  <si>
    <t>Formato de seguimiento.</t>
  </si>
  <si>
    <t>De no dar alcance a lo establecido o de encontrar observaciones o desviaciones de dicho seguimiento, el administrador y el servidor público asignado deben diseñar un plan de acción que conlleven a la mejora de dichos seguimientos.</t>
  </si>
  <si>
    <t>Establecer, documentar e implementar un procedimiento, ligado a una carta de acuerdo entre el coordinado de grupo asignado y el servidor público asignado a desarrollar y aplicar el conocimiento o capacitación impartido.
Diseñar cronograma de visitas a los aeropuertos en los cuales se presten los servicios aeroportuarios por parte de la Entidad.</t>
  </si>
  <si>
    <t>GESTIÓN SALVAMENTO Y EXTINCIÓN DE INCENDIOS</t>
  </si>
  <si>
    <t>GSAP-4-1</t>
  </si>
  <si>
    <t>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t>
  </si>
  <si>
    <t>Posibilidad de que por acción u omisión, abuso del poder y desviación de la gestión de lo publico se reciba o se solicite dádiva o beneficio a nombre propio o de un tercero, a cambio de utilizar las herramientas y equipos, para una destinación diferente a la prestación servicio SEI.</t>
  </si>
  <si>
    <t>Situaciones como: Que no se lleve un debido control del inventario de los equipos y herramientas y que se utilicen para otros fines diferentes, facilita la materialización de este riesgo de corrupción.</t>
  </si>
  <si>
    <t>Carencia de controles que eviten el uso indebido de las herramientas y equipo SEI.</t>
  </si>
  <si>
    <t>1. Afectación en la prestación del servicio SEI.
2. Pérdida de imagen y credibilidad de la Entidad.
3. Investigaciones disciplinarias.</t>
  </si>
  <si>
    <t>El bombero líder de estación de turno, registra diariamente todas las novedades relativas con la operación, incluyendo estado de los equipos en la minuta de guardia.
En el diligenciamiento de la minuta de guardia se deben consignar todas las actividades y novedades con respecto al personal, equipos y herramientas, además, toda la información relacionada a día - mes - año - hora - asunto – anotaciones, para esto es importante que se realice con letra legible, este documento tendrá custodia de acuerdo a lo determinado por la Ley General de Archivo, adicionalmente se tomara un muestreo aleatorio de aproximadamente el 20% de las estaciones de Servicio SEI administradas por la Entidad.
En caso de que el bombero no reporte las actividades en la Minuta de guardia En caso de detectar acción u omisión, uso del poder, desvío de la gestión de lo público, beneficio privado, por parte de un servidor público, debe reportarlo a investigaciones disciplinarias.
Como evidencias del presente control queda: La minuta de guardia debidamente diligenciada y en caso de presentarse alguna irregularidad quedar la trazabilidad de la gestión adelantada ante el Grupo de Investigaciones Disciplinarias</t>
  </si>
  <si>
    <t>Servidor Público. (Bombero líder de estación).</t>
  </si>
  <si>
    <t>Minuta</t>
  </si>
  <si>
    <t>En caso de detectar acción u omisión, uso del poder, desvío de la gestión de lo público, beneficio privado, por parte de un servidor público, debe reportarlo a investigaciones disciplinarias.</t>
  </si>
  <si>
    <t>No se investigan y resuelven oportunamente.</t>
  </si>
  <si>
    <t>Hacer seguimiento al cumplimiento normativo que hace referencia a la restricción del uso de vehículos y equipos de la Entidad.</t>
  </si>
  <si>
    <t>GESTIÓN JURÍDICA</t>
  </si>
  <si>
    <t>Asesorar, ejercer la representación judicial y extrajudicial, adelantar los cobros coactivos y ejercer control de legalidad en las diferentes actuaciones de la entidad.</t>
  </si>
  <si>
    <t>Probabilidad de que por acción u omision, uso del poder, desviación de la gestión, el servidor público del proceso, presente una inadecuada y manifiesta actuación contraria al ordenamiento juridico, con el proposito de perjudicar los intereses de la Entidad,  para obtener un beneficio particular.</t>
  </si>
  <si>
    <t>Situaciones como: Conducta omisiva, permisiva, mal intensionada por parte del servidor público, que tengan como proposito el de perjudicar los intereses de la entidad y obtener un beneficio propio o de u tervero.</t>
  </si>
  <si>
    <t>Ocultamiento de documentos</t>
  </si>
  <si>
    <t>Demora en el estudio de los procesos</t>
  </si>
  <si>
    <t>Filtración de información.</t>
  </si>
  <si>
    <t>Detrimento patrimonial.
Perdida de la imagen institucional.
Desgaste administrativo y judicial.</t>
  </si>
  <si>
    <t>El coordinador de cada grupo que hace parte de la Oficina Asesora Jurídica semanalmente, revisa aleatoriamente los expedientes con el proposito de validar  si se presentan posibles conductas omisivas, permisivas o intensionadas del ocultamiento de documentos a traves de los aplicativos, los cuales contienen la información de diferentes procesos jurídicos que lleva la Entidad, en caso de detectar alguna inconsistencia en el actuar del servidor público,se coloca en conocimiento al grupo de investigaciones disciplinarias, para que se realice la investigación pertinente. Como evidencia de este control queda Comunicado a Investigaciones disciplinarias y pantallazos de revisión del ingreso al aplicativo.</t>
  </si>
  <si>
    <t>Coordinador Grupo Representación judicial.
Coordinador Grupo Defensa Constitucional
Coordindor Grupo Jusirdicción Coactiva.
Coordinador Grupo Asistencia Legal.</t>
  </si>
  <si>
    <t>Comunicado a Investigaciones Disciplinarias.
Pantallazos de revisión del ingreso al aplicativo.</t>
  </si>
  <si>
    <t>En caso de detectar alguna inconsistencia en el actuar del servidor público,se coloca en conocimiento al grupo de investigaciones disciplinarias, para que se realice la investigación pertinente.</t>
  </si>
  <si>
    <t>El Jefe de la Oficina Asesora Jurídica, cada vez que detecte un proceso de alto impacto para la Entidad, gestiona la contratación de una firma externa o un abogado externo experto en el tema para que lleve el caso hasta su culminación, con el objeto de evitar demoras en los estudios de los procesos, pérdidas económicas, filtración de la información entre otros. Como evidencia de este control queda el contrato, informe de seguimiento del caso, pantallazos de revisión del ingreso al aplicativo.</t>
  </si>
  <si>
    <t>Jefe de Oficina Asesora Jurídica</t>
  </si>
  <si>
    <t xml:space="preserve"> Contrato.
Informe del seguimiento del caso.
 Pantallazos de revisión del ingreso al aplicativo</t>
  </si>
  <si>
    <t xml:space="preserve"> Cada vez que detecte un proceso de alto impacto para la Entidad, se gestiona la contratación de una firma externa o un abogado externo experto en el tema para que lleve el caso hasta su culminación. </t>
  </si>
  <si>
    <t>Rotación de personal.
Fortalecer los controles existentes y propuestos.
Capacitación de los servidores públicos.
Reconocimeinto de equidad e igualdad en las condiciones laborales de los servidores públicos.</t>
  </si>
  <si>
    <t>(REQUERIMIENTOS DE ÍNDOLE JURÍDICO ATENDIDOS / REQUERIMIENTOS DE ÍNDOLE JURÍDICO RECIBIDOS) * 100
(Acciones constitucionales y vías gubernativas recibidas / Acciones constitucionales y vías gubernativas atendidas) * 100
(Total sentencias recibidas - sentencias no pagadas antes de 45 días / total sentencias recibidas) * 100</t>
  </si>
  <si>
    <t>GESTIÓN DE TECNOLOGÍA CNS/MET/ENERGÍA/AYUDAS VISUALES</t>
  </si>
  <si>
    <t xml:space="preserve"> 
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</si>
  <si>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Posibilidad que por acción u  omisión se   
estructuren proyectos de ingeniería relacionados con la incorporación, actualización, mantenimiento y sostenibilidad de la tecnología aeronáutica en beneficio propio o para favorecimiento de un tercero</t>
  </si>
  <si>
    <t>Hace referencia a que en la organización, la posición dominante que ejerce el funcionario que dispone de información  privilegiada en  la estructuración de  proyectos   le permite actuar y determinar condiciones especiales que pueden favorecerlo a él o a un tercero.</t>
  </si>
  <si>
    <t>Falta de ética profesional</t>
  </si>
  <si>
    <t xml:space="preserve">Excesiva discrecionalidad del ordenador del gasto en la toma de  decisiones. </t>
  </si>
  <si>
    <t>Concentración de información y funciones   en uno o pocos servidores públicos</t>
  </si>
  <si>
    <t xml:space="preserve">Deterioro en la imagen institucional.
Pérdida de confianza y credibilidad en la Entidad 
Desgaste administrativo por reprocesos 
Aumento que Quejas y Reclamos 
Observaciones por parte de los Entes de control.
Implicaciones de tipo legal y/o disciplinario, 
</t>
  </si>
  <si>
    <t xml:space="preserve">El Director de Talento Humano con su equipo de trabajo debe revisar  por cada funcionario los perfiles profesionales,   antecedentes laborales y las calidades personales de los  funcionarios antes de ser  ubicados  en el área de Telecomunicaciones, solicitando el visto bueno del director y coordinador de área para asegurar la competencia y un mínimo de valores y principios éticos.  En caso de que el o los candidatos a ingresar en el área de Telecomunicaciones   cumplan con los criterios antes mencionados y de acuerdo con el perfil del cargo, la dirección de Telecomunicaciones  acepta y firma el formato de ubicaciones del funcionario.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</si>
  <si>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 xml:space="preserve">Director de Talento Humano
Director de telecomunicación y ayudas a la navegación Aérea.
Coordinadores de grupos Adscritos a la dirección de telecomunicaciones  </t>
  </si>
  <si>
    <t xml:space="preserve">Hoja de Vida del Funcionario 
Formato de solicitud de ubicación. 
Escritos o informes de denuncias. </t>
  </si>
  <si>
    <t xml:space="preserve">En caso de presentarse situaciones de violación a la ética se procede a informar a las autoridades administrativas, penales y disciplinarias pertinentes para que procedan.   </t>
  </si>
  <si>
    <t xml:space="preserve">El Director general y el comité directivo entre ellos el Director de Telecomunicaciones, como herramientas administrativas de planeación y control deben ajustar  permanentemente el PNA - Plan de Navegación Aérea- COL (largo Plazo)  atendiendo las directrices del Plan Nacional de Desarrollo PND y el   Plan Estratégico Institucional PEI (cuatrienal), lo cual se enmarca  en los  planes de acción  y adquisiciones anuales, estableciendo objetivos y metas institucionales a corto, mediano y largo plazo,  las cuales son objeto de seguimiento y medición a través de indicadores de gestión que permiten trimestralmente la toma de decisiones.  En virtud de lo anterior para el proceso  Gestión de Tecnología CNS / MET / ENERGÍA / AYUDAS VISUALES se genera  un informe trimestral llamado "COMO VAMOS",  en el cual queda la trazabilidad  de  los proyectos registrados en dichos planes,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</si>
  <si>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General  y Comité Directivo,                                                                                                                                                                                                                                                                                                                                              Director de telecomunicación y ayudas a la navegación Aérea.
Coordinadores de grupos Adscritos a la dirección de telecomunicaciones,</t>
  </si>
  <si>
    <t xml:space="preserve">
PNA - COL 
PEI
PAA
PA 
Informes 
"COMO VAMOS"</t>
  </si>
  <si>
    <t xml:space="preserve">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</si>
  <si>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 xml:space="preserve">El  Profesional del área por proyecto debe realizar la exposición ante los miembros del  "Comité Técnico de Evaluación de Proyectos" . Este comité realiza la evaluación de la documentación, directrices y criterios establecidos en la circular  reglamentario N° 070 "Guía para la Estructuración de proyectos" del  29/11/2016  y si lo consideran factible y viable lo envían para lo pertinente a la Dirección administrativa para que se surta el trámite de contratación.  En el evento que el comité decida que el proyecto no se ajusta a las necesidades de la Entidad, se devolverá al funcionario del área respectiva para los ajustes pertinentes, el cual nuevamente deberá ser sometido a comité.  De todo lo anterior queda como evidencia la respectiva acta firmada por los que en el intervinieron y las decisiones tomadas.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</si>
  <si>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General y Comité Directivo.                                  Oficina Gestora  de Proyectos.              Dirección  Administrativa. Director de telecomunicación y ayudas a la navegación Aérea.  Coordinadores de grupos adscritos a la Dirección de Telecomunicaciones</t>
  </si>
  <si>
    <t xml:space="preserve">Actas y listados de asistencia a comités Técnicos de Evaluación de proyectos </t>
  </si>
  <si>
    <t xml:space="preserve">En el evento que el comité decida que el proyecto no se ajusta a las necesidades de la Entidad, se devolverá al funcionario del área respectiva para los ajustes pertinentes, el cual nuevamente deberá ser sometido a comité. 
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</si>
  <si>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La Dirección de  Talento Humano y su equipo de trabajo cada dos años deben verificar y asegurar  que se  implementen procesos de reinducción y campañas anuales de fomento de la cultura organizacional que afiance los valores y principios éticos institucionales, al igual que se asegure en el  entrenamiento permanente en temas técnicos,
 El Director de Talento Humano en coordinación con el Director de Telecomunicaciones  debe enfatizar  la cultura organizacional, principios y valores institucionales establecidos  en la organización  en donde el incumplimiento a   estos principios acarrea  sanciones jurídicas penales o  administrativas.</t>
  </si>
  <si>
    <t>Posibilidad  de reuniones en empresas o con contratistas  diferentes a la organización,</t>
  </si>
  <si>
    <t>Hace referencia a las reuniones que  no se deben atender en sitios diferentes a las áreas de competencia para el  análisis y discusión  de temas relacionados con los objetivos  o proyectos de la Entidad.</t>
  </si>
  <si>
    <t>Intereses particulares</t>
  </si>
  <si>
    <t>Beneficios económicos para funcionarios o particulares</t>
  </si>
  <si>
    <t xml:space="preserve">El Director general y el comité directivo entre ellos el Director de Telecomunicaciones, como herramientas administrativas de planeación y control deben ajustarse  las directrices impartidas mediante circular  20181100121493 del   Ministerio de Transporte para dar cumplimiento a los  objetivos y metas institucionales a corto, mediano y largo plazo,  
En caso de presentarse  reuniones en áreas no permitidas para cumplir con el objetivo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</si>
  <si>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 xml:space="preserve">Ministerio del  Transporte
Directivos Aerocivil
Coordinadores de grupos Adscritos a la dirección de telecomunicaciones  </t>
  </si>
  <si>
    <t xml:space="preserve">ACTAS
LISTADO DE ASISTENCIA
</t>
  </si>
  <si>
    <t xml:space="preserve">Los profesionales  de las áreas donde se manejan   proyectos deben  ser imparciales y mostrar resultados que ajusten a los  objetivos  de las necesidad creadas en las diferentes áreas de la entidad. Además de reunirse solo en la oficinas de la entidad y documentar estas reuniones.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</si>
  <si>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Directivos Aerocivil
Coordinadores de grupos Adscritos a la dirección de telecomunicaciones,</t>
  </si>
  <si>
    <t xml:space="preserve">El Director de Telecomunicaciones  y su equipo de trabajo cada semestre  deben verificar y asegurar  el cumplimiento a las directrices impartidas por el Ministerio de Transporte,
</t>
  </si>
  <si>
    <t xml:space="preserve">Por acción, omisión, uso indebido del poder o de la información privilegiada  se direccionen las  polítcas, directrices, planes, programas o proyectos  buscando un beneficio propio o el de un tercero.  
</t>
  </si>
  <si>
    <t xml:space="preserve">El riesgo hace referencia a la posibilidad de que las decisiones estrategicas para definir planes, programas y proyectos, se ajusten a intereses particulares desconociendo las necesidades del servicio  </t>
  </si>
  <si>
    <t>Deterioro en la imagen institucional.
Pérdida reputacional 
Pérdida de confianza y credibilidad en la Entidad y en el sector
Aumento de Quejas y Reclamos 
Observaciones por parte de los Entes de control.
Insatisfación de los grupos de valor.
Implicaciones de tipo legal, penal o disciplinario 
Afectación en la seguridad operacional  al no direccionar los proyectos y directrices hacia necesidades propias de la misión institucional. 
Detrimento patrimonial</t>
  </si>
  <si>
    <t>El Director General a través del Jefe de la Oficina Asesora de Planeación con el  aporte de los directivos de la UAEAC,  estructuran y documentan cuatrienalmente el Plan Estratégico "PEI" de la Entidad, articulándolo con el PND - Plan Nacional de Desarrollo, el PES -  Plan Estrategico Sectorial del Ministerio de Transporte,  teniendo en cuenta como insumo el PNA-COL Plan de Navegación Aérea para Colombia. Esta herramienta gerencial de planeación y control se materializa en planes de acción anuales, los cuales son documentados evaluados y controlados trimestralmente a través de indicadores de cumplimiento,  lo cual permite el seguimiento y la toma oportuna de decisiones. Como evidencia de este control se produce un informe llamado "Como vamos", el cual es publicado en la Web de la Entidad para conocimiento de la ciudadania, entidades del sector,  entidades de control y partes interesadas. 
En caso de presentarse un evento de corrupción en este u otro sentido, el Director General o quien tenga conocimiento de ello, deberá denunciar ante las autoridades correspondientes para lo de su competencia.</t>
  </si>
  <si>
    <t>En caso de presentarse un cambio de planes o  proyectos  sin justificación técnica y documentada se debe  proceder a reportar a la alta gerencia para lo pertinente y en caso de que  se presuma que sea un evento de presunta corrupción por acción u omisión debera presentarse  denuncia ante las dependencias competentes y autoridades correspondientes para lo de su competencia.</t>
  </si>
  <si>
    <t>En caso de encontrar inconsistencias en el registro de datos en los sistemas de información, se solicita al responsable del proyecto dar las xplicaciones correspondientes, en caso de un prsunto evento de corrupción en este u otro sentido, el Director General o quien tenga conocimiento de ello, deberá denunciar ante las las dependencias competentes y autoridades correspondientes para lo de su competencia.</t>
  </si>
  <si>
    <t xml:space="preserve">Implementación de procesos de inducción y reinducción, de cartacter obligatorio para directivos con el fin de que conozcan previamente el tema y sector aeronáutico y metodologias  para la planeación estratégica.  
</t>
  </si>
  <si>
    <t>GESTIÓN DE BÚSQUEDA Y SALVAMENTO AÉREO</t>
  </si>
  <si>
    <t>GSAN-4.2</t>
  </si>
  <si>
    <t>Coordinar los Servicios de búsqueda y Salvamento SAR de las aeronaves civiles extraviadas o accidentadas en el territorio colombiano , para que se establezcan y se presten prontamente servicios SAR dentro de la región de Búsqueda y Salvamento (SRR) asignada a Colombia</t>
  </si>
  <si>
    <t>Posibilidad de que por acción u omisión, se reciba o se solicite dádiva o beneficio a nombre propio o de un tercero, a cambio de utilizar los vehículos, herramientas, recursos del SAR para una destinación diferente a su misión.</t>
  </si>
  <si>
    <t>Situaciones como: Que no se lleve un debido control del inventario de elementos y herramientas y que se utilicen los vehículos para otros fines diferentes, facilita la materialización de este riesgo de corrupción.</t>
  </si>
  <si>
    <t>Que exista omisión por parte de líder del proceso para realizar seguimiento a los inventarios.</t>
  </si>
  <si>
    <t>1. Afectación en la prestación del servicio SAR.
2. Pérdida de imagen y credibilidad de la Entidad.
3. Investigaciones disciplinarias.
4. Perdida de vidas humanas
5. Intervención por parte de un ente de control u otro ente regulador. 
6. Imagen institucional afectada en el orden nacional o regional por actos o hechos de corrupción comprobados.</t>
  </si>
  <si>
    <t>El servidor público SAR, registra diariamente en la minuta todas las novedades relativas a la operación, este libro se lleva en todos los centros y subcentros. El coordinador del grupo, verifica la información contenida en las minutas, mensualmente, en caso de detectar acción u omisión, uso del poder, desvío de la gestión de lo público, beneficio privado, por parte de un servidor público, lo reporta a investigaciones disciplinarias, como evidencia del control queda la información contenida en los siguientes formatos: Préstamo de Equipos y herramientas SAR y Control vehículos SAR, el movimiento de los equipos, herramientas y vehículos.</t>
  </si>
  <si>
    <t>Coordinador Grupo Servicios de Búsqueda y Salvamento- SAR</t>
  </si>
  <si>
    <t>Minuta
Formatos</t>
  </si>
  <si>
    <t>Actas de Equipo de Gerencia
Correos
Comunicados
Informe de inventario</t>
  </si>
  <si>
    <t>El coordinador del grupo, semestralmente, solicita y verifica el inventario de cada funcionario SAR, y también solicita información del inventario de la bodega de los equipos y herrmientas al funcionario correspondiente, en caso de detectar acción u omisión, uso del poder, desvío de la gestión de lo público, beneficio privado, por parte de un servidor público,reportarlo a investigaciones disciplinarias , como evidencia del control están las actas, correos, comunicados, informe de inventario.</t>
  </si>
  <si>
    <t xml:space="preserve">Hacer seguimiento al cumplimiento normativo que hace referencia a la restricción del uso de vehículos, elementos y equipos de la Entidad.
Campañas de sensibilización para el cumplimiento normativo.
Verificar inventario de elementos, equipos, vehículos a nivel nacional.
</t>
  </si>
  <si>
    <t/>
  </si>
  <si>
    <t>GESTIÓN DE TRÁNSITO AÉREO</t>
  </si>
  <si>
    <t>Gestionar el suministro y la afluencia de los servicios de tránsito aéreo en concordancia con la reglamentación nacional e internacional con el fin de facilitar la operación aérea en Colombia de forma segura, ordenada y ágil.</t>
  </si>
  <si>
    <t xml:space="preserve">Posibilidad de que por acción u omisión, se relacionen horas extras o jornadas dominicales no laboradas con el fin de generar un beneficio particular.
</t>
  </si>
  <si>
    <t xml:space="preserve">Situaciones como: falta de ética profesional por parte del servidor público </t>
  </si>
  <si>
    <t>Posibilidad de que por acción u omisión, se reciba o se solicite dádiva o beneficio a nombre propio o de un tercero, con el fin de modificar la programación de los slots en el aplicativo. (ATFCM)</t>
  </si>
  <si>
    <t>Situaciones como: presiones externas, falta de ética profesional por parte del servidor público, puede facilitar que se modifique la programación de los slots.</t>
  </si>
  <si>
    <t>Inadecuada programación de turnos</t>
  </si>
  <si>
    <t>Carencia de controles en las torres de control, oficinas de aproximación y centro de control</t>
  </si>
  <si>
    <t>Carencia de controles en el procedimiento.</t>
  </si>
  <si>
    <t>1. Afectación de la seguridad
operacional.
2. Pérdida de imagen y credibilidad de la Entidad y del proceso.
3. Investigaciones disciplinarias.
4. Sanciones por parte de los Entes de Control.</t>
  </si>
  <si>
    <t>1. Afectación de la seguridad
operacional.
2. Pérdida de imagen y credibilidad de la Entidad.
3. Investigaciones disciplinarias.
4. Sanciones por parte de los Entes de Control.</t>
  </si>
  <si>
    <t>Coordinador grupo Aeronavegación Nivel Regional</t>
  </si>
  <si>
    <t>Quincenal</t>
  </si>
  <si>
    <t>Programación de turnos</t>
  </si>
  <si>
    <t xml:space="preserve"> En caso de detectar que el controlador sobrepasa el tope de las horas extras, reasigna los turnos correspondiente con el fin cumplir con el número máximo de horas extras que se pueden programar.</t>
  </si>
  <si>
    <t>El coordinador del grupo Aeronavegación de la Dirección regional, coordinador de apoyo y/o supervisor de las torres de control, oficinas de aproximación o centros de control, diariamente verifica el cumplimiento de la programación de turnos elaborada, en caso de detectar un incumplimiento deja registro en el diario de señales, e informa al coordinador regional.
Como evidencia queda Diario señales, registro de pocisiones.</t>
  </si>
  <si>
    <t>Coordinador grupo Aeronavegación Regional.
Coordinador de apoyo
Supervisor</t>
  </si>
  <si>
    <t xml:space="preserve"> Diario señales
Registro de pocisiones.</t>
  </si>
  <si>
    <t>En caso de detectar un incumplimiento deja informa al coordinador regional.</t>
  </si>
  <si>
    <t>Coordinador grupo ATFCM</t>
  </si>
  <si>
    <t>Listas de turno</t>
  </si>
  <si>
    <t>En caso de detectar acción u omisión, uso del poder, desvío de la gestión de lo público, beneficio privado, por parte de un servidor público, lo reporta a investigaciones disciplinarias.</t>
  </si>
  <si>
    <t>El coordinador del grupo ATFCM, verifica que el servidor público de turno diariamente reciba las solicitudes de slots exclusivamente por el correo institucional,si en los seguimientos realizados, detecta alguna anomalía en el personal, que por acción u omisión, se reciba o se solicite dádiva o beneficio a nombre propio o de un tercero reporta a investigaciones disciplinarias la situación. Como evidencia quedan los correos institucionales sobre la solicitud de posición.</t>
  </si>
  <si>
    <t>Servidor público</t>
  </si>
  <si>
    <t>Correo Institucional de la Posición</t>
  </si>
  <si>
    <t>El coordinador del grupo ATFCM, como medida de control, diariamente realiza la rotación del personal de turno, si en los seguimientos realizados, detecta alguna anomalía en el personal, que por acción u omisión, se reciba o se solicite dádiva o beneficio a nombre propio o de un tercero reporta a investigaciones disciplinarias la situación. Como evidencia se generan las listas de turno.</t>
  </si>
  <si>
    <t>El coordinador del grupo Aeronavegación de la Dirección regional, quicenalmete realiza la programación de turnos, de las torres, oficinas de aproximación y centrol de control, verificando inicialmente las habilitaciones y la disponibilidad correspondiente de los controladores habilitados. En caso de detectar que el controlador sobrepasa el tope de las horas extras, reasigna los turnos correspondiente con el fin cumplir con el número máximo de horas extras que se pueden programar.
Como evidencia de este control queda: La programación de los turnos.</t>
  </si>
  <si>
    <t>1, Estandarización de formatos programación y control de disposiciones.
2. Reuniones de Equipo de Gerencia con los regionales se recuerda este tema.</t>
  </si>
  <si>
    <t>Hacer seguimiento a las novedades en el formato Boleta cambio de turno</t>
  </si>
  <si>
    <t>GESTIÓN FINANCIERA</t>
  </si>
  <si>
    <t xml:space="preserve">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 </t>
  </si>
  <si>
    <t>Por acción, omisión, o uso indebido del poder se extraiga información confidencial de clientes internos y externos para obtener beneficios personales o de un tercero de la entidad</t>
  </si>
  <si>
    <t xml:space="preserve">El riesgo se materializa cuando se da uso indebido a la información bancaria, documentos personales o se extravian documentos importantes para el favorecimiento de terceros </t>
  </si>
  <si>
    <t>Facilidad en la consulta de la información financiera de los terceros de la entidad</t>
  </si>
  <si>
    <t>Debilidades en la custodia de la información documental que soporta los pagos</t>
  </si>
  <si>
    <t>Mala imagen institucional
Perdida de confianza y credibilidad en la entidad
Detrimento patrimonial
Observaciones por parte de los entes de control
Procesos administrativos, fiscales, penales</t>
  </si>
  <si>
    <t>La dirección Financiera, los coordinadores de los grupos adscritos, contratistas y funcionarios realizan diariamente todos los registros financieros en el sistema SIIF NACION y JDE y requieren de claves de acceso personalizadas, las cuales son previamente autorizadas por el director financiero en coordinación con la dirección informática y los lideres técnicos y funcionales de los dos sistemas de información.
Los aplicativos disponen de perfiles y roles especificos para la consulta que son definidos conforme a las funciones o actividades que realiza la persona, igualmente el SIIF NACION genera alerta y advertencia cada vez que el ususrio ingresa al mismo sobre el reglamento de usos del sistema y las saciones disciplinarias, acciones penales y civiles en las que pudiera incurrir por el uso indebido de la información.
En caso de encontrar inconsistencias en las claves, los sistemas de información no permiten realizar los registros o autorizaciones. Como evidencia quedan los reportes que arrojan los sitemas de información</t>
  </si>
  <si>
    <t>Director Financiero
Coordinadores grupos financieros</t>
  </si>
  <si>
    <t>Reportes de ususarios del sistema, formatos de autorización de usuarios</t>
  </si>
  <si>
    <t>En caso de encontrar inconsistencias en las claves, los sistemas de información no permiten realizar los registros o autorizaciones. Como evidencia quedan los reportes que arrojan los sitemas de información</t>
  </si>
  <si>
    <t>Los coordinadores de los grupos adscritos, contratistas y funcionarios realizan diariamente el control de la documentación dejando como evidencia el registro de planillas que muestran la entrega de los soportes entre las difernetes dependencias, llegando al almacenamiento final en el archivo de grupo de gestion de tesorería. El control en el archivo se realiza conforme a los tiempos establecidos en las tablas de retención documental, asi mismo se cuenta con un archivo que ofrece seguridad y espacio aduado para el almacenamiento de documentos. El acceso al archivo esta definido para personas especificas que controlan la documentación.
En caso de presentarse un evento de corrupción en el proceso financiero, el director financiero y los coordinadores de los grupos adscritos o quien tenga conocimineto de ello, deberá denunciar ante las autoridades correspondientes para lo de su compentencia</t>
  </si>
  <si>
    <t>Planillas de entrega, libro diario de registros</t>
  </si>
  <si>
    <t>En caso de presentarse un evento de corrupción en el proceso financiero, el director financiero y los coordinadores de los grupos adscritos o quien tenga conocimineto de ello, deberá denunciar ante las autoridades correspondientes para lo de su compentencia</t>
  </si>
  <si>
    <t>Excesiva discrecionalidad o concentración de información y funciones en uno o pocos servidores públicos que administran la gestión financiera</t>
  </si>
  <si>
    <t>Debilidades o carencia de controles y segumiento inoportuno a los procedimientos de la gestión financiera, lo que potencialmente podria facilitar la alteración de registro financieros</t>
  </si>
  <si>
    <t>Debilidad en la seguridad de los sitemas de información que permitan la ateración de registros financieros</t>
  </si>
  <si>
    <t>No contar con la infraestructura y mecanismos adecuados para la protección de dineros y títulos valores</t>
  </si>
  <si>
    <t>La dirección Financiera y los coordinadores de los grupos adscritos verifican y hacen segumiento diario y permanente al cumplimiento de directrices, funciones roles y responsabilidades distribuidas de acuerdo con lo definido en el manual de funciones de la entidad. Igualmente verifica que la documentación soporte del proceso (procedimientos, directrices, normas, manuales, etc.) esten actualizados y se implmentende acuerdo con lo registrado en el aplicativo destinado a la administración y control documental del sistema integrado de gestión (Isolución).
La dirección Financiera y los coordinador es de los grupos adscritos dejan evidencias semestrales de calificación de desempeño para los funcionarios de carrera y, verificación de cumplimiento del objeto de contrato de prestación de servicios de contratistas. En caso de incumplimiento o extralimitación de funciones se dejan observaciones o llamadas de atención a la hoja de vida del funcionario u observaciones en los informes de supervisión de lo pactado en los contratos de prestación de servicios. Ademas de lo anterior se cuenta con parámetros de control los procedimientos y documentos soportes de proceso (formatos guias, manuales, normas, etc) que soportan el que hacer y los controles establecidos. Los documentos se encuentran administrados por el aplicativo Isolución.
Como medida adicional a los controles de los recursos financieros, se establecen conciliaciones mediante los aplicativos existentes, asi como a través de la supervisión de los operadores de los recursos.
En caso de presentarse un evento de corrupción en el proceso financiero, el director financiero y los coordinadores de los grupos adscritos o quien tenga conocimineto de ello, deberá denunciar ante las autoridadescorrespondientes para lo de su compentencia</t>
  </si>
  <si>
    <t>Manual de funciones
Formatos de evaluacion de desempeño
Informes de supervisón de contratistas
Conciliaciones</t>
  </si>
  <si>
    <t>En caso de presentarse un evento de corrupción en el proceso financiero, el director financiero y los coordinadores de los grupos adscritos o quien tenga conocimineto de ello, deberá denunciar ante las autoridadescorrespondientes para lo de su compentencia</t>
  </si>
  <si>
    <t>El director financiero y los coordinadores de grupo por trámite y según su competencia revisan los reportes e informes, validando y autorizando mediante firmas el trámite. Como evidencia quedan los reportes, autorizaciones e informes firmados. Adicionalmente se realizan las conciliaciones diariamente de los registros financieros a través de los aplicativos existentes.
En caso de presentarse un evento de corrupción en el proceso financiero, el director financiero y los coordinadores de los grupos adscritos o quien tenga conocimineto de ello, deberá denunciar ante las autoridadescorrespondientes para lo de su compentencia</t>
  </si>
  <si>
    <t>Reportes y autorizaciones firmadas
Conciliaciones</t>
  </si>
  <si>
    <t>Todos los registros financieros en el sistema SIIF NACION y JDE requieren de claves de acceso personalizadas, las cuales son previamente autorizadas por el director financiero en coordinación con la dirección informática y los lideres técnicos y funconales de os dos sistemas de información.
En caso de encontrar inconsistencias en las claves, los sistemas de información no permiten realizar los registros o autorizaciones. Como evidencia quedan los reportes que arrojan los sitemas de información</t>
  </si>
  <si>
    <t>Director Financiero
Dirección Informática</t>
  </si>
  <si>
    <t>Reportes y autorizaciones firmadas
Formatos solicitud y autorización de acceso a componentes tecnológicos
Certificados de Firma digital (TOKEN)</t>
  </si>
  <si>
    <t>Se tienen diferentes estrategias, mecanismos, infraestructura y logística con terceros para lo protección de los dineros y títulos valores, los cuales diariamente son implementados para la protección, tales como: Recaudo electrónico, ventanilla de recaudo a través de entidades bancarias, transportadora de valores, pagos electrónicos, cajs fuertes en las oficnas de recaudo, mediante contratos firmados por la secretaria general se llevan a cabo la tercerización del recaudo y protección de dinero y títulos valores. Los funcionarios que recaudan dineros en los aeropuertos, manejan cajas fuertes como mecanismos de protección durante la jornada, una vez esta termina, entregan lo recaudado a la transportadora de valores, dejando evidencia en informes debidamente firmados pro quienes entregan y reciben dineros o titulos valores.
En caso de presentarse un evento de corrupción en el proceso financiero, el director financiero y los coordinadores de los grupos adscritos o quien tenga conocimineto de ello, deberá denunciar ante las autoridadescorrespondientes para lo de su compentencia</t>
  </si>
  <si>
    <t>Director Financiero
Administradores aeropuertos</t>
  </si>
  <si>
    <t>Conratos con terceros
Informes y reportes de caja
Infraestructura y cajas fuertes</t>
  </si>
  <si>
    <t>Alfonso Barrios Perea</t>
  </si>
  <si>
    <t>Blanca Helena Sierra Paez</t>
  </si>
  <si>
    <t>Carmen Rosa Murcia Calderon</t>
  </si>
  <si>
    <t>Fabio Emir Cely Solano</t>
  </si>
  <si>
    <t>Magda Yanneth Garcia Sanabria</t>
  </si>
  <si>
    <t>N/A</t>
  </si>
  <si>
    <t>GESTIÓN ADQUISICIÓN DE BIENES INMUEBLES</t>
  </si>
  <si>
    <t xml:space="preserve"> 
Gestionar oportuna, eficiente y eficazmente la adquisición de los terrenos que requiere la Entidad para desarrollar los proyectos de construcción y ampliación de la infraestructura aeronáutica y aeroportuaria a nivel nacional</t>
  </si>
  <si>
    <t>Por acción, omisión o  uso del poder se direccione en beneficio propio o de un tercero, el proceso de adquisición de bienes inmuebles  en cualquiera de sus etapas.</t>
  </si>
  <si>
    <t xml:space="preserve">Por acción, omisión o  uso indebido del poder se manipule o se haga un manejo indebido  de la información documental y catastral del proceso de adquisición de Terrenos o bienes inmuebles necesarios para la gestión aeronáutica con el fin de buscar un beneficio propio o el de un tercero. 
</t>
  </si>
  <si>
    <t xml:space="preserve">No aplicación del procedimiento de levamantamiento de información tecnica para la adquisición de Inmuebles. </t>
  </si>
  <si>
    <t xml:space="preserve">No aplicación del procedimiento del estudio juridico de la información para la adquisición de Inmuebles. </t>
  </si>
  <si>
    <t xml:space="preserve">
Pérdida de credibilidad e imagen institucional afectando la reputación de la Entidad 
Detrimento patrimonial 
Implicaciones de tipo administrativo, penal,  legal o disciplinario 
</t>
  </si>
  <si>
    <t xml:space="preserve">Los ingenieros y topógrafos auxiliares de apoyo verifican por trámite y a través de  un control digital cartográfico (  Google Earth / ARCGIS 10.6 / AUTOCAD )  la información precisa del bien a adquirir mediante el levantamiento topografico y comparativo de los titulos, dejando evidencia de ello en los aplicativos ADI / ISOLUCION / Módulo Activos Fijos JDEdwards / Inmuebles. y en el Servidor Bog 7 I / AFI Activos fijos inmuebles / SCANI - Titulación Aeropuertos. 
En caso de presentarse diferencias o errores en la información tecnica, se procederá a informar a la parte tecnica por medio de correo electronico o reunión, con el fin de realizar los ajuste a que haya lugar.
En caso de presentarse un evento de corrupción en el proceso de adquisición de bienes inmuebles, el coordinador del grupo o quien tenga conocimiento de ello, deberá denunciar antes las autoridades correspondientes para lo de su competencia. </t>
  </si>
  <si>
    <t>Ingenieros y topógrafos del Grupo Administración de Inmuebles</t>
  </si>
  <si>
    <t>ADI / ISOLUCION / Módulo Activos Fijos / Inmuebles 
Internet / Google Earth / ARCGIS 10.6 / AUTOCAD /  VUR - Reporte Información predial en línea
/ Servidor Bog 7 I / AFI Activos fijos inmuebles / SCANI - Titulación Aeropuertos 
Control Digital cartográfico. 
Microsoft Office /</t>
  </si>
  <si>
    <t xml:space="preserve"> se procederá a informar a la parte tecnica por medio de correo electronico o reunión, con el fin de realizar los ajuste a que haya lugar.</t>
  </si>
  <si>
    <t xml:space="preserve">Los abogados, auxiliares  y la coordinadora del grupo de inmuebles verifican y estudian jurídicamente y por cada trámite la información y titulación del bien a adquirir mediante consulta en línea de las oficinas de registro público (  aplicativo VUR ) con el fin de  verificar la veracidad de  tradición de los títulos y dejando evidencia de ello en la carpeta de adquisición del predio .  / Servidor Bog 7 I / AFI Activos fijos inmuebles / SCANI - Titulación Aeropuertos.   
En caso de presentarse diferencias o errores en el estudio juridico, se procederá a informar a la parte juridica por medio de correo electronico o reunión, con el fin de realizar los ajuste a que haya lugar.
En caso de presentarse un evento de corrupción en el proceso de adquisición de bienes inmuebles, el coordinador del grupo o quien tenga conocimiento de ello, deberá denunciar antes las autoridades correspondientes para lo de su competencia. </t>
  </si>
  <si>
    <t>Los abogados, auxiliares  y la coordinadora del grupo de inmuebles</t>
  </si>
  <si>
    <t>se procederá a informar a la parte juridica por medio de correo electronico o reunión, con el fin de realizar los ajuste a que haya lugar</t>
  </si>
  <si>
    <t xml:space="preserve">
Definir y formalizar los canales de información entre los funcionarios del procesos y los terceros que hacen parte del mismo.
Revisión periodica del procedimiento de adquisición de inmuebles.   </t>
  </si>
  <si>
    <t>COMUNICACION INSTITUCIONAL</t>
  </si>
  <si>
    <t>Promover, divulgar y orientar la difusión de la información generada por la Aeronáutica Civil, previo a una investigación y documentación, permitiendo la retroalimentación por parte de los usuarios para la mejora continua</t>
  </si>
  <si>
    <t xml:space="preserve">       Por acción, omisión o  uso indebido de la información,  sea manipulada, flitrada o alterada, con el fin de obtener un beneficio propio o de un tercero.</t>
  </si>
  <si>
    <t>Este riesgo hacereferencia a que por factores como uso indebido de la información, aletración, o manipulación se pueda obtener un beneficio propio o de un tercero.</t>
  </si>
  <si>
    <t>GDIR-4-1</t>
  </si>
  <si>
    <t>Contacto directo entre servidores públicos y partes interesadas</t>
  </si>
  <si>
    <t xml:space="preserve">                                     
Deterioro en la imagen institucional.
Pérdida de confianza y credibilidad en la Entidad 
Aumento que Quejas y Reclamos 
Implicaciones de tipo legal y/o disciplinario </t>
  </si>
  <si>
    <t>Como estrategia institucional a través de la coordinación del grupo de Comunicación y Prensa, se tiene contacto a  diario y  por diferentes canales ( web, correo electrónico, telefón, redes sociales, chats, gestión dcumental, demás canales) con las partes interesadas, la comunicación interna y externa se tiene centralizada y la información se maneja conforme a las directrices emanadas de la Dirección General, en cumplimiento de la Política de Comunicaciones de la Entidad, lo anterior con el proposito de prevenir situaciones que puedan generar errores de comunicación y desinformación institucional, dejando evidenciada la información en los canales de comunicación, las autorizaciones de la dirección general y los informe de resultados del cumplimiento de los contratos de Prestación de Servicios. 
En caso de que eventualmente se presente una situación particular en la aplicación de las directrices de comunicación institucional, a traves de la coordinación del grupo de comunicación y prensa se efectuan las correciones necesarias informando a la dirección general lo correspondiente para su conocimiento.</t>
  </si>
  <si>
    <t>Director General
Coordinador Grupo Comunicación y Prensa</t>
  </si>
  <si>
    <t xml:space="preserve">Información en los canales establecidos
( web, correo electrónico, telefón, redes sociales, chats, gestión dcumental, demás canales)
Autorizaciones Dirección General
Informe de resultados del cumplimiento de los contratos de Prestación de Servicios. </t>
  </si>
  <si>
    <t xml:space="preserve">En caso de presentarse un evento de corrupción en cualquiera de las etapas del proceso de Comunicación Institucional los coordinadores de grupo o quien tenga conocimiento de ello, deberá denunciar antes las autoridades correspondientes para lo de su competencia. </t>
  </si>
  <si>
    <t xml:space="preserve">Desarrollar canales adecuados de comunicación que permitan el acceso a la información de manera clara, veraz y oportuna. </t>
  </si>
  <si>
    <t>GDIR-2-4</t>
  </si>
  <si>
    <t>GESTIÓN DE POLÍTICAS AEROCOMERCIALES</t>
  </si>
  <si>
    <t xml:space="preserve">Formular políticas aerocomerciales, considerando los criterios políticos, económicos y jurídicos y gestionar oportunamente las solicitudes y trámites para el desarrollo ordenado del transporte aéreo nacional e internacional. </t>
  </si>
  <si>
    <t xml:space="preserve">Que  los convenios aerocomerciales obedezcan a decisiones externas no ajustadas a los  lineamientos de política aerocomercial de la Aerocivil  y  a los intereses del sector aéreo. </t>
  </si>
  <si>
    <t xml:space="preserve">Que la combinación de factores tales como:  Restricciones en la competencia,  crecimiento de la aviación, la falta de personal calificado e idóneo; 
puedan ocasionar que   los convenios aerocomerciales obedezcan a decisiones externas no ajustadas a los  lineamientos de política aerocomercial de la Aerocivil  y  a los intereses del sector aéreo. </t>
  </si>
  <si>
    <t>Desconocimiento de los temas de regulación del transporte aéreo que se plasman en los acuerdos de servicio aéreo</t>
  </si>
  <si>
    <t xml:space="preserve">Presiones de otros  sectores para formular políticas aerocomerciales en atención a  intereses políticos y  económicos. </t>
  </si>
  <si>
    <t>1. Deterioro de la imagen institucional.
2. Pérdida de credibilidad del sector, de la Entidad y de la dependencia.
3. Afectaciones económicas a las empresas del sector</t>
  </si>
  <si>
    <t>El coordinador de grupo de políticas aerocomerciales, cada vez que se requiera, revisa que los funcionarios gestionen de manera transparente la formulación de acuerdos de servicio aéreo, verificando que su construcción obedezca a los procedimientos establecidos, como evidencia se cuenta con el sistema de información ADI y correo institucional donde se deja lo correspondiente, lo anterior con el objeto de prevenir posibles errores. .
En caso de encontrar inconsistencias en la formulación de acuerdos de servicio aéreo, se realizarían las correcciones necesarias que haya a lugar y se deja una observación o nota sobre los cambios efectuados.</t>
  </si>
  <si>
    <t>Coordinador Grupo Políticas Aerocomerciales</t>
  </si>
  <si>
    <t xml:space="preserve">Sistema de información Adi y correo institucional </t>
  </si>
  <si>
    <t>En caso de encontrar inconsistencias en la formulación de acuerdos de servicio aéreo, se realizarían las correcciones necesarias que haya a lugar y se deja una observación o nota sobre los cambios efectuados.</t>
  </si>
  <si>
    <t>El coordinador de grupo de políticas aerocomerciales, cada vez que se requiera, gestiona las respectivas reuniones preparatorias con la industria, el sector y ministerios; solicita el acompañamiento y participación de la industria y el sector en las negociaciones como observadores y pone en practica la guía de negociación establecida al momento de la formulación de políticas aerocomerciales con el objeto de prevenir cualquier error o inconsistencia, dejando como evidencia las invitaciones, listados de asistentes, correos electrónicos.
En caso de encontrar errores e inconsistenciaas en la formulación de la politica aerocomerciales, se realizarían las correcciones necesarias que haya a lugar y se deja una observación o nota sobre los cambios efectuados.</t>
  </si>
  <si>
    <t>Invitaciones, listados de asistentes. Correos electrónicos</t>
  </si>
  <si>
    <t>En caso de encontrar errores e inconsistenciaas en la formulación de la politica aerocomerciales, se realizarían las correcciones necesarias que haya a lugar y se deja una observación o nota sobre los cambios efectuados.</t>
  </si>
  <si>
    <t>GESTIÓN DE REGULACIÓN Y REGLAMENTACIÓN</t>
  </si>
  <si>
    <t>Establecer las normas que rigen la actividad aeronáutica colombiana para reglamentar el desarrollo ordenado de la aviación civil, mediante su redacción, publicación y divulgación, así como las funciones de interpretación y consultorías jurídico aeronáuticas.</t>
  </si>
  <si>
    <t xml:space="preserve">Que por acción u omisión y/o  trafico de influencias  se direccionen normas o conceptos aeronáuticos para favorecer intereses de terceros en beneficio particular. </t>
  </si>
  <si>
    <t xml:space="preserve">Que por factores como presiones del sector, de carácter político, o presiones intrnas y/o  trafico de influencias  se direccionen normas o conceptos aeronáuticos para favorecer intereses de terceros o en beneficio particular. </t>
  </si>
  <si>
    <t>Trafico de influencias.</t>
  </si>
  <si>
    <t>Presiones del sector de acuerdo al tema</t>
  </si>
  <si>
    <t>1. Afecta la imagen institucional.
2. Pérdida de credibilidad del sector, de la Entidad y de la dependencia.
3. Que se beneficie o se perjudique una empresa en particular</t>
  </si>
  <si>
    <t>El coordinador de grupo de normas aeronáuticas cada vez que se requiera, revisa que los funcionarios gestionen de manera transparente las normas y conceptos en materia aeronáutica, verificando que su construcción obedezca a los procedimientos establecidos para la emisión de conceptos y normatividad aeronáutica, se deja como evidencia los conceptos a travez del sistema de información ADI, con el objeto de prevenir cualquier error.
En caso de encontrar inconsistencias en la verificación de conceptos y normas, se realizan las correcciones necesarias que haya a lugar y se deja una observación o nota sobre los cambios efectuados.</t>
  </si>
  <si>
    <t>Coordinador Grupo Normas Aeronáuticas</t>
  </si>
  <si>
    <t>Sistema de Informacion ADI - conceptos
Publicación Pagina WEB</t>
  </si>
  <si>
    <t>En caso de encontrar inconsistencias en la verificación de conceptos y normas, se realizan las correcciones necesarias que haya a lugar y se deja una observación o nota sobre los cambios efectuados.</t>
  </si>
  <si>
    <t xml:space="preserve">A través de la Coordinación de Normas Aeronáuticas cada vez que se requiera, se desarrollan los siguientes controles de acuerdo a la clase de proyecto:
Proyectos de carácter relevante para el sector:
Se gestiona el proyecto con las áreas técnicas y el grupo
Se publica en la pagina Web institucional para sus observaciones
Se invita a las partes interesadas del tema para su socialización en las instalaciones del CEA
Se deja la evidencia a través del listado de asistencia de los mismos
Se deja un tiempo no perentorio con el ebjeto de recoger observaciones, si las mismas proceden se determinan las correcciones con las áreas técnicas y el Grupo 
Se publica en el Diario Oficial
Luego se publica en la pagina web institucional
Proyectos de carácter general:
Se gestiona el proyecto con las áreas técnicas y el Grupo
Se publica en la pagina web institucional para darlo a conocer al sector
Se deja un tiempo no perentorio con el ebjeto de recoger observaciones, si las mismas proceden se determinan las correcciones 
Se publica en el Diario Oficial
Luego se publica en la pagina web institucional.
En el evento de encontrar alguna inconsistencia para los casos anteriores, se debe corregir a través de una enmienda y nuevamente  publicarse. </t>
  </si>
  <si>
    <t>Listado de Asistencia
(Socialización)
Diario Oficial
Publicación Pagina Web</t>
  </si>
  <si>
    <t xml:space="preserve">En el evento de encontrar alguna inconsistencia para los casos anteriores, se debe corregir a través de una enmienda y nuevamente  publicarse. </t>
  </si>
  <si>
    <t>Formar integralmente a los funcionarios de la Aerocivil y personal externo admitido, en los programas académicos ofertados por la Oficina Centro de Estudios Aeronáuticos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</si>
  <si>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Probabilidad de que por acción u omisión, abuso del poder y desviación de la gestión de lo publico se Admitan aspirantes y/o certifiquen estudiantes  sin el previo cumplimiento de los requisitos establecidos en el Centro de Estudios Aeronáuticos para un beneficio particular y/o terceros.</t>
  </si>
  <si>
    <t xml:space="preserve">Hace referencia a la posibilidad de admitir aspirantes a los diferentes actividades académicas y programas de formación que se impartan en el CEA sin el cumplimiento de los requisitos establecidos en las convocatorias. También refiere a la aprobación o certificación de estudiantes que no cumplen con las calificaciones para obtener la certificación correspondiente </t>
  </si>
  <si>
    <t>Que el personal que realice la verificación de la documentación acepte documentos no validos e incompletos.</t>
  </si>
  <si>
    <t>1. Deficiencias en las competencias de idoneidad del Egresado
2. Riesgos  en  la  seguridad operacionales el componente de capacitación
3. Incumplimiento a la misión Institucional
4. Perdida de la licencia de  funcionamiento  como  Centro  de  Instrucción  Aeronáutica
5, Deterioro de la imagen institucional</t>
  </si>
  <si>
    <t>Dando cumplimiento al PIC anual, se estructuran las diferentes convocatorias teniendo en cuenta la programación del PIC. Los coordinadores de los grupos responsables del Centro de Estudios Aeronáuticos, proyectan la convocatoria teniendo en cuenta los requisitos normativos que deben cumplir las personas a inscribirse en cada curso. Luego de definida dicha convocatoria, entra en proceso de publicación, recepción y revisión del cumplimiento de los requisitos exigidos a los aspirantes. Luego de estudio, se define el personal que cumplió al 100% con los requisitos y finalmente se publica el listado de admitidos para acceder a la prueba psicológicas. Dicho proceso se refleja en página  WEB y correo electrónico. Cuando finaliza el proceso, se publica en los mismos medios el listado de admitidos. Este control se realiza con el fin de evitar que los estudiantes inscritos cumplan con los requisitos preestablecidos</t>
  </si>
  <si>
    <t>Coordinador Grupo Secretaria Académica
Coordinador Grupo Académico.
Coordinador Grupo de extensión Proyección social.
Coordinador Grupo de Investigación 
Coordinador Grupo Relaciones Interinstitucionales.</t>
  </si>
  <si>
    <t>Publicaciones en las diferentes paginas.
Listado de admitidos.
Los documentos soportes de las personas inscritas.</t>
  </si>
  <si>
    <t>Se publica los requisitos y las fechas del proceso por pagina WEB y correo electrónico para recibir los documentos para poder aplicar a la oferta. Cuando finaliza el proceso, se publica en los mismos medios el listado de admitidos.</t>
  </si>
  <si>
    <t>Cada que se realiza una actividad de capacitación, los docentes contratados por la Entidad, tienen la responsabilidad de enviar la hoja de ruta o programación de las actividades académicas y programas de formación a los Coordinadores responsables de las diferentes capacitaciones. Al finalizar la actividad, los docentes deben enviar al coordinador del curso y coordinador responsable de la capacitación, las notas de los estudiantes para aprobación. Seguidamente se entregan a los  digitadores de las áreas quienes registran la información de las calificaciones en el aplicativo SIA. Este control se realiza para mitigar el riesgo de alteración de las calificaciones de los estudiantes que no cumplen los requisitos.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estudiantes.</t>
  </si>
  <si>
    <t xml:space="preserve">Coordinador Grupo Académico.
Coordinador Grupo de extensión Proyección social.
Coordinador Grupo de Investigación </t>
  </si>
  <si>
    <t>Registros de calificaciones de los estudiantes aprobados por los coordinadores de grupo y coordinador del curso.
Formato de autorización modificaciones SIA
Registro de calificaciones en aplicativo SIA</t>
  </si>
  <si>
    <t xml:space="preserve">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aspirantes.</t>
  </si>
  <si>
    <t>GESTIÓN DE LA EDUCACIÓN</t>
  </si>
  <si>
    <t>GESTIÓN DE REGISTRO</t>
  </si>
  <si>
    <t>GESTIÓN DE INVESTIGACIÓN DE ACCIDENTES E INCIDENTES AÉREOS</t>
  </si>
  <si>
    <t>Administrar y garantizar, previa verificación del cumplimiento de los requisitos reglamentarios, que en los procesos registrales de los títulos o documentos relativos a la propiedad o dominio, gravámenes, limitaciones o medidas cautelares sobre las aeronaves, al igual que la inscripción sobre explotadores de pistas y aeródromos, se cumplan de conformidad con la seguridad, publicidad y merito probatorio requeridos; para mantener actualizada y en línea la información de las aeronaves inscritas, vigilando los seguros de responsabilidad civil, a fin de garantizar el control y la regulación de la aviación civil en el territorio colombiano.</t>
  </si>
  <si>
    <t>Que por acción, omisión y/o  trafico de influencias, para la obtención de un beneficio particular  se adelanten actuaciones registrales o de seguros sin ajustarse a las exigencias legales y reglamentarias.</t>
  </si>
  <si>
    <t>Que por la combinación de factores como: 
- El crecimiento de la aviación,
- Falta de capacitación permanente de reglamentación,
Falta de personal calificado e idóneo;
puedan ocasionar que por acción, omisión y/o  trafico de influencias, se adelanten actuaciones registrales o de seguros sin ajustarse a las exigencias legales y reglamentarias.</t>
  </si>
  <si>
    <t>1. Perdida de credibilidad e  imagen Institucional-
2. Mala imagen para el área 
3. Detrimento patrimonial 
4. Sanciones administrativas, penales  y/o fiscales.</t>
  </si>
  <si>
    <t>Los funcionarios calificadores, a cada tramite le  realizan una revisión de requisitos y estudio jurídico  a través del aplicativo SIGA,  para aprobación del Jefe de la ORAN, en caso de encontrar una novedad que altere la condición de aeronavegabilidad se procede a suspender o autorizar la actividad de vuelo de la aeronave correspondiente, dejando como evidencia la información necesaria para lo correspondiente,  lo anterior con el proposito de prevenir cualquier situación que pueda generar un posible acto de corrupción.. 
Una vez finalizado el trámite  antes de pasar al archivo,  se le delega a un funcionario para la revisión y confrontación de la información con los aplicativos, en caso de encontrar novedades se  procede a suspender o autorizar la actividad de vuelos de la aeronave correspondiente.</t>
  </si>
  <si>
    <t>Jefe ORAN
Funcionario Calificador</t>
  </si>
  <si>
    <t>Revisión SIGA.
Aprobación Jefe ORAN.</t>
  </si>
  <si>
    <t>Una vez finalizado el trámite  antes de pasar al archivo,  se le delega a un funcionario para la revisión y confrontación de la información con los aplicativos, en caso de encontrar novedades se  procede a suspender o autorizar la actividad de vuelos de la aeronave correspondiente.</t>
  </si>
  <si>
    <t>Sistemas de información vulnerables en seguridades y no integrados.</t>
  </si>
  <si>
    <t>Realizar investigaciones técnicas de accidentes, incidentes graves e incidentes de aviación civil que aporten recomendaciones de manera oportuna y confiable, con el propósito de prevenir la ocurrencia de futuros sucesos</t>
  </si>
  <si>
    <t xml:space="preserve">Probabilidad de que por acción u omisión se tergiversen las conclusiones, hallazgos, recomendaciones del informe final de una investigación de accidentes  o incidentes aéreos, para un beneficio particular o privado. </t>
  </si>
  <si>
    <t>Se refieren a  que existan presiones internas o externas para orientar  los procesos de cada etapa investigativa, en la investigación de campo, los informes preliminares, análisis y pruebas de laboratorio y el informe final de un accidentes e incidente áereo, con el fin de desviar posibles responsabilidades de particulares o afectaciones económicas originadas del evento operacional</t>
  </si>
  <si>
    <t>Que el investigador, por Influencia de terceros con intereses particulares, desvie los resulatados de una investigación de un accidente o incidente aéreo</t>
  </si>
  <si>
    <t>1. Imagen institucional afectada en el orden nacional o regional por actos o hechos de corrupción comprobados
 2. Intervención por parte de un ente de control u otro ente regulador. 
3. Pérdida de información crítica para la entidad que no se puede recuperar
4.Incumplimiento en las metas y objetivos institucionales</t>
  </si>
  <si>
    <t>Cada vez que se realiza un informe final de un accidente o incidente aéreo, el investigador debe remitirlo via email al coordinador del grupo para su revisión con el fin de realizar las correcciones necesarias, cuando este informe es aprobado por el coordinador pasa a ser evaluado por la Junta Investigadora, quienes a través de un acta dejan constancia de la nueva revisión de los informes finales presentados con correcciones a las que haya lugar y finalmente el informe se presenta ante el Consejo de Seguridad Aeronáutica para su aprobación o devolución al grupo la cual queda evidenciado en un radicado en el sistema documental ADI, estos filtros se hacen con el fin de evitar que se tergiversen las conclusiones, hallazgos y recomendaciones de un informe final dentro de una investigación</t>
  </si>
  <si>
    <t>Coordinador de Grupo Investigación de Accidentes e Incidentes Aeros.
Junta Investigadora
Consejo de Seguridad</t>
  </si>
  <si>
    <t>Informe con correcciones devuelto por email, acta de reunión y radicado de no aceptación del informe final</t>
  </si>
  <si>
    <t>En primer y segundo filtro el informe es devuelto para correcciones al investigador, en el tercer filtro el informe final no es aceptado</t>
  </si>
  <si>
    <t>No. accidentes e incidentes graves con investigación finalizada en el semestre ; en donde el proceso por su capacidad instalada puede investigar 20 representando el 100% de la gestión</t>
  </si>
  <si>
    <t>Probabilidad de que por acción u omisión se manipule las evidencias documentales de las investigaciones de accidentes o incidentes aéreos con el fin de extender el periodo investigativo para un beneficio privado o particular</t>
  </si>
  <si>
    <t>Se refiere a la mala practica o al mal manejo de los archivos físicos que reposan en el área respectiva, producto de los informes e investigaciones de un accidente o incidente aéreo, la recopilación documental que sustenta las posibles causas del suceso y que se encuentra suceptible de ser retirada para beneficio de terceros en el alargamiento de la presentación del informe final</t>
  </si>
  <si>
    <t>Que el investigador, se deje Influenciar de terceros con intereses particulares, para ocultar información en una investigación de un accidente o incidente aéreo y retrasar el proceso</t>
  </si>
  <si>
    <t>1. Imagen institucional afectada en el orden nacional o regional por actos o hechos de corrupción comprobados
 2. Intervención por parte de un ente de control u otro ente regulador. 
3. Pérdida de información crítica para la entidad que no se puede recuperar
4.Incumplimiento en las metas y objetivos institucionales
5.Retraso en el proceso de investigación de accidentes e incidentes aéreos</t>
  </si>
  <si>
    <t xml:space="preserve">Coordinador de Grupo Investigación de Accidentes e Incidentes Aeros.
</t>
  </si>
  <si>
    <t>Oficio de asignación</t>
  </si>
  <si>
    <t xml:space="preserve">En Caso de pérdida de la información el coordinador del grupo verificará, en el oficio de asignación, a que investigador fue delegado el proceso. En última instancia se llamara a descargos al investigador </t>
  </si>
  <si>
    <t>PROMEDIO(Fecha Accidente 1 - Fecha informe final Accidente 1)+(Fecha Accidente x - Fecha informe final Accidente x)+ ......; SI EL RESULTADO ES &lt;=360 ENTONCES META 100%, SI ES ENTRE 361 Y 540 ENTONCES ES SATISFACTORIO 90%, SI ES &gt; = 541 ENTONCES NIVEL CRITICO 80%. NOTA: RAC 114 estipula mínimo de presentación informe final de un año</t>
  </si>
  <si>
    <t>GESTIÓN DE LAS COMPRAS Y CONTRATACIONES PÚBLICAS</t>
  </si>
  <si>
    <t xml:space="preserve">Probabilidad de que por acción u omisión no se reporten los  hallazgos, discrepancias, no conformidades encontradas en el informe de inspección o vigilancia y no se cumpla los manuales, procedimientos, requisitos normativos y RAC para obtener un beneficio particular o perjudicarlo. </t>
  </si>
  <si>
    <t xml:space="preserve">Hace referencia al uso inadecuado de las facultades  otorgadas al personal de la SSOAC que realiza inspección, seguimiento, vigilancia y control a los proveedores de servicios, productos aeronáuticos, personal aeronáutico, personas naturales y/o jurídicas, aeródromos, aeropuertos, helipuertos y servicios aeroportuarios quienes podrían omitir discrepancias, hallazgos, no conformidades en el proceso de inspección, seguimiento, vigilancia y control y así obtener un beneficio propio o para un particular. </t>
  </si>
  <si>
    <t>1. Perdida de credibilidad y confianza hacia la autoridad aeronáutica y los  servidores públicos que lo certifican.
2. Participar en un acto de corrupción
3.Imagen institucional afectada en el orden nacional o regional por actos  o hechos de corrupción comprobados
4, Intervención por parte de un ente de control</t>
  </si>
  <si>
    <t>Que el servidor publico que cuenta con las facultades para la inspección, vigilancia y control para omita requisitos, altere documentos aprobados o en tramite de aprobación.
Falta de procedimiento estandarizados, actualizados e implementados
Planificación inadecuada</t>
  </si>
  <si>
    <t>Que el servidor publico que cuenta con las facultades para la inspección, vigilancia y control para omita requisitos, altere documentos aprobados o en tramite de aprobación
Falta de procedimiento estandarizados, actualizados e implementados
Planificación inadecuada</t>
  </si>
  <si>
    <t>Que no se practiquen las pruebas solicitadas o que se denieguen sin fundamento legal.</t>
  </si>
  <si>
    <t>Los Coordinadores de los grupos de la Secretaria de Seguridad Operacional y de la Aviación Civil (Coordinador Grupo Inspección de Operaciones, Coordinador Grupo Inspección de Aeronavegabilidad) cada vez que sea necesario, revisa las funciones del grupo, teniendo en cuenta las competencias, perfil, experiencia de los inspectores, se realiza la distribución de los explotadores de servicios aéreos a vigilar en coordinación con el focal de vigilancia, se genera los oficios de asignación. Seguidamente se solicita a los inspectores el cronograma propuesto de vigilancia, con este insumo se concibe el plan vigilancia del grupo. Se identifica los recursos necesarios para llevar a cabo la ejecución del mismo, que es revisado por el focal y coordinador de vigilancia y posteriormente se remite al Director del área el consolidado del Programa de Inspección, vigilancia y Control, para revisión y aprobación.
Se realiza seguimiento trimestral de la ejecución del plan de vigilancia, se registran los resultados en los indicadores y en las actas de equipos de gerencia trimestrales del área.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y el inspector o servidor público asignado, archivos físicos y digitales por inspector o servidor público asignado de acuerdo al proveedor de servicio a vigilar, comunicaciones internas y externas generados entre el proveedor de servicio y la autoridad aeronáutica con el procedimiento de programación y seguimiento a inspecciones</t>
  </si>
  <si>
    <t>Coordinador Grupo Inspección de Operaciones
Coordinador Grupo Inspección de Aeronavegabilidad</t>
  </si>
  <si>
    <t>Como evidencia, quedan los registros generados de la inspección, vigilancia y control, plan de vigilancia donde se establecen la programación de inspecciones y el inspector o servidor público asignado, archivos físicos y digitales por inspector o servidor público asignado de acuerdo al proveedor de servicio a vigilar, comunicaciones internas y externas generados entre el proveedor de servicio y la autoridad aeronáutica con el procedimiento de programación y seguimiento a inspecciones</t>
  </si>
  <si>
    <t xml:space="preserve">Como evidencia, quedan los registros generados de la inspección, vigilancia y control.
Cuentan con el plan de vigilancia donde se establecen la programación de inspecciones, el inspector o servidor público asignado.
Cuentan con los archivos físicos y digitales por inspector o servidor público asignado de acuerdo al proveedor de servicio a vigilar.
Cuentan con las comunicaciones internas y externas generados entre el proveedor de servicio y la autoridad aeronáutica
Cuentan con Indicadores de gestión cargados en ISOLUCION, actas equipos de gerencia y el Manual del Inspector de Aeródromo.
</t>
  </si>
  <si>
    <t>Coordinador Grupo Inspección a los Servicios de Navegación Aérea</t>
  </si>
  <si>
    <t xml:space="preserve">Como evidencia, quedan los registros generados de la inspección, vigilancia y control.
Cuentan con el plan de vigilancia donde se establecen la programación de inspecciones, el inspector o servidor público asignado.
Cuentan con los archivos físicos y digitales por inspector o servidor público asignado de acuerdo al proveedor de servicio a vigilar.
Cuentas con las comunicaciones internas y externas generados entre el proveedor de servicio y la autoridad aeronáutica
</t>
  </si>
  <si>
    <t>Coordinador Grupo Inspección a la Seguridad de Aviación Civil y la Facilitación</t>
  </si>
  <si>
    <t xml:space="preserve">Como evidencia, quedan los registros generados de la  vigilancia y control.
Cuentan con el plan de vigilancia aprobado.
Cuentan con las comunicaciones internas y externas generados entre el proveedor de servicio y la autoridad aeronáutica
Comunicados mediante correo electrónico de la asignación de las actividades a realizar de acuerdo plan de vigilancia aprobado.
</t>
  </si>
  <si>
    <t>Coordinador Grupo Factores Humanos, Certificación Y Educación Aero médica</t>
  </si>
  <si>
    <t xml:space="preserve">Como evidencia, quedan los registros generados de la inspección, vigilancia y control.
Cuentan con el plan de vigilancia donde se establecen la programación de las auditorías de fichas médicas, el inspector o servidor público asignado.
Cuentan con los archivos físicos y digitales generadas de las auditorías a fichas médicas.
Cuentas con las comunicaciones internas y externas generados entre el proveedor de servicio, personal médico y la autoridad aeronáutica
</t>
  </si>
  <si>
    <t>El Coordinador  Investigación y Sanciones a las Infracciones Técnicas, cada vez que recibe la solicitud de iniciar actuación administrativa delega a un abogado sustanciador del Grupo, con indicación de la fecha de asignación para dar inicio a la actuación o en su defecto enviar la actuación al área correspondiente de acuerdo al cumplimiento del Procedimiento investigación y sanción a las infracciones técnicas
Como evidencia, quedan los registros generados de las investigaciones y sanciones a las infracciones técnicas, base de datos de los procesos sancionatorios a cargo asignado a cada abogado sustanciador, archivos físicos y digitales generados de las investigaciones y sanciones a las infracciones técnicas, comunicaciones internas y externas generados entre el proveedor de servicio y la autoridad aeronáutica
En caso de observar cualquier alteración se realizara un análisis de las razones de la alteración, y de considerarlo grave, pondrá en conocimiento de las respectivas dependencia para su investigación.</t>
  </si>
  <si>
    <t>Grupo Investigación Y Sanciones a las Infracciones Técnicas</t>
  </si>
  <si>
    <t xml:space="preserve">Como evidencia, quedan los registros generados de las investigaciones y sanciones a las infracciones técnicas.
Cuentan con la base de datos de los procesos sancionatorios a cargo asignado a cada abogado sustanciador
Cuentan con los archivos físicos y digitales generados de las investigaciones y sanciones a las infracciones técnicas.
Cuentas con las comunicaciones internas y externas generados entre el proveedor de servicio y la autoridad aeronáutica
</t>
  </si>
  <si>
    <t>El Coordinador Grupo Inspección a los Servicios de Navegación Aérea, cada vez que lo considere necesario, revisa las funciones del grupo y la distribucion de las misma a cada contratista, con el fin de verificar la carga laboral y determinar el equilibrio laboral generando la redistribucion de las funciones, formalizandolo a traves de correo electronico a los inspectores involucrados para cada  inspección realizada, se generá el cronograma de vigilancia del grupo, contemplando la cobertura de todos los servicios ANS,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
Se realiza seguimiento trimestral de la ejecución del plan de vigilancia, se registran los resultados en los indicadores y en las actas de equipos de gerencia trimestrales del área verificando el cumplimiento del  Manual del Inspector de Navegación Aérea - MINAV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 y el Manual MINAV.</t>
  </si>
  <si>
    <t>El Coordinador Grupo Inspección a la Seguridad de Aviación Civil y la Facilitación, revisa las funciones del Grupo, cada vez que sea necesario, realiza la distribución de los obligados a vigilar y de acuerdo con la disponibilidad de los recursos elabora el plan de vigilancia contemplando la cobertura a todos los aeropuertos y explotadores de aeronaves con operación comercial regular, posteriormente se remite al Director del Área para su revisión y aprobación, quien a su vez, lo envía a la Secretaria de Seguridad Operacional y de la Aviación Civil para la revisión y aprobación, finalmente a través de correo electrónico es socializado con el Grupo y publicado en bog7.
Se realiza seguimiento trimestral de la ejecución del plan de vigilancia, se registran los resultados en los indicadores y en las actas de equipos de gerencia trimestrales del área verificando el cumplimiento del  Programa Nacional de la Calidad de la Aviación Civil.
En caso de observar cualquier alteración se realizara un análisis de las razones de la alteración, y de considerarlo grave, pondrá en conocimiento de las respectivas dependencia para su investigación.
Como evidencia quedan los registros generados de la  vigilancia y control, plan de vigilancia aprobado, comunicaciones internas y externas generados entre el proveedor de servicio y la autoridad aeronáutica, Comunicados mediante correo electrónico de la asignación de las actividades a realizar de acuerdo plan de vigilancia aprobado y Programa Nacional de la Calidad de la Aviación Civil.</t>
  </si>
  <si>
    <t>El Coordinador Grupo Factores Humanos, Certificación Y Educación Aero médica, cada vez que sea necesario, revisa las funciones del grupo, la competencia del inspector y realiza la distribución de las inspecciones en coordinación con quien vigila, se generá el plan de vigilancia del grupo, contemplando la cobertura de la vigilancia en los servicios médicos y sus especialidades, se revisa los recursos disponibles para el plan de vigilancia, posteriormente se remite al Director del área para su aprobación. Posteriomente se envía al Secretario de Seguridad Operacional y de la Aviación Civil para la revisión y aprobación, finalmente a través de correo electronico se divulga a los inspectores.
Se realiza seguimiento trimestral de la ejecución del plan de vigilancia, se registran los resultados en los indicadores y en las actas de equipos de gerencia trimestrales del área.Procedimiento auditoría fichas médicas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t>
  </si>
  <si>
    <t>1. Terminar la armonización RAC - LAR en materia de inspección, vigilancia y control.
2. Terminar la actualización y modificación documental generada de los cambios normativos.
3. Automatizar el proceso de inspección, vigilancia y control para alcanzar una vigilancia basada en riesgos.
4. Fortalecer los controles propios de cada área en materia de estandarización y mejora del proceso para la toma de decisiones, así como los indicadores que midel el proceso de inspección, vigilancia y control.</t>
  </si>
  <si>
    <t xml:space="preserve">Probabilidad de que por acción u omisión se realice inspección o vigilancia sin el cumplimiento de los manuales, procedimientos, requisitos normativos y RAC para obtener un beneficio particular o perjudicarlo. </t>
  </si>
  <si>
    <t xml:space="preserve">Hace referencia al uso inadecuado de las facultades  otorgadas al personal de la SSOAC que realiza inspección, seguimiento, vigilancia y control a los proveedores de servicios, productos aeronáuticos, personal aeronáutico, personas naturales y/o jurídicas, aeródromos, aeropuertos, helipuertos y servicios aeroportuarios quienes podrían omitir requisitos normativos, aprobar, alterar documentos aprobados o en tramite de aprobación en el proceso de inspección, seguimiento, vigilancia y control autorización de operación de aeronaves y así obtener un beneficio propio o para un particular. </t>
  </si>
  <si>
    <t>Coordinador Grupo Inspección de Aeronavegabilidad
Coordinador Grupo Inspección de Operaciones</t>
  </si>
  <si>
    <t>Como evidencia, quedan los registros generados del procedimiento de revalidaciones.
Cuentan con un cronograma de revalidaciones donde se establecen la programación de las auditorías a realizar, el validador, el validado y demás información necesaria para organizar la revalidación.
Cuentan con los archivos físicos y digitales generadas de las revalidaciones.
Cuentas con las comunicaciones internas y externas generados de la revalidacion
Procedimiento revalidación</t>
  </si>
  <si>
    <t>Los Coordinadores de los grupos de la Secretaria de Seguridad Operacional y de la Aviación Civil (Coordinador Grupo Inspección de Operaciones, Coordinador Grupo Inspección de Aeronavegabilidad) cada vez que sea necesario, seleccionan al personal que realiza las revalidaciones por modalidad de inspección, elabora el cronograma de revalidación por modalidad de inspección, el inspector validador realiza la actividad, diligencia el formato de revalidacion y lo entrega firmado al Coordinador del Grupo quien tabula y consolida la información y entrega informe al Director Estándares de Vuelo, se determina la necesidad de implementar acciones de mejora en los procesos de la autoridad aeronáutica.
En caso de observar cualquier alteración se realizara un análisis de las razones de la alteración, y de considerarlo grave, pondrá en conocimiento de las respectivas dependencia para su investigación.
Como evidencia, quedan los registros generados del procedimiento de revalidaciones, cronograma de revalidaciones donde se establecen la programación de las auditorías a realizar, el validador, el validado y demás información necesaria para organizar la revalidación, archivos físicos y digitales generadas de las revalidaciones, comunicaciones internas y externas generados de la revalidacion y procedimiento revalidaciones</t>
  </si>
  <si>
    <t xml:space="preserve">El Coordinador Grupo de Certificación e Inspección de Aeródromos y Servicios Aeroportuarios, cada vez que sea necesario, revisa las funciones del grupo y la distribucion de las misma a cada servidor público con las facultades de vigilar, con el fin de verificar la carga laboral y determinar el equilibrio laboral generando la redistribucion de las funciones, formalizandolo a traves de correo electronico al personal  involucrados para cada vigilancia realizada, se generá el cronograma de vigilancia del grupo, contemplando la cobertura de todos las especialidades de aeródromos,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
Se realiza seguimiento trimestral de la ejecución del plan de vigilancia, se registran los resultados en los indicadores y en las actas de equipos de gerencia trimestrales del área verificando el cumplimiento del  Manual del Inspector de Aeródromo.
En caso de observar cualquier alteración se realizara un análisis de las razones de la alteración, y de considerarlo grave, pondrá en conocimiento de las respectivas dependencia para su investigación.
Como evidencia, quedan los registros generados de la inspección, vigilancia y control, asignación de inspector por correo electronico, plan de vigilancia donde se establecen la programación de inspecciones con el inspector o servidor público asignado, archivos físicos y digitales por inspector o servidor público asignado de acuerdo al proveedor de servicio a vigilar, comunicaciones internas y externas generados entre el proveedor de servicio y la autoridad aeronáutica, Indicadores de gestión cargados en ISOLUCION, actas equipos de gerencia y el Manual del Inspector de Aeródromo.
</t>
  </si>
  <si>
    <t>GESTIÓN DE INVESTIGACIONES DISCIPLINARIAS</t>
  </si>
  <si>
    <t>GESTIÓN DE ADMINISTRACIÓN DE BIENES</t>
  </si>
  <si>
    <t xml:space="preserve">	
Investigar y decidir sobre la eventual responsabilidad derivada de la conducta de los servidores públicos de conformidad con el articulo 94 de la Ley 734 de 2002, en armonía con el articulo 3 del Código Contencioso Administrativo y la Ley 1474 de 2011</t>
  </si>
  <si>
    <t xml:space="preserve">Probabilidad de que por acción u omisión, uso del poder, desviación de la gestión de lo público, se recivan dádivas para evaluar de forma indebida las quejas e informes de servidores públicos, así como cada una de las etapas de la actuación disciplinaria, mediante la adopción equivocada de decisiones a fin de obtener un beneficio particular o favorecer a un tercero. 
</t>
  </si>
  <si>
    <t xml:space="preserve">Una vez el Grupo de Investigaciones Disciplinarias tiene conocimiento de conductas posiblemente constitutivas de faltas disciplinarias, omite iniciar actuación alguna o adopta decisiones erróneas (como remisiones por competencia, solicitudes de llamados de atención, autos inhibitorios, de indagación preliminar, de investigación disciplinaria o de caducidad); o, una vez iniciada la actuación, realiza una valoración indebida de lo actuado durante cada etapa u omite dar trámite a las actuaciones pertinentes o a la práctica de pruebas, conllevando a decisiones de archivo, nulidades, caducidades o prescripciones.  </t>
  </si>
  <si>
    <t>Afectación en la imagen de la Entidad
Pérdida de confianza en el grupo de Investigaciones Disciplinarias
Detrimento Patrimonial
Omisión de dar cumplimiento a los fines de la actuación disciplinaria
Negación de justicia</t>
  </si>
  <si>
    <t>La coordinación del Grupo de Investigaciones Disciplinarias, a través de la revisión de los registros físicos y electrónicos y con el apoyo de la secretaría del Despacho, mensualmente realiza un control de los términos de reparto y valoración de quejas e informes de servidores públicos una vez han sido asignados a los abogados instructores. En el caso de evidenciar que la evaluación no fue realizada oportunamente por el instructor, se realizan llamados de atención a los instructores o exigencias para dar cumplimiento a las obligaciones contractuales, según corresponda, y se hacen requerimientos vía correo electrónico.</t>
  </si>
  <si>
    <t>Coordinador Grupo de Investigaciones Disciplinarias y funcionario asignado</t>
  </si>
  <si>
    <t>Correos electrónicos</t>
  </si>
  <si>
    <t>En el caso de evidenciar, que la evaluación no fue realizada oportunamente por el instructor, se inicia proceso de investigación o a la procuraduría según el caso</t>
  </si>
  <si>
    <t>Coordinador Grupo de Investigaciones Disciplinarias</t>
  </si>
  <si>
    <t>En caso de discrepancia, se reunirá con el funcionario o contratista para que explique las razones que le motivaron a adoptar dicha decisión.</t>
  </si>
  <si>
    <t>El coordinador del Grupo de Investigaciones Disciplinarias semestralmente, revisa junto con los abogados instructores los expedientes a su cargo, con miras a determinar la hipótesis investigativa y las decisiones a adoptar conforme a la etapa en la que se encuentra el expediente, así como a lo evaluado por los funcionarios y contratistas en contraste con la queja o informe de servidor público y las pruebas obrantes en el plenario; en caso de detectar, inactividad del proceso o desviación de los hechos materia procesal, procede con el cambio del expediente con otro abogado. Como evidencia de este control, quedan los libros de registro.</t>
  </si>
  <si>
    <t>Libros de registro</t>
  </si>
  <si>
    <t>En caso de detectar, inactividad del proceso o desviación de los hechos materia procesal, procede con el cambio del expediente con otro abogado. Como evidencia de este control, quedan los libros de registro.</t>
  </si>
  <si>
    <t>Envío de alertas a través de correo electrónico.
Anotación en los libros de registro del Despacho.</t>
  </si>
  <si>
    <t>El coordinador del Grupo de Investigaciones Disciplinarias revisa detalladamente cada uno de los proyectos entregados por los abogados instructores. En caso de discrepancia, se reune con el funcionario o contratista para que explique las razones que le motivaron a adoptar dicha decisión. De continuar la disconformidad, se cita a reunión a la totalidad de instructores del Despacho para que cada uno exponga los motivos por los que está de acuerdo o en contra del auto presentado y la decisión que, desde su perspectiva, debería adoptarse. Como evidencia de este control y para agilizar la gestión del Despacho,quedan los correos electrónicos con compromisos asignados.</t>
  </si>
  <si>
    <t>Omisión o descuido en el control de los términos procesales.
Indebida valoración, omisión en evaluar o desviación de los hechos materia procesal.
Indebida formulación de hipótesis investigativas.</t>
  </si>
  <si>
    <t>Omisión o indebida evaluación de la queja o el informe o lo actudo durante cada etapa procesal concretado en la ineptitud del proyecto producto de la decisión a adoptar.
Indebida valoración, omisión en evaluar o desviación de los hechos materia procesal.
Indebida formulación de hipótesis investigativas.</t>
  </si>
  <si>
    <t>Negligencia u omisión en la corrección de  los proyectos de decisión de producto de la evaluación de la queja o informe o lo actuado durante cada etapa procesal. 
Indebida valoración, omisión en evaluar o desviación de los hechos materia procesal.
Indebida formulación de hipótesis investigativas.</t>
  </si>
  <si>
    <t>BOG - Oportunidad en la medición de indicadores de gestión
Bog - Porcentaje de cumplimiento de procesos del SIG</t>
  </si>
  <si>
    <t>Informe de seguimiento "Como Vamos"</t>
  </si>
  <si>
    <t>BOG- % de peticiones de documentos respondidas en menos de 10 días hábiles
BOG- % de peticiones de consulta en relación con las materias a cargo de la UAEAC respondidas en menos de 30 días hábiles
BOG- % de PQRSD respondidas en menos de 15 días hábiles</t>
  </si>
  <si>
    <t>BOG- % Atención de solicitudes.
BOG- Código Compartido
BOG- Fletamento</t>
  </si>
  <si>
    <t>BOG- Porcentaje Atención Oportuna de Consultas
BOG- Porcentaje de Difusion Normas Aeronáuticas
BOG- Proyectos Concluidos</t>
  </si>
  <si>
    <t xml:space="preserve">PEL-BOG- % de atención a solicitudes al licenciamiento del personal aeronáutico en un tiempo no superior a 30 días calendario.
PEL-BOG- % de licencias entregadas al personal aeronáutico emitidas sin errores
PEL-BOG- % de notificaciones generadas correctamente de los estudios para el licenciamiento al personal	</t>
  </si>
  <si>
    <t>BOG - OTA - EFICIENCIA EN LA EXPEDICIÓN DE PERMISOS DE OPERACIÓN Y/O FUNCIONAMIENTO 
CPA-BOG- % Atención a solicitud a alteraciones y reparaciones mayores
CPA-BOG- % Atención de solicitudes a aceptación de certificados tipo
CPA-BOG- % Solicitudes atendidas a tiempo (Solicitudes de alteraciones y reparaciones mayores)
CPA-BOG- Seguimiento a la labor de ingenieria</t>
  </si>
  <si>
    <t>BOG- % Solicitud de correcciones de registros
BOG- % Tiempo de respuestas de tramites dentro de estándares
BOG- Nivel de amparo por responsabilidad civil a terceros por accidentes aéreos</t>
  </si>
  <si>
    <t>AGA - BOG - % de cumplimiento de conceptos dados a proyectos relacionados con la Seguridad Operacional de aeródromos
AGA AMB - BOG - % de cumplimiento de visitas efectuadas al área de Gestión ambiental y Control Fauna
AGA INF - BOG - % de cumplimiento de visitas efectuadas al área de Infraestructura
AGA OP - BOG - % de cumplimiento de visitas efectuadas al área de operaciones
AGA SEI - BOG - % de cumplimiento de visitas efectuadas al área de Servicio de Salvamento y Extinción de Incendios
AGA SEM - BOG - % de cumplimiento de visitas efectuadas al área de Servicios Médicos Aeroportuarios
AGA TEL - BOG - % de cumplimiento de visitas efectuadas al área de Ayudas Visuales y Sistemas Eléctricos
AVSEC-BOG- Cumplimiento cronograma de actividades de vigilancia.
BOG – SSOAC Emisión y descripción de solicitudes jurídicas
BOG- GISIT Duración de la actuación administrativa
GIA - BOG- % Cumplimiento inspecciones al Sistema de Gestión de Seguridad Operacional SMS Aprobado, para los Talleres Aeronáuticos de Reparación.
GIA-BOG- % Ejecución inspecciones totales empresas aeronáuticas (A)
GIO - BOG- % Cumplimiento inspecciones al Sistema de Gestión de Seguridad Operacional SMS Aprobado, para los Proveedores de Servicio
GIO-BOG- % Ejecución inspecciones totales empresas aeronáuticas (O)
GISNA-BOG- Cumplimiento del cronograma Inspección, seguimiento y vigilancia a los proveedores de servicios ANS
GISNA-BOG- Cumplimiento tiempo de referencia duración inspecciones dependencias ANS según categoría
MED-BOG - % Efectividad del Programa Prevención y Control del Consumo Indebido de Sustancias Psicoactivas en el Personal Aeronáutico
MED-BOG- % de historias médicas aeronáuticas auditadas
MED-BOG- % de procesos de selección y seguimiento psicológico del personal aeronáutico.</t>
  </si>
  <si>
    <t>Custodia de la información física (archivo) en un lugar protegido y seguro, manejado por un servidor o contratista quien controla las entradas y salidas de la documentación  requerida. Para solicitar información física se debe remitir un correo electrónico al Coordinador del Grupo, quien autorizará al resposable del archivo de la facilitación de la información al interesado. En caso de no seguir el conducto regular indicado para el manejo de los archivos físicos del Grupo, se informa al jefe inmediato para las medidas respectivas y se procede a recuperar la documentación. Como soporte a la ejecución de este control se cuenta con la remisión de los correos electrónicos de las partes interesadas</t>
  </si>
  <si>
    <t>Coordinador de grupo Investigación de Accidentes e Incidentes aéreos</t>
  </si>
  <si>
    <t>Correo Electrónico</t>
  </si>
  <si>
    <t>En caso de no seguir el conducto regular indicado para el manejo de los archivos físicos del Grupo, se informa al jefe inmediato para las medidas respectivas y se procede a recuperar la documentación</t>
  </si>
  <si>
    <t xml:space="preserve">Cada vez que se inicia  una investigación de accidente e incidente aéreo, el coordinador del grupo asigna a través de un memorando por el  sistema de gestión documental ADI, el responsable del proceso investigativo quien será el custodio de la información documental generada en todas las fases. Adicionalmente el coordinador del grupo realiza un seguimiento periódico al proceso asignado, verificando que las evidencias se encuentren completas de forma física, lo anterior con el fin de evitar pérdida de documentación. En Caso de pérdida de la información el coordinador del grupo verificará, en el oficio de asignación, a que investigador fue delegado el proceso. En última instancia se llamara a descargos al investigador </t>
  </si>
  <si>
    <t>Información de fácil acceso y carente de seguridad</t>
  </si>
  <si>
    <t>BOG - MATERIAL CARTOGRAFÍA AERONÁUTICA ENTREGADA CONFORME FECHAS AIRAC (CUMPLIMIENTO ANEXO 15 OACI)
BOG- CONFORMIDAD EN MATERIAL CARTOGRAFIA AERONAUTICA ENTREGADA
BOG- GESTION SOLICITUDES PARA MODIFICACIÓN DE ESPACIO AÉREO</t>
  </si>
  <si>
    <t>RBOG- Cumplimiento de Evaluaciones de Competencia</t>
  </si>
  <si>
    <t>BOG- DISPONIBILIDAD DE EQUIPOS A NIVEL NACIONAL
BOG- DISPONIBILIDAD DEL SERVICIO A NIVEL NACIONAL
RBOG - Disponibilidad de equipo
RBOG-Disponibilidad del Servicio</t>
  </si>
  <si>
    <t>BOG- % Capacitaciones efectuadas para el mejoramiento de las competencias del personal SAR
BOG- % ELT´S verificados en terrirotio Colombiano
BOG- Oportunidad de entrega de informes</t>
  </si>
  <si>
    <t>BOG- Intervenciones ambientales
BOG- Intervenciones de infraestructura aeroportuaria</t>
  </si>
  <si>
    <t>BOG - % CUMPLIMIENTO PIC- PLAN  INSTITUCIONAL DE  CAPACITACIÓN Y OFERTA ACADÉMICA
BOG - % Evaluación calidad docente
BOG - % Nivel de deserción</t>
  </si>
  <si>
    <t>BOG - CONTROL DE RECLAMACIONES
BOG - EJECUCION DEL PLAN ANUAL DE CAJA FUNCIONAMIENTO
EJECUCION DEL PLAN ANUAL DE CAJA INVERSIÓN
PRESUPUESTO COMPROMETIDO FUNCIONAMIENTO
PRESUPUESTO COMPROMETIDO INVERSIÓN
PRESUPUESTO OBLIGADO FUNCIONAMIENTO
PRESUPUESTO OBLIGADO INVERSION
RECAUDO DE CARTERA POR COBRO PERSUASIVO</t>
  </si>
  <si>
    <t>BOG - % Eficacia en las evaluaciones de desempeño
BOG- % Cumplimiento de Presupuesto de Inversión</t>
  </si>
  <si>
    <t>BOG- % avance de Gestión de Proyectos de Tecnologías de la Información
BOG- Aplicación del Modelo de Seguridad de la Información
BOG- Conocimiento de los usuarios en Seguridad de la Información
BOG- Cumplimiento atención de servicios de soporte a Sistemas de Información
BOG- Cumplimiento en atención de servicios de soporte informático en Línea 3000.
BOG- Disponibilidad de plataforma
BOG- Satisfacción de servicio</t>
  </si>
  <si>
    <t>BOG- % de ejecución presupuestal
BOG- Porcentaje de adquisición de inmuebles en negociacion voluntaria.
BOG- Porcentaje de inmuebles en procesos de expropiación</t>
  </si>
  <si>
    <t>Administrar los bienes muebles e inmuebles de propiedad de la AEROCIVIL, propendiendo, de acuerdo con su naturaleza jurídica, por su aseguramiento, disponibilidad, control y oportunidad en el manejo de los mismos</t>
  </si>
  <si>
    <t xml:space="preserve">Posibilidad de que por acción u omisión,  uso del poder no se administren los bienes muebles conforme a los lineamientos definidos en la Entidad con el fin de apropiarse o beneficiar a un tercero </t>
  </si>
  <si>
    <t>Situaciones como: 
- Debilidades en la administración de los bienes muebles  de propiedad de la Entidad especificamente en  la aplicación de los procedimientos de ingresos, egresos, traslados, reintegros y bajas
Puede causar que el riesgo de corrupcion se materialice</t>
  </si>
  <si>
    <t>Debilidades en la administración de los bienes muebles  de propiedad de la Entidad y los concesionados. (Ingresos, Egresos, Traslados, Reintegros y Bajas)</t>
  </si>
  <si>
    <t xml:space="preserve">Pérdida de credibilidad e  imagen Institucional
Mala imagen para el área y funcionarios que intervienen en el proceso.
Detrimento patrimonial 
Sanciones administrativas, penales  o fiscales.  
Posible Afectación del servicio
</t>
  </si>
  <si>
    <t>El Coordinador del Grupo de Almancen y los coordinadores de grupos administrativos y financieros de las Direcciones Regionales Aeronauticas, para la administración de bienes muebles, cada vez que se realiza un movimiento y concesiones en el almacen (Ingresos, Egresos, Traslados, Reintegros, Bajas) solicitan los reportes de dichos movimientos para verificar la correspondencia de la información generada frente a lo fisico con el fin de avalar o aprobar el procedimiento en ejecución y evitar que se presenten diferencias o inconsistencias en los procedimientos. 
Los responsables deben confrontar cada uno de los soportes frente lo reportes generados y conservan cada una de las evidencias generadas en el proceso, en caso de que se encuentre una inconsistencia se regresa el movimiento para que se realicen las correcciones necesarias en los reportes.
Como evidencia de la ejecución de este control se generan : Comprobantes de ingresos, egresos, traslados, reintegros, concesiones y bajas y los documentos asociados a cada uno de los movimientos.</t>
  </si>
  <si>
    <t>Coordinador del Grupo de Almancen y los coordinadores de grupos administrativos y financieros de las Direcciones Regionales Aeronauticas</t>
  </si>
  <si>
    <t>Como evidencia de la ejecución de este control se generan : Comprobantes de ingresos, egresos, traslados, reintegros, concesiones y bajas y los documentos asociados a cada uno de los movimientos.</t>
  </si>
  <si>
    <t>en caso de que se encuentre una inconsistencia se regresa el movimiento para que se realicen las correcciones necesarias en los reportes.</t>
  </si>
  <si>
    <t>Los gestores del almacen (nivel central y regional) cada vez que se presenta un movimiento, verifican la información maestra al ingresar en el JDEdwards (completitud, veracidad y claridad de la información) con el proposito de evitar inconsistencias en el registro, carencias de informacion y legalidad de la misma. 
Cada uno de los gestores verifican fisicamente los bienes para cualquier tipo de movimiento y concesiones en el almacen (Ingresos, Egresos, Traslados, Reintegros, Bajas) para continuar con el proceso de indentificación, posterior registro en el sistema y generación de la informacion de conformidad a los procedimientos estipulados. En caso de que se presenten inconsistencias en el procedimiento se realiza el proceso de reversion en el aplicativo con las debidas autrizaciones de los procesos afectados y realizar nuevamente el proceso con la calidad de la información del nuevo registro. 
Como evidencias de la ejecicón del control se generan: correos electronicos, oficios, reportes de ingresos, Egresos, Traslados, Reintegros, Bajas en el aplicativo JDEdwards</t>
  </si>
  <si>
    <t xml:space="preserve">Gestores del almacen (nivel central y regional) </t>
  </si>
  <si>
    <t>Como evidencias de la ejecicón del control se generan: correos electronicos, oficios, reportes de ingresos, Egresos, Traslados, Reintegros, Bajas en el aplicativo JDEdwards</t>
  </si>
  <si>
    <t>En caso de que se presenten inconsistencias en el procedimiento se realiza el proceso de reversion en el aplicativo con las debidas autrizaciones de los procesos afectados y realizar nuevamente el proceso con la calidad de la información del nuevo registro.</t>
  </si>
  <si>
    <t xml:space="preserve"> - Fortalecer, actualizar e implementar los lineamientos para la administración de bienes muebles de la Entidad a nivel central y regional . 
 - Diseñar e implementar plan de mejora para el control de inventarios  a nivel central y regional 
 - Fortalecer las competencias de los funcionarios para la adecuada administración de los bienes de la Entidad.</t>
  </si>
  <si>
    <t>BOG- Comprobantes de egreso de almacén legalizados.
BOG- Oportunidad en el aviso del siniestro y recepción de la documentación para las reclamaciones.
BOG- Porcentaje actualización cartografica
BOG- Porcentaje actualización inventarios</t>
  </si>
  <si>
    <t>Este proceso captura, consolida, procesa, analiza y difunde información (de operaciones y financiera) del sector aeronáutico, para suministrar estadísticas, realizar proyecciones, pronósticos y estudios socioeconómicos para la toma de decisiones, principalmente, de política de aviación civil y de inversión para el desarrollo del sector.</t>
  </si>
  <si>
    <t>Este riesgo hace referencia a que por factores como uso indebido de la información (alteración, o manipulación) se pueda obtener un beneficio propio o para un tercero.</t>
  </si>
  <si>
    <t xml:space="preserve">Deterioro en la imagen institucional.
Pérdida de confianza y credibilidad en la Entidad 
Aumento que Quejas y Reclamos 
Implicaciones de tipo legal y/o disciplinario </t>
  </si>
  <si>
    <t xml:space="preserve">En el procedimiento se tiene contacto permanente y  por diferentes canales ( web, correo electrónico, teléfono,  gestión dcumental, demás canales) con las partes interesadas. El coordinador del grupo de estudios sectoriales verifica que la gestión de la información estadística  se realice conforme a la reglamentación establecida para este tópico, dejando como evidencia los diferentes reportes y boletines que se generan, lo anterior con el proposito de prevenir cualquier situación que pueda ocacionar actos de corrupción. 
En caso de presentarse un evento de corrupción en cualquiera de las etapas del proceso de la información estadística, quien tenga conocimiento de ello, deberá denunciar antes las autoridades correspondientes para lo de su competencia. </t>
  </si>
  <si>
    <t>Coordinador Grupo estudios Sectoriales</t>
  </si>
  <si>
    <t>Reportes y boletines</t>
  </si>
  <si>
    <t xml:space="preserve">En caso de presentarse un evento de corrupción en cualquiera de las etapas del proceso de la información estadística, quien tenga conocimiento de ello, deberá denunciar antes las autoridades correspondientes para lo de su competencia. </t>
  </si>
  <si>
    <t xml:space="preserve">Desarrollar canales adecuados de transmisión de datos y divulgación de información estadíca que permitan el acceso a la información de manera clara, veraz y oportuna. </t>
  </si>
  <si>
    <t>GESTIÓN DE INFORMACIÓN SECTORIAL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</si>
</sst>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12"/>
      <color theme="1"/>
      <name val="Arial"/>
      <family val="2"/>
    </font>
    <font>
      <b/>
      <sz val="28"/>
      <color theme="1"/>
      <name val="Arial"/>
      <family val="2"/>
    </font>
    <font>
      <b/>
      <sz val="8"/>
      <color indexed="81"/>
      <name val="Arial"/>
      <family val="2"/>
    </font>
    <font>
      <b/>
      <sz val="14"/>
      <color theme="1"/>
      <name val="Arial"/>
      <family val="2"/>
    </font>
    <font>
      <sz val="9"/>
      <color indexed="81"/>
      <name val="Tahoma"/>
      <family val="2"/>
    </font>
    <font>
      <b/>
      <sz val="9"/>
      <color indexed="81"/>
      <name val="Tahoma"/>
      <family val="2"/>
    </font>
    <font>
      <b/>
      <sz val="12"/>
      <color theme="0"/>
      <name val="Arial"/>
      <family val="2"/>
    </font>
    <font>
      <sz val="14"/>
      <color theme="1"/>
      <name val="Arial"/>
      <family val="2"/>
    </font>
    <font>
      <u/>
      <sz val="11"/>
      <color theme="10"/>
      <name val="Calibri"/>
      <family val="2"/>
      <scheme val="minor"/>
    </font>
    <font>
      <sz val="10"/>
      <color indexed="8"/>
      <name val="Arial"/>
      <family val="2"/>
    </font>
    <font>
      <b/>
      <sz val="14"/>
      <color theme="0"/>
      <name val="Arial"/>
      <family val="2"/>
    </font>
    <font>
      <b/>
      <sz val="9"/>
      <color theme="1"/>
      <name val="Arial"/>
      <family val="2"/>
    </font>
    <font>
      <b/>
      <sz val="10"/>
      <color indexed="8"/>
      <name val="Arial"/>
      <family val="2"/>
    </font>
    <font>
      <u/>
      <sz val="10"/>
      <color theme="10"/>
      <name val="Arial"/>
      <family val="2"/>
    </font>
    <font>
      <b/>
      <sz val="10"/>
      <name val="Arial"/>
      <family val="2"/>
    </font>
    <font>
      <i/>
      <sz val="10"/>
      <color indexed="8"/>
      <name val="Arial"/>
      <family val="2"/>
    </font>
    <font>
      <sz val="10"/>
      <color theme="4" tint="-0.249977111117893"/>
      <name val="Arial"/>
      <family val="2"/>
    </font>
    <font>
      <b/>
      <sz val="11"/>
      <color theme="0"/>
      <name val="Arial"/>
      <family val="2"/>
    </font>
    <font>
      <sz val="8"/>
      <name val="Arial"/>
      <family val="2"/>
    </font>
    <font>
      <b/>
      <sz val="7"/>
      <name val="Arial"/>
      <family val="2"/>
    </font>
    <font>
      <b/>
      <sz val="10"/>
      <color rgb="FFFF0000"/>
      <name val="Arial"/>
      <family val="2"/>
    </font>
    <font>
      <b/>
      <sz val="8"/>
      <name val="Arial"/>
      <family val="2"/>
    </font>
    <font>
      <sz val="10"/>
      <color rgb="FFFF0000"/>
      <name val="Arial"/>
      <family val="2"/>
    </font>
    <font>
      <b/>
      <sz val="14"/>
      <name val="Arial"/>
      <family val="2"/>
    </font>
    <font>
      <strike/>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rgb="FF002060"/>
        <bgColor indexed="64"/>
      </patternFill>
    </fill>
    <fill>
      <patternFill patternType="solid">
        <fgColor theme="2" tint="-0.749992370372631"/>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7030A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xf numFmtId="0" fontId="21" fillId="0" borderId="0" applyNumberFormat="0" applyFill="0" applyBorder="0" applyAlignment="0" applyProtection="0"/>
  </cellStyleXfs>
  <cellXfs count="544">
    <xf numFmtId="0" fontId="0" fillId="0" borderId="0" xfId="0"/>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6" fillId="2" borderId="0" xfId="0" applyFont="1" applyFill="1" applyAlignment="1" applyProtection="1">
      <alignment vertical="center" wrapText="1"/>
    </xf>
    <xf numFmtId="0" fontId="1" fillId="6" borderId="11" xfId="0" applyFont="1" applyFill="1" applyBorder="1" applyAlignment="1" applyProtection="1">
      <alignment vertical="center" wrapText="1"/>
    </xf>
    <xf numFmtId="0" fontId="1" fillId="6" borderId="0" xfId="0" applyFont="1" applyFill="1" applyBorder="1" applyAlignment="1" applyProtection="1">
      <alignment vertical="center" wrapText="1"/>
    </xf>
    <xf numFmtId="0" fontId="12" fillId="4" borderId="44" xfId="0" applyFont="1" applyFill="1" applyBorder="1" applyAlignment="1" applyProtection="1">
      <alignment horizontal="center" vertical="center" wrapText="1"/>
    </xf>
    <xf numFmtId="0" fontId="1" fillId="6" borderId="60" xfId="0" applyFont="1" applyFill="1" applyBorder="1" applyAlignment="1" applyProtection="1">
      <alignment vertical="center" wrapText="1"/>
    </xf>
    <xf numFmtId="0" fontId="8" fillId="5" borderId="6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23" xfId="0" applyBorder="1" applyAlignment="1"/>
    <xf numFmtId="0" fontId="0" fillId="0" borderId="23" xfId="0" applyBorder="1" applyAlignment="1">
      <alignment wrapText="1"/>
    </xf>
    <xf numFmtId="0" fontId="1" fillId="3"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 fillId="0" borderId="25" xfId="0" applyFont="1" applyFill="1" applyBorder="1" applyAlignment="1" applyProtection="1">
      <alignment horizontal="right" vertical="center" wrapText="1"/>
    </xf>
    <xf numFmtId="0" fontId="1" fillId="0" borderId="22"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xf>
    <xf numFmtId="0" fontId="1" fillId="3" borderId="21" xfId="0" applyFont="1" applyFill="1" applyBorder="1" applyAlignment="1" applyProtection="1">
      <alignment horizontal="right" vertical="center" wrapText="1"/>
    </xf>
    <xf numFmtId="0" fontId="1" fillId="3" borderId="17" xfId="0" applyFont="1" applyFill="1" applyBorder="1" applyAlignment="1" applyProtection="1">
      <alignment horizontal="left" vertical="center" wrapText="1"/>
    </xf>
    <xf numFmtId="0" fontId="1" fillId="3" borderId="33"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0" borderId="17"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xf>
    <xf numFmtId="0" fontId="1" fillId="3" borderId="52" xfId="0" applyFont="1" applyFill="1" applyBorder="1" applyAlignment="1" applyProtection="1">
      <alignment horizontal="right" vertical="center" wrapText="1"/>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right" vertical="center" wrapText="1"/>
    </xf>
    <xf numFmtId="0" fontId="4" fillId="2" borderId="0" xfId="0" applyFont="1" applyFill="1" applyAlignment="1" applyProtection="1">
      <alignment vertical="center" wrapText="1"/>
    </xf>
    <xf numFmtId="0" fontId="8" fillId="6" borderId="44"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1" fillId="8" borderId="80" xfId="0" applyFont="1" applyFill="1" applyBorder="1" applyAlignment="1">
      <alignment vertical="center"/>
    </xf>
    <xf numFmtId="0" fontId="1" fillId="8" borderId="92" xfId="0" applyFont="1" applyFill="1" applyBorder="1" applyAlignment="1">
      <alignment vertical="center"/>
    </xf>
    <xf numFmtId="0" fontId="1" fillId="8" borderId="93" xfId="0" applyFont="1" applyFill="1" applyBorder="1" applyAlignment="1">
      <alignment vertical="center"/>
    </xf>
    <xf numFmtId="0" fontId="1" fillId="9" borderId="0" xfId="0" applyFont="1" applyFill="1" applyAlignment="1">
      <alignment vertical="center"/>
    </xf>
    <xf numFmtId="0" fontId="1" fillId="0" borderId="0" xfId="0" applyFont="1" applyAlignment="1">
      <alignment vertical="center"/>
    </xf>
    <xf numFmtId="0" fontId="1" fillId="8" borderId="94" xfId="0" applyFont="1" applyFill="1" applyBorder="1" applyAlignment="1">
      <alignment vertical="center"/>
    </xf>
    <xf numFmtId="0" fontId="1" fillId="8" borderId="0" xfId="0" applyFont="1" applyFill="1" applyBorder="1" applyAlignment="1">
      <alignment vertical="center"/>
    </xf>
    <xf numFmtId="0" fontId="1" fillId="8" borderId="95" xfId="0" applyFont="1" applyFill="1" applyBorder="1" applyAlignment="1">
      <alignment vertical="center"/>
    </xf>
    <xf numFmtId="0" fontId="1" fillId="11" borderId="0" xfId="0" applyFont="1" applyFill="1" applyBorder="1" applyAlignment="1">
      <alignment vertical="center"/>
    </xf>
    <xf numFmtId="0" fontId="25" fillId="8" borderId="0" xfId="0" applyFont="1" applyFill="1" applyBorder="1" applyAlignment="1">
      <alignment horizontal="left" vertical="center" wrapText="1"/>
    </xf>
    <xf numFmtId="0" fontId="26" fillId="8" borderId="0" xfId="3" applyFont="1" applyFill="1" applyBorder="1" applyAlignment="1">
      <alignment horizontal="left" vertical="center"/>
    </xf>
    <xf numFmtId="0" fontId="22" fillId="8" borderId="0" xfId="0" applyFont="1" applyFill="1" applyBorder="1" applyAlignment="1">
      <alignment horizontal="left" vertical="center" wrapText="1"/>
    </xf>
    <xf numFmtId="0" fontId="28" fillId="8" borderId="0" xfId="0" applyFont="1" applyFill="1" applyBorder="1" applyAlignment="1">
      <alignment horizontal="left" vertical="center"/>
    </xf>
    <xf numFmtId="0" fontId="29" fillId="8" borderId="0" xfId="0" applyFont="1" applyFill="1" applyBorder="1" applyAlignment="1">
      <alignment horizontal="center" vertical="center"/>
    </xf>
    <xf numFmtId="0" fontId="1" fillId="8" borderId="96" xfId="0" applyFont="1" applyFill="1" applyBorder="1" applyAlignment="1">
      <alignment vertical="center"/>
    </xf>
    <xf numFmtId="0" fontId="1" fillId="8" borderId="97" xfId="0" applyFont="1" applyFill="1" applyBorder="1" applyAlignment="1">
      <alignment vertical="center"/>
    </xf>
    <xf numFmtId="0" fontId="1" fillId="8" borderId="98" xfId="0" applyFont="1" applyFill="1" applyBorder="1" applyAlignment="1">
      <alignment vertical="center"/>
    </xf>
    <xf numFmtId="0" fontId="20" fillId="0" borderId="0" xfId="0" applyFont="1"/>
    <xf numFmtId="0" fontId="1" fillId="0" borderId="0" xfId="0" applyFont="1"/>
    <xf numFmtId="0" fontId="2" fillId="0" borderId="100" xfId="0" applyFont="1" applyFill="1" applyBorder="1" applyAlignment="1">
      <alignment horizontal="center" vertical="center" wrapText="1"/>
    </xf>
    <xf numFmtId="0" fontId="2" fillId="17" borderId="100" xfId="0" applyFont="1" applyFill="1" applyBorder="1" applyAlignment="1">
      <alignment horizontal="left" vertical="center" wrapText="1"/>
    </xf>
    <xf numFmtId="0" fontId="27" fillId="17" borderId="100"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17" borderId="1"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5" xfId="0" applyFont="1" applyBorder="1" applyAlignment="1">
      <alignment horizontal="center" vertical="center" wrapText="1"/>
    </xf>
    <xf numFmtId="0" fontId="2" fillId="18"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32" fillId="18" borderId="1" xfId="0" applyFont="1" applyFill="1" applyBorder="1" applyAlignment="1">
      <alignment horizontal="center" vertical="center" wrapText="1"/>
    </xf>
    <xf numFmtId="0" fontId="31" fillId="18"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19" borderId="1" xfId="0" applyFont="1" applyFill="1" applyBorder="1" applyAlignment="1">
      <alignment horizontal="left" vertical="center" wrapText="1"/>
    </xf>
    <xf numFmtId="0" fontId="27" fillId="19" borderId="1" xfId="0" applyFont="1" applyFill="1" applyBorder="1" applyAlignment="1">
      <alignment horizontal="left" vertical="center" wrapText="1"/>
    </xf>
    <xf numFmtId="0" fontId="34" fillId="18" borderId="1" xfId="0" applyFont="1" applyFill="1" applyBorder="1" applyAlignment="1">
      <alignment horizontal="left" vertical="center" wrapText="1"/>
    </xf>
    <xf numFmtId="0" fontId="31" fillId="17" borderId="1"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31" fillId="19" borderId="44" xfId="0" applyFont="1" applyFill="1" applyBorder="1" applyAlignment="1">
      <alignment horizontal="left" vertical="center" wrapText="1"/>
    </xf>
    <xf numFmtId="0" fontId="27" fillId="19" borderId="44"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1" fillId="0" borderId="44" xfId="0" applyFont="1" applyBorder="1" applyAlignment="1">
      <alignment horizontal="center" vertical="center" wrapText="1"/>
    </xf>
    <xf numFmtId="0" fontId="31" fillId="0" borderId="63" xfId="0" applyFont="1" applyBorder="1" applyAlignment="1">
      <alignment horizontal="center" vertical="center" wrapText="1"/>
    </xf>
    <xf numFmtId="0" fontId="1" fillId="0" borderId="0" xfId="0" applyFont="1" applyAlignment="1">
      <alignment horizontal="left"/>
    </xf>
    <xf numFmtId="0" fontId="1" fillId="2" borderId="0" xfId="0" applyFont="1" applyFill="1" applyAlignment="1">
      <alignment vertical="center" wrapText="1"/>
    </xf>
    <xf numFmtId="0" fontId="1" fillId="0" borderId="21" xfId="0" applyFont="1" applyBorder="1" applyAlignment="1">
      <alignment horizontal="right" vertical="center" wrapText="1"/>
    </xf>
    <xf numFmtId="0" fontId="1" fillId="0" borderId="33" xfId="0" applyFont="1" applyBorder="1" applyAlignment="1">
      <alignment horizontal="right" vertical="center" wrapText="1"/>
    </xf>
    <xf numFmtId="0" fontId="1" fillId="3" borderId="21" xfId="0" applyFont="1" applyFill="1" applyBorder="1" applyAlignment="1">
      <alignment horizontal="right" vertical="center" wrapText="1"/>
    </xf>
    <xf numFmtId="0" fontId="1" fillId="3" borderId="33" xfId="0" applyFont="1" applyFill="1" applyBorder="1" applyAlignment="1">
      <alignment horizontal="right" vertical="center" wrapText="1"/>
    </xf>
    <xf numFmtId="0" fontId="1" fillId="2" borderId="0" xfId="0" applyFont="1" applyFill="1" applyAlignment="1">
      <alignment horizontal="center" vertical="center" wrapText="1"/>
    </xf>
    <xf numFmtId="0" fontId="5" fillId="2" borderId="0" xfId="0" applyFont="1" applyFill="1" applyAlignment="1">
      <alignment vertical="center" wrapText="1"/>
    </xf>
    <xf numFmtId="0" fontId="1" fillId="0" borderId="0" xfId="0" applyFont="1" applyFill="1"/>
    <xf numFmtId="0" fontId="9" fillId="14" borderId="99"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9" fillId="20" borderId="49" xfId="0" applyFont="1" applyFill="1" applyBorder="1" applyAlignment="1">
      <alignment horizontal="center" vertical="center" wrapText="1"/>
    </xf>
    <xf numFmtId="0" fontId="1" fillId="2" borderId="0" xfId="0" applyFont="1" applyFill="1" applyAlignment="1">
      <alignment vertical="center"/>
    </xf>
    <xf numFmtId="0" fontId="2" fillId="17" borderId="103"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8" borderId="9" xfId="0" applyFont="1" applyFill="1" applyBorder="1" applyAlignment="1">
      <alignment horizontal="left" vertical="center" wrapText="1"/>
    </xf>
    <xf numFmtId="0" fontId="31" fillId="18" borderId="9" xfId="0" applyFont="1" applyFill="1" applyBorder="1" applyAlignment="1">
      <alignment horizontal="left" vertical="center" wrapText="1"/>
    </xf>
    <xf numFmtId="0" fontId="2" fillId="19" borderId="9" xfId="0" applyFont="1" applyFill="1" applyBorder="1" applyAlignment="1">
      <alignment horizontal="left" vertical="center" wrapText="1"/>
    </xf>
    <xf numFmtId="0" fontId="31" fillId="17" borderId="9" xfId="0" applyFont="1" applyFill="1" applyBorder="1" applyAlignment="1">
      <alignment horizontal="left" vertical="center" wrapText="1"/>
    </xf>
    <xf numFmtId="0" fontId="31" fillId="19" borderId="62" xfId="0" applyFont="1" applyFill="1" applyBorder="1" applyAlignment="1">
      <alignment horizontal="left" vertical="center" wrapText="1"/>
    </xf>
    <xf numFmtId="0" fontId="1" fillId="0" borderId="1" xfId="0" applyFont="1" applyBorder="1" applyAlignment="1">
      <alignment vertical="center" wrapText="1"/>
    </xf>
    <xf numFmtId="0" fontId="11" fillId="7" borderId="5"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 fillId="0" borderId="100" xfId="0" applyFont="1" applyBorder="1" applyAlignment="1">
      <alignment vertical="center" wrapText="1"/>
    </xf>
    <xf numFmtId="0" fontId="1" fillId="0" borderId="44" xfId="0" applyFont="1" applyBorder="1" applyAlignment="1">
      <alignment vertical="center" wrapText="1"/>
    </xf>
    <xf numFmtId="0" fontId="1" fillId="3" borderId="52" xfId="0" applyFont="1" applyFill="1" applyBorder="1" applyAlignment="1">
      <alignment horizontal="right" vertical="center" wrapText="1"/>
    </xf>
    <xf numFmtId="0" fontId="1" fillId="3" borderId="34" xfId="0" applyFont="1" applyFill="1" applyBorder="1" applyAlignment="1">
      <alignment horizontal="right" vertical="center" wrapText="1"/>
    </xf>
    <xf numFmtId="0" fontId="20" fillId="2" borderId="0" xfId="0" applyFont="1" applyFill="1" applyAlignment="1">
      <alignment vertical="center" wrapText="1"/>
    </xf>
    <xf numFmtId="0" fontId="1" fillId="6" borderId="0" xfId="0" applyFont="1" applyFill="1" applyAlignment="1">
      <alignment vertical="center" wrapText="1"/>
    </xf>
    <xf numFmtId="0" fontId="1" fillId="6" borderId="60" xfId="0" applyFont="1" applyFill="1" applyBorder="1" applyAlignment="1">
      <alignment vertical="center" wrapText="1"/>
    </xf>
    <xf numFmtId="0" fontId="1" fillId="0" borderId="0" xfId="0" applyFont="1" applyAlignment="1">
      <alignment vertical="center" wrapText="1"/>
    </xf>
    <xf numFmtId="0" fontId="1" fillId="0" borderId="25" xfId="0" applyFont="1" applyBorder="1" applyAlignment="1">
      <alignment horizontal="right" vertical="center" wrapText="1"/>
    </xf>
    <xf numFmtId="0" fontId="1" fillId="0" borderId="22" xfId="0" applyFont="1" applyBorder="1" applyAlignment="1">
      <alignment horizontal="left" vertical="center" wrapText="1"/>
    </xf>
    <xf numFmtId="0" fontId="1" fillId="0" borderId="54" xfId="0" applyFont="1" applyBorder="1" applyAlignment="1">
      <alignment horizontal="right" vertical="center" wrapText="1"/>
    </xf>
    <xf numFmtId="0" fontId="1"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1" fillId="3" borderId="17"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 fillId="3" borderId="35" xfId="0" applyFont="1" applyFill="1" applyBorder="1" applyAlignment="1">
      <alignment horizontal="left" vertical="center" wrapText="1"/>
    </xf>
    <xf numFmtId="0" fontId="1" fillId="3" borderId="35"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0" xfId="0" applyFont="1" applyFill="1" applyAlignment="1">
      <alignment vertical="center" wrapText="1"/>
    </xf>
    <xf numFmtId="0" fontId="1" fillId="6" borderId="11" xfId="0" applyFont="1" applyFill="1" applyBorder="1" applyAlignment="1">
      <alignment vertical="center" wrapText="1"/>
    </xf>
    <xf numFmtId="0" fontId="12" fillId="4" borderId="44"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25" fillId="8" borderId="11" xfId="0" applyFont="1" applyFill="1" applyBorder="1" applyAlignment="1">
      <alignment vertical="center" wrapText="1"/>
    </xf>
    <xf numFmtId="0" fontId="25" fillId="8" borderId="0" xfId="0" applyFont="1" applyFill="1" applyBorder="1" applyAlignment="1">
      <alignment vertical="center" wrapText="1"/>
    </xf>
    <xf numFmtId="0" fontId="6" fillId="8" borderId="4" xfId="0" applyFont="1" applyFill="1" applyBorder="1" applyAlignment="1">
      <alignment vertical="center" wrapText="1"/>
    </xf>
    <xf numFmtId="0" fontId="8" fillId="6" borderId="44" xfId="0" applyFont="1" applyFill="1" applyBorder="1" applyAlignment="1" applyProtection="1">
      <alignment horizontal="center" vertical="center" wrapText="1"/>
    </xf>
    <xf numFmtId="0" fontId="1" fillId="9" borderId="0" xfId="0" quotePrefix="1" applyFont="1" applyFill="1" applyAlignment="1">
      <alignment vertical="center"/>
    </xf>
    <xf numFmtId="0" fontId="8" fillId="6" borderId="44" xfId="0" applyFont="1" applyFill="1" applyBorder="1" applyAlignment="1" applyProtection="1">
      <alignment horizontal="center" vertical="center" wrapText="1"/>
    </xf>
    <xf numFmtId="0" fontId="8" fillId="6" borderId="44" xfId="0" applyFont="1" applyFill="1" applyBorder="1" applyAlignment="1">
      <alignment horizontal="center" vertical="center" wrapText="1"/>
    </xf>
    <xf numFmtId="0" fontId="25" fillId="8" borderId="97" xfId="0" applyFont="1" applyFill="1" applyBorder="1" applyAlignment="1">
      <alignment vertical="center" wrapText="1"/>
    </xf>
    <xf numFmtId="0" fontId="8" fillId="6" borderId="44" xfId="0" applyFont="1" applyFill="1" applyBorder="1" applyAlignment="1" applyProtection="1">
      <alignment horizontal="center" vertical="center" wrapText="1"/>
    </xf>
    <xf numFmtId="0" fontId="8" fillId="6" borderId="44" xfId="0" applyFont="1" applyFill="1" applyBorder="1" applyAlignment="1">
      <alignment horizontal="center" vertical="center" wrapText="1"/>
    </xf>
    <xf numFmtId="0" fontId="1" fillId="8" borderId="0" xfId="0" applyFont="1" applyFill="1" applyAlignment="1">
      <alignment vertical="center"/>
    </xf>
    <xf numFmtId="0" fontId="20" fillId="2" borderId="0" xfId="0" applyFont="1" applyFill="1" applyAlignment="1" applyProtection="1">
      <alignment vertical="center" wrapText="1"/>
    </xf>
    <xf numFmtId="0" fontId="1" fillId="0" borderId="0" xfId="0" applyFont="1" applyAlignment="1" applyProtection="1">
      <alignment vertical="center" wrapText="1"/>
    </xf>
    <xf numFmtId="0" fontId="1" fillId="0" borderId="25" xfId="0" applyFont="1" applyBorder="1" applyAlignment="1" applyProtection="1">
      <alignment horizontal="right" vertical="center" wrapText="1"/>
    </xf>
    <xf numFmtId="0" fontId="1" fillId="0" borderId="22" xfId="0" applyFont="1" applyBorder="1" applyAlignment="1" applyProtection="1">
      <alignment horizontal="left" vertical="center" wrapText="1"/>
    </xf>
    <xf numFmtId="0" fontId="1" fillId="0" borderId="54" xfId="0" applyFont="1" applyBorder="1" applyAlignment="1" applyProtection="1">
      <alignment horizontal="right" vertical="center" wrapText="1"/>
    </xf>
    <xf numFmtId="0" fontId="1" fillId="0" borderId="22"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1" fillId="0" borderId="21" xfId="0" applyFont="1" applyBorder="1" applyAlignment="1" applyProtection="1">
      <alignment horizontal="right" vertical="center" wrapText="1"/>
    </xf>
    <xf numFmtId="0" fontId="1" fillId="0" borderId="17" xfId="0" applyFont="1" applyBorder="1" applyAlignment="1" applyProtection="1">
      <alignment horizontal="left" vertical="center" wrapText="1"/>
    </xf>
    <xf numFmtId="0" fontId="1" fillId="0" borderId="33" xfId="0" applyFont="1" applyBorder="1" applyAlignment="1" applyProtection="1">
      <alignment horizontal="right" vertical="center" wrapText="1"/>
    </xf>
    <xf numFmtId="0" fontId="1"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xf>
    <xf numFmtId="0" fontId="1" fillId="3" borderId="17" xfId="0" applyFont="1" applyFill="1" applyBorder="1" applyAlignment="1" applyProtection="1">
      <alignment horizontal="center" wrapText="1"/>
    </xf>
    <xf numFmtId="0" fontId="2" fillId="3" borderId="17" xfId="0"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xf>
    <xf numFmtId="0" fontId="1" fillId="0" borderId="17" xfId="0" applyFont="1" applyBorder="1" applyAlignment="1" applyProtection="1">
      <alignment horizontal="center" wrapText="1"/>
    </xf>
    <xf numFmtId="0" fontId="35" fillId="0" borderId="17" xfId="0" applyFont="1" applyBorder="1" applyAlignment="1" applyProtection="1">
      <alignment horizontal="center" vertical="center" wrapText="1"/>
    </xf>
    <xf numFmtId="0" fontId="37" fillId="3" borderId="17" xfId="0" applyFont="1" applyFill="1" applyBorder="1" applyAlignment="1" applyProtection="1">
      <alignment horizontal="center" vertical="center" wrapText="1"/>
    </xf>
    <xf numFmtId="0" fontId="37" fillId="3" borderId="17" xfId="0" applyFont="1" applyFill="1" applyBorder="1" applyAlignment="1" applyProtection="1">
      <alignment horizontal="left" vertical="center" wrapText="1"/>
    </xf>
    <xf numFmtId="0" fontId="8" fillId="6" borderId="44" xfId="0" applyFont="1" applyFill="1" applyBorder="1" applyAlignment="1" applyProtection="1">
      <alignment horizontal="center" vertical="center" wrapText="1"/>
    </xf>
    <xf numFmtId="0" fontId="25" fillId="8"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21" fillId="8" borderId="5" xfId="3" applyFill="1" applyBorder="1" applyAlignment="1">
      <alignment horizontal="left" vertical="center"/>
    </xf>
    <xf numFmtId="0" fontId="21" fillId="8" borderId="2" xfId="3" applyFill="1" applyBorder="1" applyAlignment="1">
      <alignment horizontal="left" vertical="center"/>
    </xf>
    <xf numFmtId="0" fontId="9" fillId="15" borderId="1" xfId="0" applyFont="1" applyFill="1" applyBorder="1" applyAlignment="1">
      <alignment horizontal="center" vertical="center"/>
    </xf>
    <xf numFmtId="0" fontId="21" fillId="8" borderId="1" xfId="3" applyFill="1" applyBorder="1" applyAlignment="1">
      <alignment horizontal="left" vertical="center"/>
    </xf>
    <xf numFmtId="0" fontId="6" fillId="12" borderId="1" xfId="0" applyFont="1" applyFill="1" applyBorder="1" applyAlignment="1">
      <alignment horizontal="center" vertical="center"/>
    </xf>
    <xf numFmtId="0" fontId="9" fillId="14"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25" fillId="8" borderId="7"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21" fillId="8" borderId="1" xfId="3" applyFill="1" applyBorder="1" applyAlignment="1">
      <alignment vertical="center"/>
    </xf>
    <xf numFmtId="0" fontId="25" fillId="8" borderId="0"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24" fillId="8" borderId="0" xfId="0" applyFont="1" applyFill="1" applyBorder="1" applyAlignment="1">
      <alignment horizontal="center" vertical="center"/>
    </xf>
    <xf numFmtId="0" fontId="21" fillId="8" borderId="5" xfId="3" applyFill="1" applyBorder="1" applyAlignment="1">
      <alignment vertical="center"/>
    </xf>
    <xf numFmtId="0" fontId="21" fillId="8" borderId="2" xfId="3" applyFill="1" applyBorder="1" applyAlignment="1">
      <alignment vertical="center"/>
    </xf>
    <xf numFmtId="0" fontId="22" fillId="8" borderId="92" xfId="0" applyFont="1" applyFill="1" applyBorder="1" applyAlignment="1">
      <alignment horizontal="center" vertical="center"/>
    </xf>
    <xf numFmtId="0" fontId="30" fillId="13" borderId="0" xfId="0" applyFont="1" applyFill="1" applyBorder="1" applyAlignment="1">
      <alignment horizontal="center" vertical="center"/>
    </xf>
    <xf numFmtId="0" fontId="30" fillId="4" borderId="0" xfId="0" applyFont="1" applyFill="1" applyBorder="1" applyAlignment="1">
      <alignment horizontal="center" vertical="center"/>
    </xf>
    <xf numFmtId="0" fontId="23" fillId="10" borderId="0" xfId="0" applyFont="1" applyFill="1" applyBorder="1" applyAlignment="1">
      <alignment horizontal="center" vertical="center"/>
    </xf>
    <xf numFmtId="14" fontId="6" fillId="8" borderId="0" xfId="0" applyNumberFormat="1" applyFont="1" applyFill="1" applyBorder="1" applyAlignment="1">
      <alignment horizontal="center" vertical="center"/>
    </xf>
    <xf numFmtId="0" fontId="23" fillId="16" borderId="5" xfId="0" applyFont="1" applyFill="1" applyBorder="1" applyAlignment="1">
      <alignment horizontal="center" vertical="center"/>
    </xf>
    <xf numFmtId="0" fontId="9" fillId="7" borderId="9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00"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101" xfId="0" applyFont="1" applyFill="1" applyBorder="1" applyAlignment="1">
      <alignment horizontal="center" vertical="center" wrapText="1"/>
    </xf>
    <xf numFmtId="0" fontId="1" fillId="2" borderId="80" xfId="0" applyFont="1" applyFill="1" applyBorder="1" applyAlignment="1" applyProtection="1">
      <alignment horizontal="center" vertical="center" wrapText="1"/>
    </xf>
    <xf numFmtId="0" fontId="1" fillId="2" borderId="81" xfId="0" applyFont="1" applyFill="1" applyBorder="1" applyAlignment="1" applyProtection="1">
      <alignment horizontal="center" vertical="center" wrapText="1"/>
    </xf>
    <xf numFmtId="0" fontId="1" fillId="2" borderId="79"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0" fillId="3" borderId="72" xfId="0" applyFont="1" applyFill="1" applyBorder="1" applyAlignment="1" applyProtection="1">
      <alignment horizontal="center" vertical="center" wrapText="1"/>
    </xf>
    <xf numFmtId="0" fontId="20" fillId="3" borderId="73" xfId="0" applyFont="1" applyFill="1" applyBorder="1" applyAlignment="1" applyProtection="1">
      <alignment horizontal="center" vertical="center" wrapText="1"/>
    </xf>
    <xf numFmtId="0" fontId="20" fillId="3" borderId="7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82" xfId="0" applyFont="1" applyFill="1" applyBorder="1" applyAlignment="1" applyProtection="1">
      <alignment horizontal="center" vertical="center" wrapText="1"/>
    </xf>
    <xf numFmtId="0" fontId="20" fillId="0" borderId="83" xfId="0" applyFont="1" applyBorder="1" applyAlignment="1" applyProtection="1">
      <alignment horizontal="center" vertical="center" wrapText="1"/>
    </xf>
    <xf numFmtId="0" fontId="20" fillId="0" borderId="78" xfId="0" applyFont="1" applyBorder="1" applyAlignment="1" applyProtection="1">
      <alignment horizontal="center" vertical="center" wrapText="1"/>
    </xf>
    <xf numFmtId="0" fontId="20" fillId="2" borderId="75" xfId="0" applyFont="1" applyFill="1" applyBorder="1" applyAlignment="1" applyProtection="1">
      <alignment horizontal="center" vertical="center" wrapText="1"/>
    </xf>
    <xf numFmtId="0" fontId="20" fillId="2" borderId="76" xfId="0" applyFont="1" applyFill="1" applyBorder="1" applyAlignment="1" applyProtection="1">
      <alignment horizontal="center" vertical="center" wrapText="1"/>
    </xf>
    <xf numFmtId="0" fontId="20" fillId="2" borderId="78" xfId="0" applyFont="1" applyFill="1" applyBorder="1" applyAlignment="1" applyProtection="1">
      <alignment horizontal="center" vertical="center" wrapText="1"/>
    </xf>
    <xf numFmtId="0" fontId="16" fillId="2" borderId="75"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16" fillId="2" borderId="78" xfId="0" applyFont="1" applyFill="1" applyBorder="1" applyAlignment="1" applyProtection="1">
      <alignment horizontal="center" vertical="center" wrapText="1"/>
    </xf>
    <xf numFmtId="0" fontId="16" fillId="2" borderId="77"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8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51" xfId="0" applyFont="1" applyBorder="1" applyAlignment="1" applyProtection="1">
      <alignment horizontal="center" vertical="center" wrapText="1"/>
    </xf>
    <xf numFmtId="0" fontId="1" fillId="0" borderId="8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57" xfId="0" applyFont="1" applyBorder="1" applyAlignment="1" applyProtection="1">
      <alignment horizontal="center" vertical="center" wrapText="1"/>
    </xf>
    <xf numFmtId="0" fontId="1" fillId="0" borderId="20" xfId="0" applyFont="1" applyBorder="1" applyAlignment="1" applyProtection="1">
      <alignment horizontal="center" vertical="center" textRotation="90" wrapText="1"/>
    </xf>
    <xf numFmtId="0" fontId="1" fillId="0" borderId="16" xfId="0" applyFont="1" applyBorder="1" applyAlignment="1" applyProtection="1">
      <alignment horizontal="center" vertical="center" textRotation="90" wrapText="1"/>
    </xf>
    <xf numFmtId="0" fontId="1" fillId="0" borderId="50" xfId="0" applyFont="1" applyBorder="1" applyAlignment="1" applyProtection="1">
      <alignment horizontal="center" vertical="center" textRotation="90" wrapText="1"/>
    </xf>
    <xf numFmtId="0" fontId="2" fillId="0" borderId="3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13" fillId="0" borderId="88"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27"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xf>
    <xf numFmtId="0" fontId="19" fillId="6" borderId="89" xfId="0" applyFont="1" applyFill="1" applyBorder="1" applyAlignment="1" applyProtection="1">
      <alignment horizontal="center" vertical="center" wrapText="1"/>
    </xf>
    <xf numFmtId="0" fontId="19" fillId="6" borderId="28"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8" fillId="5" borderId="71" xfId="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9" fillId="4" borderId="85"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12" fillId="4" borderId="60"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8" fillId="5" borderId="55" xfId="0" applyFont="1" applyFill="1" applyBorder="1" applyAlignment="1" applyProtection="1">
      <alignment horizontal="center" vertical="center" wrapText="1"/>
    </xf>
    <xf numFmtId="0" fontId="8" fillId="5" borderId="63"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58"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5" borderId="102" xfId="0" applyFont="1" applyFill="1" applyBorder="1" applyAlignment="1" applyProtection="1">
      <alignment horizontal="center" vertical="center" wrapText="1"/>
    </xf>
    <xf numFmtId="0" fontId="8" fillId="5" borderId="84"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91" xfId="0" applyFont="1" applyFill="1" applyBorder="1" applyAlignment="1" applyProtection="1">
      <alignment horizontal="center" vertical="center" wrapText="1"/>
    </xf>
    <xf numFmtId="0" fontId="8" fillId="5" borderId="64"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57"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57"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9" fillId="7" borderId="46"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9" fillId="7" borderId="5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7" xfId="0"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9" fillId="7" borderId="27" xfId="0" applyFont="1" applyFill="1" applyBorder="1" applyAlignment="1" applyProtection="1">
      <alignment horizontal="center" vertical="center" wrapText="1"/>
    </xf>
    <xf numFmtId="0" fontId="19" fillId="7" borderId="28"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58"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3"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0" fontId="1" fillId="0" borderId="8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8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5"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04"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51"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20"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1" fillId="0" borderId="50" xfId="0" applyFont="1" applyBorder="1" applyAlignment="1">
      <alignment horizontal="center" vertical="center" textRotation="90" wrapText="1"/>
    </xf>
    <xf numFmtId="0" fontId="2" fillId="0" borderId="31" xfId="0" applyFont="1" applyBorder="1" applyAlignment="1">
      <alignment horizontal="center" vertical="center" wrapText="1"/>
    </xf>
    <xf numFmtId="0" fontId="2" fillId="0" borderId="5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7" xfId="0" applyFont="1" applyBorder="1" applyAlignment="1">
      <alignment horizontal="center" vertical="center" wrapText="1"/>
    </xf>
    <xf numFmtId="0" fontId="9" fillId="7" borderId="47"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0" fillId="0" borderId="83" xfId="0" applyFont="1" applyBorder="1" applyAlignment="1">
      <alignment horizontal="center" vertical="center" wrapText="1"/>
    </xf>
    <xf numFmtId="0" fontId="20" fillId="0" borderId="78" xfId="0" applyFont="1" applyBorder="1" applyAlignment="1">
      <alignment horizontal="center" vertical="center" wrapText="1"/>
    </xf>
    <xf numFmtId="0" fontId="20" fillId="2" borderId="7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89"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36" fillId="0" borderId="18" xfId="0" applyFont="1" applyBorder="1" applyAlignment="1" applyProtection="1">
      <alignment horizontal="center" vertical="center" wrapText="1"/>
    </xf>
    <xf numFmtId="0" fontId="36" fillId="0" borderId="51" xfId="0" applyFont="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9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91" xfId="0" applyFont="1" applyFill="1" applyBorder="1" applyAlignment="1">
      <alignment horizontal="center" vertical="center" wrapText="1"/>
    </xf>
    <xf numFmtId="0" fontId="1" fillId="0" borderId="38"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91"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 fillId="0" borderId="8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 fillId="0" borderId="87"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textRotation="90" wrapText="1"/>
    </xf>
    <xf numFmtId="0" fontId="1" fillId="0" borderId="16" xfId="0" applyFont="1" applyFill="1" applyBorder="1" applyAlignment="1" applyProtection="1">
      <alignment horizontal="center" vertical="center" textRotation="90" wrapText="1"/>
    </xf>
    <xf numFmtId="0" fontId="1" fillId="0" borderId="50" xfId="0" applyFont="1" applyFill="1" applyBorder="1" applyAlignment="1" applyProtection="1">
      <alignment horizontal="center" vertical="center" textRotation="90" wrapText="1"/>
    </xf>
    <xf numFmtId="0" fontId="13" fillId="0" borderId="6"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cellXfs>
  <cellStyles count="4">
    <cellStyle name="Hipervínculo" xfId="3" builtinId="8"/>
    <cellStyle name="Normal" xfId="0" builtinId="0"/>
    <cellStyle name="Normal 2 2" xfId="2" xr:uid="{00000000-0005-0000-0000-000002000000}"/>
    <cellStyle name="Normal 3 2" xfId="1" xr:uid="{00000000-0005-0000-0000-000003000000}"/>
  </cellStyles>
  <dxfs count="633">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b/>
        <i val="0"/>
        <color rgb="FFC00000"/>
      </font>
    </dxf>
    <dxf>
      <font>
        <b/>
        <i val="0"/>
        <color theme="7" tint="-0.24994659260841701"/>
      </font>
    </dxf>
    <dxf>
      <font>
        <b/>
        <i val="0"/>
        <color theme="9" tint="-0.24994659260841701"/>
      </font>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tint="-0.499984740745262"/>
      </font>
      <fill>
        <patternFill>
          <bgColor theme="9" tint="0.79998168889431442"/>
        </patternFill>
      </fill>
    </dxf>
    <dxf>
      <font>
        <color rgb="FFC00000"/>
      </font>
      <fill>
        <patternFill>
          <bgColor rgb="FFFFD9D9"/>
        </patternFill>
      </fill>
    </dxf>
    <dxf>
      <font>
        <color theme="9" tint="-0.499984740745262"/>
      </font>
      <fill>
        <patternFill>
          <bgColor theme="9" tint="0.79998168889431442"/>
        </patternFill>
      </fill>
    </dxf>
    <dxf>
      <font>
        <color rgb="FFC00000"/>
      </font>
      <fill>
        <patternFill>
          <bgColor rgb="FFFFD9D9"/>
        </patternFill>
      </fill>
    </dxf>
  </dxfs>
  <tableStyles count="0" defaultTableStyle="TableStyleMedium2" defaultPivotStyle="PivotStyleLight16"/>
  <colors>
    <mruColors>
      <color rgb="FFFFDDDD"/>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RTADA!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76200</xdr:colOff>
      <xdr:row>7</xdr:row>
      <xdr:rowOff>19050</xdr:rowOff>
    </xdr:from>
    <xdr:to>
      <xdr:col>3</xdr:col>
      <xdr:colOff>1624853</xdr:colOff>
      <xdr:row>9</xdr:row>
      <xdr:rowOff>0</xdr:rowOff>
    </xdr:to>
    <xdr:sp macro="" textlink="">
      <xdr:nvSpPr>
        <xdr:cNvPr id="2" name="2 Llamada de flecha hacia abajo">
          <a:extLst>
            <a:ext uri="{FF2B5EF4-FFF2-40B4-BE49-F238E27FC236}">
              <a16:creationId xmlns:a16="http://schemas.microsoft.com/office/drawing/2014/main" id="{C0E7CA57-7F6C-4D25-AF66-89451A14142F}"/>
            </a:ext>
          </a:extLst>
        </xdr:cNvPr>
        <xdr:cNvSpPr/>
      </xdr:nvSpPr>
      <xdr:spPr>
        <a:xfrm>
          <a:off x="76200" y="742950"/>
          <a:ext cx="2243978" cy="742950"/>
        </a:xfrm>
        <a:prstGeom prst="downArrowCallou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ESTRATÉGICOS</a:t>
          </a:r>
        </a:p>
      </xdr:txBody>
    </xdr:sp>
    <xdr:clientData/>
  </xdr:twoCellAnchor>
  <xdr:twoCellAnchor>
    <xdr:from>
      <xdr:col>4</xdr:col>
      <xdr:colOff>371475</xdr:colOff>
      <xdr:row>7</xdr:row>
      <xdr:rowOff>9526</xdr:rowOff>
    </xdr:from>
    <xdr:to>
      <xdr:col>13</xdr:col>
      <xdr:colOff>9524</xdr:colOff>
      <xdr:row>9</xdr:row>
      <xdr:rowOff>0</xdr:rowOff>
    </xdr:to>
    <xdr:sp macro="" textlink="">
      <xdr:nvSpPr>
        <xdr:cNvPr id="3" name="6 Llamada de flecha hacia abajo">
          <a:extLst>
            <a:ext uri="{FF2B5EF4-FFF2-40B4-BE49-F238E27FC236}">
              <a16:creationId xmlns:a16="http://schemas.microsoft.com/office/drawing/2014/main" id="{F42FB31D-E40F-41F0-AD18-4C458C51C6F1}"/>
            </a:ext>
          </a:extLst>
        </xdr:cNvPr>
        <xdr:cNvSpPr/>
      </xdr:nvSpPr>
      <xdr:spPr>
        <a:xfrm>
          <a:off x="2514600" y="733426"/>
          <a:ext cx="5543549" cy="752474"/>
        </a:xfrm>
        <a:prstGeom prst="downArrowCallout">
          <a:avLst/>
        </a:prstGeom>
        <a:solidFill>
          <a:schemeClr val="accent1">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a:t>
          </a:r>
          <a:r>
            <a:rPr lang="es-CO" sz="1400" b="1" baseline="0">
              <a:solidFill>
                <a:schemeClr val="bg1"/>
              </a:solidFill>
            </a:rPr>
            <a:t> MISIONALES</a:t>
          </a:r>
          <a:endParaRPr lang="es-CO" sz="1400" b="1">
            <a:solidFill>
              <a:schemeClr val="bg1"/>
            </a:solidFill>
          </a:endParaRPr>
        </a:p>
      </xdr:txBody>
    </xdr:sp>
    <xdr:clientData/>
  </xdr:twoCellAnchor>
  <xdr:twoCellAnchor>
    <xdr:from>
      <xdr:col>14</xdr:col>
      <xdr:colOff>9524</xdr:colOff>
      <xdr:row>7</xdr:row>
      <xdr:rowOff>9525</xdr:rowOff>
    </xdr:from>
    <xdr:to>
      <xdr:col>19</xdr:col>
      <xdr:colOff>0</xdr:colOff>
      <xdr:row>9</xdr:row>
      <xdr:rowOff>0</xdr:rowOff>
    </xdr:to>
    <xdr:sp macro="" textlink="">
      <xdr:nvSpPr>
        <xdr:cNvPr id="4" name="7 Llamada de flecha hacia abajo">
          <a:extLst>
            <a:ext uri="{FF2B5EF4-FFF2-40B4-BE49-F238E27FC236}">
              <a16:creationId xmlns:a16="http://schemas.microsoft.com/office/drawing/2014/main" id="{B84D6554-2B53-461C-BD28-659A2C9DAE6D}"/>
            </a:ext>
          </a:extLst>
        </xdr:cNvPr>
        <xdr:cNvSpPr/>
      </xdr:nvSpPr>
      <xdr:spPr>
        <a:xfrm>
          <a:off x="8124824" y="733425"/>
          <a:ext cx="3990976" cy="752475"/>
        </a:xfrm>
        <a:prstGeom prst="downArrowCallout">
          <a:avLst/>
        </a:prstGeom>
        <a:solidFill>
          <a:schemeClr val="accent6">
            <a:lumMod val="75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PROCESOS DE APOYO</a:t>
          </a:r>
        </a:p>
      </xdr:txBody>
    </xdr:sp>
    <xdr:clientData/>
  </xdr:twoCellAnchor>
  <xdr:twoCellAnchor>
    <xdr:from>
      <xdr:col>20</xdr:col>
      <xdr:colOff>19049</xdr:colOff>
      <xdr:row>7</xdr:row>
      <xdr:rowOff>9525</xdr:rowOff>
    </xdr:from>
    <xdr:to>
      <xdr:col>22</xdr:col>
      <xdr:colOff>9524</xdr:colOff>
      <xdr:row>9</xdr:row>
      <xdr:rowOff>0</xdr:rowOff>
    </xdr:to>
    <xdr:sp macro="" textlink="">
      <xdr:nvSpPr>
        <xdr:cNvPr id="5" name="8 Llamada de flecha hacia abajo">
          <a:extLst>
            <a:ext uri="{FF2B5EF4-FFF2-40B4-BE49-F238E27FC236}">
              <a16:creationId xmlns:a16="http://schemas.microsoft.com/office/drawing/2014/main" id="{94817905-F816-400E-B87B-133C72E8D382}"/>
            </a:ext>
          </a:extLst>
        </xdr:cNvPr>
        <xdr:cNvSpPr/>
      </xdr:nvSpPr>
      <xdr:spPr>
        <a:xfrm>
          <a:off x="12220574" y="733425"/>
          <a:ext cx="1676400" cy="752475"/>
        </a:xfrm>
        <a:prstGeom prst="downArrowCallout">
          <a:avLst/>
        </a:prstGeom>
        <a:solidFill>
          <a:srgbClr val="8439BD"/>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bg1"/>
              </a:solidFill>
            </a:rPr>
            <a:t>PROCESOS DE EVALUACIÓN Y CONTROL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296334</xdr:colOff>
      <xdr:row>1</xdr:row>
      <xdr:rowOff>0</xdr:rowOff>
    </xdr:from>
    <xdr:to>
      <xdr:col>11</xdr:col>
      <xdr:colOff>455084</xdr:colOff>
      <xdr:row>3</xdr:row>
      <xdr:rowOff>15875</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2DC56FF-13EC-49E2-8565-CC6B112DCB04}"/>
            </a:ext>
          </a:extLst>
        </xdr:cNvPr>
        <xdr:cNvSpPr/>
      </xdr:nvSpPr>
      <xdr:spPr>
        <a:xfrm>
          <a:off x="9398001" y="158750"/>
          <a:ext cx="920750" cy="492125"/>
        </a:xfrm>
        <a:prstGeom prst="roundRect">
          <a:avLst/>
        </a:prstGeom>
        <a:solidFill>
          <a:schemeClr val="bg1">
            <a:lumMod val="50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2" name="Imagen 1">
          <a:extLst>
            <a:ext uri="{FF2B5EF4-FFF2-40B4-BE49-F238E27FC236}">
              <a16:creationId xmlns:a16="http://schemas.microsoft.com/office/drawing/2014/main" id="{F4EDD615-1995-4A03-AEC7-EED13B6A7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4" name="2 Llamada de flecha hacia abajo">
          <a:hlinkClick xmlns:r="http://schemas.openxmlformats.org/officeDocument/2006/relationships" r:id="rId2"/>
          <a:extLst>
            <a:ext uri="{FF2B5EF4-FFF2-40B4-BE49-F238E27FC236}">
              <a16:creationId xmlns:a16="http://schemas.microsoft.com/office/drawing/2014/main" id="{72CA9B60-18D0-4F63-ADDD-5D840AA8FC7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EAB722CD-155F-4C0E-AB44-D8E33A2F0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6" name="2 Llamada de flecha hacia abajo">
          <a:hlinkClick xmlns:r="http://schemas.openxmlformats.org/officeDocument/2006/relationships" r:id="rId2"/>
          <a:extLst>
            <a:ext uri="{FF2B5EF4-FFF2-40B4-BE49-F238E27FC236}">
              <a16:creationId xmlns:a16="http://schemas.microsoft.com/office/drawing/2014/main" id="{3E10AA62-65B9-4B9E-8764-82B8FA380041}"/>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2" name="Imagen 1">
          <a:extLst>
            <a:ext uri="{FF2B5EF4-FFF2-40B4-BE49-F238E27FC236}">
              <a16:creationId xmlns:a16="http://schemas.microsoft.com/office/drawing/2014/main" id="{A245ACBA-F35D-48F1-BEF3-218EC4037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3" name="2 Llamada de flecha hacia abajo">
          <a:hlinkClick xmlns:r="http://schemas.openxmlformats.org/officeDocument/2006/relationships" r:id="rId2"/>
          <a:extLst>
            <a:ext uri="{FF2B5EF4-FFF2-40B4-BE49-F238E27FC236}">
              <a16:creationId xmlns:a16="http://schemas.microsoft.com/office/drawing/2014/main" id="{6AA51B31-1C48-4356-AEA6-CC5B2702ECA7}"/>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722AA54B-4B5C-4736-9ED2-69736965D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twoCellAnchor>
    <xdr:from>
      <xdr:col>1</xdr:col>
      <xdr:colOff>79375</xdr:colOff>
      <xdr:row>1</xdr:row>
      <xdr:rowOff>63500</xdr:rowOff>
    </xdr:from>
    <xdr:to>
      <xdr:col>1</xdr:col>
      <xdr:colOff>1000125</xdr:colOff>
      <xdr:row>2</xdr:row>
      <xdr:rowOff>174625</xdr:rowOff>
    </xdr:to>
    <xdr:sp macro="" textlink="">
      <xdr:nvSpPr>
        <xdr:cNvPr id="5" name="2 Llamada de flecha hacia abajo">
          <a:hlinkClick xmlns:r="http://schemas.openxmlformats.org/officeDocument/2006/relationships" r:id="rId2"/>
          <a:extLst>
            <a:ext uri="{FF2B5EF4-FFF2-40B4-BE49-F238E27FC236}">
              <a16:creationId xmlns:a16="http://schemas.microsoft.com/office/drawing/2014/main" id="{D07DC34E-DC28-44F0-8FD6-1A9BB0E94D0A}"/>
            </a:ext>
          </a:extLst>
        </xdr:cNvPr>
        <xdr:cNvSpPr/>
      </xdr:nvSpPr>
      <xdr:spPr>
        <a:xfrm>
          <a:off x="174625" y="158750"/>
          <a:ext cx="920750" cy="492125"/>
        </a:xfrm>
        <a:prstGeom prst="roundRect">
          <a:avLst/>
        </a:prstGeom>
        <a:solidFill>
          <a:schemeClr val="accent2">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DFB9E34-C729-4A97-B422-24C50BABDDC5}"/>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A666C16D-137C-400B-A77B-21F010F54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7CF6E5B-E227-4885-AE56-802C4DB3C13D}"/>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785345E-74F6-4059-9B49-00932F59E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6B618C4F-C0AE-4CFD-8119-B0D6B05A8BEB}"/>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4" name="Imagen 3">
          <a:extLst>
            <a:ext uri="{FF2B5EF4-FFF2-40B4-BE49-F238E27FC236}">
              <a16:creationId xmlns:a16="http://schemas.microsoft.com/office/drawing/2014/main" id="{ED152F05-5372-4F31-B667-E5ADD26A6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B72835C-2821-402D-BB64-372018BE9D82}"/>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D2E60A2-16B6-40FC-8074-737C393BC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889BC71-FDF0-446F-B7A9-76A7C60CC5C2}"/>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B7C5738-F926-4C35-A69E-FD3F87CC2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AB8EC79C-9C1D-4E12-9BA9-15191B8C9E64}"/>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1D334CA-F8A5-4C32-84B5-BAD3C3434E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63500</xdr:colOff>
      <xdr:row>1</xdr:row>
      <xdr:rowOff>79375</xdr:rowOff>
    </xdr:from>
    <xdr:to>
      <xdr:col>1</xdr:col>
      <xdr:colOff>984250</xdr:colOff>
      <xdr:row>2</xdr:row>
      <xdr:rowOff>190500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99623196-73EF-46B1-8DC8-4C6A44C6E069}"/>
            </a:ext>
          </a:extLst>
        </xdr:cNvPr>
        <xdr:cNvSpPr/>
      </xdr:nvSpPr>
      <xdr:spPr>
        <a:xfrm>
          <a:off x="158750" y="174625"/>
          <a:ext cx="920750" cy="492125"/>
        </a:xfrm>
        <a:prstGeom prst="roundRect">
          <a:avLst/>
        </a:prstGeom>
        <a:solidFill>
          <a:schemeClr val="accent1"/>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5782C6E6-6D2C-4A8C-9A85-AF3CD5AA1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67C7CE46-4DC5-477E-898C-74D1B4D39A7E}"/>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139809D8-BF4F-450F-A3F5-255A5A8E50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9181C8E8-7193-43FA-8E53-A5EB6ECC4DBA}"/>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075C7D4F-2FEA-4045-8C2D-50398EB69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AC2730B-BCA7-49E6-A09D-03F94D991CED}"/>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77A4A7F4-BDBF-4170-9643-C4EF8DB23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179FEDDB-D017-4145-9181-B73648534694}"/>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17690A5D-4651-40C7-90D0-AE5703745C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70AD840E-4B5E-4A7E-BCB6-A842FB2A8860}"/>
            </a:ext>
          </a:extLst>
        </xdr:cNvPr>
        <xdr:cNvSpPr/>
      </xdr:nvSpPr>
      <xdr:spPr>
        <a:xfrm>
          <a:off x="179294" y="2106706"/>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F4742088-2666-417A-94B6-5B1E9667E4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BCC6C19-E309-4F78-8ECD-624F3BFEA292}"/>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2F9B8707-DC2C-48AE-BFE8-7C814D4C38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B4FC584-F115-496A-B810-56CDAFDCB1C9}"/>
            </a:ext>
          </a:extLst>
        </xdr:cNvPr>
        <xdr:cNvSpPr/>
      </xdr:nvSpPr>
      <xdr:spPr>
        <a:xfrm>
          <a:off x="173691" y="162485"/>
          <a:ext cx="920750" cy="492125"/>
        </a:xfrm>
        <a:prstGeom prst="roundRect">
          <a:avLst/>
        </a:prstGeom>
        <a:solidFill>
          <a:schemeClr val="accent5"/>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30F284F-1651-4C4C-A52E-05FC0D08C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78441</xdr:colOff>
      <xdr:row>1</xdr:row>
      <xdr:rowOff>67235</xdr:rowOff>
    </xdr:from>
    <xdr:to>
      <xdr:col>1</xdr:col>
      <xdr:colOff>999191</xdr:colOff>
      <xdr:row>2</xdr:row>
      <xdr:rowOff>178360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E61F018F-84DE-45A6-8326-9D0C574FE6E2}"/>
            </a:ext>
          </a:extLst>
        </xdr:cNvPr>
        <xdr:cNvSpPr/>
      </xdr:nvSpPr>
      <xdr:spPr>
        <a:xfrm>
          <a:off x="173691" y="162485"/>
          <a:ext cx="920750" cy="492125"/>
        </a:xfrm>
        <a:prstGeom prst="roundRect">
          <a:avLst/>
        </a:prstGeom>
        <a:solidFill>
          <a:srgbClr val="002060"/>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B0A7ED8-892B-481A-848D-8AF4639764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D58D12C1-9476-4598-BDA7-ED649F469048}"/>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E0CF90C5-A4CD-4D08-83D7-818AB8C309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860E7D0-7244-4D3F-A521-77CC3FB4F79A}"/>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C8E6A782-7B79-415E-BA95-4DF4CE32B4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1A95273E-4B8E-420C-9BD7-1FF3AD364380}"/>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1E0E44E9-AAFF-4100-A3D7-5EA5138E0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B65A9E8C-64F9-4969-BE75-E7359B18F022}"/>
            </a:ext>
          </a:extLst>
        </xdr:cNvPr>
        <xdr:cNvSpPr/>
      </xdr:nvSpPr>
      <xdr:spPr>
        <a:xfrm>
          <a:off x="129887" y="156730"/>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23998C59-EA93-45FC-8812-9528D7166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32798"/>
          <a:ext cx="1975892" cy="142539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024BC9EC-484F-4D8C-9649-61E06437EB98}"/>
            </a:ext>
          </a:extLst>
        </xdr:cNvPr>
        <xdr:cNvSpPr/>
      </xdr:nvSpPr>
      <xdr:spPr>
        <a:xfrm>
          <a:off x="138546" y="155864"/>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43FAEDB5-4121-4A3E-B628-36A7B344B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4" name="2 Llamada de flecha hacia abajo">
          <a:hlinkClick xmlns:r="http://schemas.openxmlformats.org/officeDocument/2006/relationships" r:id="rId1"/>
          <a:extLst>
            <a:ext uri="{FF2B5EF4-FFF2-40B4-BE49-F238E27FC236}">
              <a16:creationId xmlns:a16="http://schemas.microsoft.com/office/drawing/2014/main" id="{4C03C27D-9272-4FF9-B9B4-9DB40A723055}"/>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C0FB075C-4696-4B03-85A4-0F151704C2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F9146C90-9251-42CF-B0CD-1B7AA0A23900}"/>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93D28155-A60D-44A7-9082-5038F7FAC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0B0E736E-34EF-4469-A4EF-307487FBDA48}"/>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F238A15-1F25-4F2E-B5BC-0308C80D4E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24485409-AB6E-4B5D-B357-0988ADA5A2DE}"/>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D516D11A-4D4A-4454-861E-A33E499A4A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1</xdr:col>
      <xdr:colOff>34637</xdr:colOff>
      <xdr:row>1</xdr:row>
      <xdr:rowOff>51955</xdr:rowOff>
    </xdr:from>
    <xdr:to>
      <xdr:col>1</xdr:col>
      <xdr:colOff>955387</xdr:colOff>
      <xdr:row>2</xdr:row>
      <xdr:rowOff>163080</xdr:rowOff>
    </xdr:to>
    <xdr:sp macro="" textlink="">
      <xdr:nvSpPr>
        <xdr:cNvPr id="2" name="2 Llamada de flecha hacia abajo">
          <a:hlinkClick xmlns:r="http://schemas.openxmlformats.org/officeDocument/2006/relationships" r:id="rId1"/>
          <a:extLst>
            <a:ext uri="{FF2B5EF4-FFF2-40B4-BE49-F238E27FC236}">
              <a16:creationId xmlns:a16="http://schemas.microsoft.com/office/drawing/2014/main" id="{57FA50F5-1815-48E1-B712-DC27367E0429}"/>
            </a:ext>
          </a:extLst>
        </xdr:cNvPr>
        <xdr:cNvSpPr/>
      </xdr:nvSpPr>
      <xdr:spPr>
        <a:xfrm>
          <a:off x="129887" y="147205"/>
          <a:ext cx="920750" cy="492125"/>
        </a:xfrm>
        <a:prstGeom prst="roundRect">
          <a:avLst/>
        </a:prstGeom>
        <a:solidFill>
          <a:schemeClr val="accent6">
            <a:lumMod val="75000"/>
          </a:schemeClr>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3" name="Imagen 2">
          <a:extLst>
            <a:ext uri="{FF2B5EF4-FFF2-40B4-BE49-F238E27FC236}">
              <a16:creationId xmlns:a16="http://schemas.microsoft.com/office/drawing/2014/main" id="{F8F3EF9E-A7E5-462A-A422-88BC5778BC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1</xdr:col>
      <xdr:colOff>51955</xdr:colOff>
      <xdr:row>1</xdr:row>
      <xdr:rowOff>51955</xdr:rowOff>
    </xdr:from>
    <xdr:to>
      <xdr:col>1</xdr:col>
      <xdr:colOff>972705</xdr:colOff>
      <xdr:row>2</xdr:row>
      <xdr:rowOff>163080</xdr:rowOff>
    </xdr:to>
    <xdr:sp macro="" textlink="">
      <xdr:nvSpPr>
        <xdr:cNvPr id="3" name="2 Llamada de flecha hacia abajo">
          <a:hlinkClick xmlns:r="http://schemas.openxmlformats.org/officeDocument/2006/relationships" r:id="rId1"/>
          <a:extLst>
            <a:ext uri="{FF2B5EF4-FFF2-40B4-BE49-F238E27FC236}">
              <a16:creationId xmlns:a16="http://schemas.microsoft.com/office/drawing/2014/main" id="{DCF2ADC2-64EB-4237-ACDB-F788818C5CD3}"/>
            </a:ext>
          </a:extLst>
        </xdr:cNvPr>
        <xdr:cNvSpPr/>
      </xdr:nvSpPr>
      <xdr:spPr>
        <a:xfrm>
          <a:off x="155864" y="155864"/>
          <a:ext cx="920750" cy="492125"/>
        </a:xfrm>
        <a:prstGeom prst="roundRect">
          <a:avLst/>
        </a:prstGeom>
        <a:solidFill>
          <a:srgbClr val="7030A0"/>
        </a:solidFill>
        <a:ln w="6350">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chemeClr val="bg1"/>
              </a:solidFill>
            </a:rPr>
            <a:t>INICIO</a:t>
          </a:r>
        </a:p>
      </xdr:txBody>
    </xdr:sp>
    <xdr:clientData/>
  </xdr:twoCellAnchor>
  <xdr:oneCellAnchor>
    <xdr:from>
      <xdr:col>1</xdr:col>
      <xdr:colOff>1357859</xdr:colOff>
      <xdr:row>1</xdr:row>
      <xdr:rowOff>28023</xdr:rowOff>
    </xdr:from>
    <xdr:ext cx="1975892" cy="1425399"/>
    <xdr:pic>
      <xdr:nvPicPr>
        <xdr:cNvPr id="5" name="Imagen 4">
          <a:extLst>
            <a:ext uri="{FF2B5EF4-FFF2-40B4-BE49-F238E27FC236}">
              <a16:creationId xmlns:a16="http://schemas.microsoft.com/office/drawing/2014/main" id="{7FD75864-351C-4015-8F9D-85B7CE23DF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109" y="123273"/>
          <a:ext cx="1975892" cy="14253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9784155\Desktop\GSAN-1.1-19-02%20Hta%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20GDIR%201.0%20-%20Dir%20Estrategico/CORRUPCION/GDIR-1.0%20MAPA%20DE%20RIESGOS%20CORRUPCION%202020%20V3%20FINAL%20PLANTILLA%20%2013%2012%202019%20jev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lfonso.Barrios\Descargas\19OCT19mapariesgosdecorrupcionygestion2019consolidadoprotegi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4%20-%20GDIR%204.2%20-%20Atenci&#243;n%20al%20ciudadano/CORRUPCI&#211;N/PLANTILLA%20RIESGO%20CORRUPCION%202020%20V3%20-%2000%2012-12-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42348856\Downloads\Mapa%20riesgos%20de%20corrupcion%202019%20SSOAC%20actualizado%20a%20Di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1-ACTIVIDADES"/>
      <sheetName val="2-ATRIBUTOS DE CALIDAD"/>
      <sheetName val="3-CALIDAD PROCESOS"/>
      <sheetName val="4-PANORAMA RIESGOS"/>
      <sheetName val="5-CLASIFICACION RIESGOS"/>
      <sheetName val="6-MATRIZ DE ANALISIS"/>
      <sheetName val="7-SOLIDEZ CONTROL"/>
      <sheetName val="8-FACTOR RIESGO RESIDUAL"/>
      <sheetName val="9-MAPA DE RIESGOS"/>
      <sheetName val="10-GRAFICA GESTIÓ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 val="CONTEXTO EXTRATEGICO 2018 "/>
      <sheetName val="DOFA CRUZADA INSTITUCIONAL2019 "/>
      <sheetName val="DOFA PROC GSAN-3.4 "/>
      <sheetName val="RIESGOS GSAN-3.4 "/>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 sheetId="3">
        <row r="3">
          <cell r="H3">
            <v>0</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esumen Avance"/>
      <sheetName val="GDIR-1.0 (C)"/>
      <sheetName val="GDIR-1.0 (G)"/>
      <sheetName val="GDIR-3.0 (C)"/>
      <sheetName val="GDIR-3.0 (G)"/>
      <sheetName val="GDIR-4-2 (C)"/>
      <sheetName val="GDIR-4-2 (G)"/>
      <sheetName val="GRER-2.0 (C)"/>
      <sheetName val="GRER-2.0 (G)"/>
      <sheetName val="GRER-1.0 (C)"/>
      <sheetName val="GRER-1.0 (G)"/>
      <sheetName val="GIVC-1.0 (C)"/>
      <sheetName val="GIVC-1.0 (G)"/>
      <sheetName val="GSAC 1.0 (G)"/>
      <sheetName val="GSAC-1.0 (C)"/>
      <sheetName val="GCEP-1.0 (C)"/>
      <sheetName val="GCEP 1.0 (G)"/>
      <sheetName val="GSAC-3-1 (G)"/>
      <sheetName val="GSAC-3-1 (C)"/>
      <sheetName val="GSAN-4-5 (C)"/>
      <sheetName val="GSAN-4-5 (G)"/>
      <sheetName val="GSAN-1-1 (C)"/>
      <sheetName val="GSAN-1-1 (G)"/>
      <sheetName val="GSAN-2-2 (C)"/>
      <sheetName val="GSAN-1-3 (G)"/>
      <sheetName val="GSAN-1-3 (C)"/>
      <sheetName val="GSAN-4-2 (G)"/>
      <sheetName val="GSAN-4-2 (C)"/>
      <sheetName val="GSAN-3-4 (C)"/>
      <sheetName val="GSAP-1.0 (C)"/>
      <sheetName val="GSAP-2.1 (C)"/>
      <sheetName val="GSAN-2-1 (G)"/>
      <sheetName val="GSAP-4-1 (C)"/>
      <sheetName val="GDIR-2-4 (C)"/>
      <sheetName val="GDIR-2-4 (G)"/>
      <sheetName val="GCON-1.0 (C)"/>
      <sheetName val="GCON-1.0 (G)"/>
      <sheetName val="GJUR-4.0 (C)"/>
      <sheetName val="GIAT-2.0 (C)"/>
      <sheetName val="GDIR-2-3 (G)"/>
      <sheetName val="GDIR-2-3 (C)"/>
      <sheetName val="GDIR-2-2 (G)"/>
      <sheetName val="GDIR-2-2 (C)"/>
      <sheetName val="GCON-2.0 (C)"/>
      <sheetName val="GCON-2.0 (G)"/>
      <sheetName val="GBIE-1.0 (G)"/>
      <sheetName val="GBIE-1.0 (C)"/>
      <sheetName val="GDIR-2.0 (G)"/>
      <sheetName val="GDIR-2.0 (C)"/>
      <sheetName val="GINF-6.0 (G)"/>
      <sheetName val="GINF-6.0 (C)"/>
      <sheetName val="GDOC-1.0 (G)"/>
      <sheetName val="GDOC-1.0 (C)"/>
      <sheetName val="GFIN-7.0 (G)"/>
      <sheetName val="GFIN-7.0 (C)"/>
      <sheetName val="AEGR-5.0 (C)"/>
      <sheetName val="AEGR-5.0 (G)"/>
      <sheetName val="M-G-COMPILADO"/>
      <sheetName val="M-C-COMPILAD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para calificar el Impacto"/>
      <sheetName val="Hoja2"/>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VC-1.0 (C)"/>
      <sheetName val="GSAC-1.0 (C)"/>
      <sheetName val="GCEP - 1.0 (C)"/>
      <sheetName val="TRANSVERSAL GDIR"/>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13.xml"/><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14.xml"/><Relationship Id="rId4" Type="http://schemas.openxmlformats.org/officeDocument/2006/relationships/vmlDrawing" Target="../drawings/vmlDrawing28.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16.xml"/><Relationship Id="rId4" Type="http://schemas.openxmlformats.org/officeDocument/2006/relationships/vmlDrawing" Target="../drawings/vmlDrawing32.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omments" Target="../comments17.xml"/><Relationship Id="rId4" Type="http://schemas.openxmlformats.org/officeDocument/2006/relationships/vmlDrawing" Target="../drawings/vmlDrawing3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vmlDrawing" Target="../drawings/vmlDrawing36.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omments" Target="../comments19.xml"/><Relationship Id="rId4" Type="http://schemas.openxmlformats.org/officeDocument/2006/relationships/vmlDrawing" Target="../drawings/vmlDrawing38.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omments" Target="../comments20.xml"/><Relationship Id="rId4" Type="http://schemas.openxmlformats.org/officeDocument/2006/relationships/vmlDrawing" Target="../drawings/vmlDrawing40.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omments" Target="../comments21.xml"/><Relationship Id="rId4" Type="http://schemas.openxmlformats.org/officeDocument/2006/relationships/vmlDrawing" Target="../drawings/vmlDrawing42.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omments" Target="../comments22.xml"/><Relationship Id="rId4" Type="http://schemas.openxmlformats.org/officeDocument/2006/relationships/vmlDrawing" Target="../drawings/vmlDrawing44.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comments" Target="../comments23.xml"/><Relationship Id="rId4" Type="http://schemas.openxmlformats.org/officeDocument/2006/relationships/vmlDrawing" Target="../drawings/vmlDrawing46.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omments" Target="../comments24.xml"/><Relationship Id="rId4" Type="http://schemas.openxmlformats.org/officeDocument/2006/relationships/vmlDrawing" Target="../drawings/vmlDrawing48.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comments" Target="../comments25.xml"/><Relationship Id="rId4" Type="http://schemas.openxmlformats.org/officeDocument/2006/relationships/vmlDrawing" Target="../drawings/vmlDrawing50.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comments" Target="../comments26.xml"/><Relationship Id="rId4" Type="http://schemas.openxmlformats.org/officeDocument/2006/relationships/vmlDrawing" Target="../drawings/vmlDrawing52.v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29.xml"/><Relationship Id="rId1" Type="http://schemas.openxmlformats.org/officeDocument/2006/relationships/printerSettings" Target="../printerSettings/printerSettings29.bin"/><Relationship Id="rId5" Type="http://schemas.openxmlformats.org/officeDocument/2006/relationships/comments" Target="../comments27.xml"/><Relationship Id="rId4" Type="http://schemas.openxmlformats.org/officeDocument/2006/relationships/vmlDrawing" Target="../drawings/vmlDrawing54.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openxmlformats.org/officeDocument/2006/relationships/comments" Target="../comments28.xml"/><Relationship Id="rId4" Type="http://schemas.openxmlformats.org/officeDocument/2006/relationships/vmlDrawing" Target="../drawings/vmlDrawing56.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1.xml"/><Relationship Id="rId1" Type="http://schemas.openxmlformats.org/officeDocument/2006/relationships/printerSettings" Target="../printerSettings/printerSettings31.bin"/><Relationship Id="rId5" Type="http://schemas.openxmlformats.org/officeDocument/2006/relationships/comments" Target="../comments29.xml"/><Relationship Id="rId4" Type="http://schemas.openxmlformats.org/officeDocument/2006/relationships/vmlDrawing" Target="../drawings/vmlDrawing58.v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32.xml"/><Relationship Id="rId1" Type="http://schemas.openxmlformats.org/officeDocument/2006/relationships/printerSettings" Target="../printerSettings/printerSettings32.bin"/><Relationship Id="rId5" Type="http://schemas.openxmlformats.org/officeDocument/2006/relationships/comments" Target="../comments30.xml"/><Relationship Id="rId4" Type="http://schemas.openxmlformats.org/officeDocument/2006/relationships/vmlDrawing" Target="../drawings/vmlDrawing60.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1"/>
  <sheetViews>
    <sheetView tabSelected="1" zoomScale="80" zoomScaleNormal="80" workbookViewId="0">
      <selection activeCell="V29" sqref="V29"/>
    </sheetView>
  </sheetViews>
  <sheetFormatPr baseColWidth="10" defaultRowHeight="12.75" x14ac:dyDescent="0.25"/>
  <cols>
    <col min="1" max="1" width="2.140625" style="100" customWidth="1"/>
    <col min="2" max="2" width="1.140625" style="40" customWidth="1"/>
    <col min="3" max="3" width="11.42578125" style="40" customWidth="1"/>
    <col min="4" max="4" width="28.5703125" style="40" customWidth="1"/>
    <col min="5" max="5" width="2.85546875" style="40" customWidth="1"/>
    <col min="6" max="6" width="11.42578125" style="40" customWidth="1"/>
    <col min="7" max="7" width="28.5703125" style="40" customWidth="1"/>
    <col min="8" max="8" width="2" style="40" customWidth="1"/>
    <col min="9" max="9" width="10" style="40" bestFit="1" customWidth="1"/>
    <col min="10" max="10" width="28.5703125" style="40" customWidth="1"/>
    <col min="11" max="11" width="1.7109375" style="40" customWidth="1"/>
    <col min="12" max="12" width="10" style="40" customWidth="1"/>
    <col min="13" max="13" width="28.5703125" style="40" customWidth="1"/>
    <col min="14" max="14" width="1" style="40" customWidth="1"/>
    <col min="15" max="15" width="10" style="40" customWidth="1"/>
    <col min="16" max="16" width="28.5703125" style="40" customWidth="1"/>
    <col min="17" max="17" width="1.140625" style="40" customWidth="1"/>
    <col min="18" max="18" width="10" style="40" customWidth="1"/>
    <col min="19" max="19" width="28.5703125" style="40" customWidth="1"/>
    <col min="20" max="20" width="1.28515625" style="40" customWidth="1"/>
    <col min="21" max="21" width="10" style="40" customWidth="1"/>
    <col min="22" max="22" width="28.5703125" style="40" customWidth="1"/>
    <col min="23" max="23" width="1.42578125" style="40" customWidth="1"/>
    <col min="24" max="24" width="2.85546875" style="40" customWidth="1"/>
    <col min="25" max="16384" width="11.42578125" style="40"/>
  </cols>
  <sheetData>
    <row r="1" spans="2:46" s="100" customFormat="1" ht="6.75" customHeight="1" thickBot="1" x14ac:dyDescent="0.3"/>
    <row r="2" spans="2:46" ht="6" customHeight="1" thickTop="1" x14ac:dyDescent="0.25">
      <c r="B2" s="36"/>
      <c r="C2" s="37"/>
      <c r="D2" s="37"/>
      <c r="E2" s="192"/>
      <c r="F2" s="192"/>
      <c r="G2" s="192"/>
      <c r="H2" s="192"/>
      <c r="I2" s="192"/>
      <c r="J2" s="192"/>
      <c r="K2" s="192"/>
      <c r="L2" s="192"/>
      <c r="M2" s="192"/>
      <c r="N2" s="192"/>
      <c r="O2" s="192"/>
      <c r="P2" s="192"/>
      <c r="Q2" s="192"/>
      <c r="R2" s="192"/>
      <c r="S2" s="192"/>
      <c r="T2" s="192"/>
      <c r="U2" s="37"/>
      <c r="V2" s="37"/>
      <c r="W2" s="38"/>
      <c r="X2" s="39"/>
      <c r="Y2" s="39"/>
      <c r="Z2" s="39"/>
      <c r="AA2" s="39"/>
      <c r="AB2" s="39"/>
      <c r="AC2" s="39"/>
      <c r="AD2" s="39"/>
      <c r="AE2" s="39"/>
      <c r="AF2" s="39"/>
      <c r="AG2" s="39"/>
      <c r="AH2" s="39"/>
      <c r="AI2" s="39"/>
      <c r="AJ2" s="39"/>
      <c r="AK2" s="39"/>
      <c r="AL2" s="39"/>
      <c r="AM2" s="39"/>
      <c r="AN2" s="39"/>
      <c r="AO2" s="39"/>
      <c r="AP2" s="39"/>
      <c r="AQ2" s="39"/>
      <c r="AR2" s="39"/>
      <c r="AS2" s="39"/>
      <c r="AT2" s="39"/>
    </row>
    <row r="3" spans="2:46" ht="18" customHeight="1" x14ac:dyDescent="0.25">
      <c r="B3" s="41"/>
      <c r="C3" s="195" t="s">
        <v>467</v>
      </c>
      <c r="D3" s="195"/>
      <c r="E3" s="195"/>
      <c r="F3" s="195"/>
      <c r="G3" s="195"/>
      <c r="H3" s="195"/>
      <c r="I3" s="195"/>
      <c r="J3" s="195"/>
      <c r="K3" s="195"/>
      <c r="L3" s="195"/>
      <c r="M3" s="195"/>
      <c r="N3" s="195"/>
      <c r="O3" s="195"/>
      <c r="P3" s="195"/>
      <c r="Q3" s="195"/>
      <c r="R3" s="195"/>
      <c r="S3" s="195"/>
      <c r="T3" s="195"/>
      <c r="U3" s="189" t="s">
        <v>181</v>
      </c>
      <c r="V3" s="189"/>
      <c r="W3" s="43"/>
      <c r="X3" s="39"/>
      <c r="Y3" s="39"/>
      <c r="Z3" s="39"/>
      <c r="AA3" s="39"/>
      <c r="AB3" s="39"/>
      <c r="AC3" s="39"/>
      <c r="AD3" s="39"/>
      <c r="AE3" s="39"/>
      <c r="AF3" s="39"/>
      <c r="AG3" s="39"/>
      <c r="AH3" s="39"/>
      <c r="AI3" s="39"/>
      <c r="AJ3" s="39"/>
      <c r="AK3" s="39"/>
      <c r="AL3" s="39"/>
      <c r="AM3" s="39"/>
      <c r="AN3" s="39"/>
      <c r="AO3" s="39"/>
      <c r="AP3" s="39"/>
      <c r="AQ3" s="39"/>
      <c r="AR3" s="39"/>
      <c r="AS3" s="39"/>
      <c r="AT3" s="39"/>
    </row>
    <row r="4" spans="2:46" ht="18" customHeight="1" x14ac:dyDescent="0.25">
      <c r="B4" s="41"/>
      <c r="C4" s="195"/>
      <c r="D4" s="195"/>
      <c r="E4" s="195"/>
      <c r="F4" s="195"/>
      <c r="G4" s="195"/>
      <c r="H4" s="195"/>
      <c r="I4" s="195"/>
      <c r="J4" s="195"/>
      <c r="K4" s="195"/>
      <c r="L4" s="195"/>
      <c r="M4" s="195"/>
      <c r="N4" s="195"/>
      <c r="O4" s="195"/>
      <c r="P4" s="195"/>
      <c r="Q4" s="195"/>
      <c r="R4" s="195"/>
      <c r="S4" s="195"/>
      <c r="T4" s="195"/>
      <c r="U4" s="196">
        <v>43860</v>
      </c>
      <c r="V4" s="196"/>
      <c r="W4" s="43"/>
      <c r="X4" s="39"/>
      <c r="Y4" s="39"/>
      <c r="Z4" s="39"/>
      <c r="AA4" s="39"/>
      <c r="AB4" s="39"/>
      <c r="AC4" s="39"/>
      <c r="AD4" s="39"/>
      <c r="AE4" s="39"/>
      <c r="AF4" s="39"/>
      <c r="AG4" s="39"/>
      <c r="AH4" s="39"/>
      <c r="AI4" s="39"/>
      <c r="AJ4" s="39"/>
      <c r="AK4" s="39"/>
      <c r="AL4" s="39"/>
      <c r="AM4" s="39"/>
      <c r="AN4" s="39"/>
      <c r="AO4" s="39"/>
      <c r="AP4" s="39"/>
      <c r="AQ4" s="39"/>
      <c r="AR4" s="39"/>
      <c r="AS4" s="39"/>
      <c r="AT4" s="39"/>
    </row>
    <row r="5" spans="2:46" ht="1.5" customHeight="1" x14ac:dyDescent="0.25">
      <c r="B5" s="41"/>
      <c r="C5" s="42"/>
      <c r="D5" s="42"/>
      <c r="E5" s="42"/>
      <c r="F5" s="42"/>
      <c r="G5" s="42"/>
      <c r="H5" s="42"/>
      <c r="I5" s="42"/>
      <c r="J5" s="42"/>
      <c r="K5" s="42"/>
      <c r="L5" s="42"/>
      <c r="M5" s="42"/>
      <c r="N5" s="42"/>
      <c r="O5" s="42"/>
      <c r="P5" s="42"/>
      <c r="Q5" s="42"/>
      <c r="R5" s="42"/>
      <c r="S5" s="42"/>
      <c r="T5" s="42"/>
      <c r="U5" s="42"/>
      <c r="V5" s="42"/>
      <c r="W5" s="43"/>
      <c r="X5" s="39"/>
      <c r="Y5" s="39"/>
      <c r="Z5" s="39"/>
      <c r="AA5" s="39"/>
      <c r="AB5" s="39"/>
      <c r="AC5" s="39"/>
      <c r="AD5" s="39"/>
      <c r="AE5" s="39"/>
      <c r="AF5" s="39"/>
      <c r="AG5" s="39"/>
      <c r="AH5" s="39"/>
      <c r="AI5" s="39"/>
      <c r="AJ5" s="39"/>
      <c r="AK5" s="39"/>
      <c r="AL5" s="39"/>
      <c r="AM5" s="39"/>
      <c r="AN5" s="39"/>
      <c r="AO5" s="39"/>
      <c r="AP5" s="39"/>
      <c r="AQ5" s="39"/>
      <c r="AR5" s="39"/>
      <c r="AS5" s="39"/>
      <c r="AT5" s="39"/>
    </row>
    <row r="6" spans="2:46" x14ac:dyDescent="0.25">
      <c r="B6" s="41"/>
      <c r="C6" s="44"/>
      <c r="D6" s="44"/>
      <c r="E6" s="44"/>
      <c r="F6" s="44"/>
      <c r="G6" s="44"/>
      <c r="H6" s="44"/>
      <c r="I6" s="44"/>
      <c r="J6" s="44"/>
      <c r="K6" s="44"/>
      <c r="L6" s="44"/>
      <c r="M6" s="44"/>
      <c r="N6" s="44"/>
      <c r="O6" s="44"/>
      <c r="P6" s="44"/>
      <c r="Q6" s="44"/>
      <c r="R6" s="44"/>
      <c r="S6" s="44"/>
      <c r="T6" s="44"/>
      <c r="U6" s="44"/>
      <c r="V6" s="44"/>
      <c r="W6" s="43"/>
      <c r="X6" s="39"/>
      <c r="Y6" s="39"/>
      <c r="Z6" s="39"/>
      <c r="AA6" s="39"/>
      <c r="AB6" s="39"/>
      <c r="AC6" s="39"/>
      <c r="AD6" s="39"/>
      <c r="AE6" s="39"/>
      <c r="AF6" s="39"/>
      <c r="AG6" s="39"/>
      <c r="AH6" s="39"/>
      <c r="AI6" s="39"/>
      <c r="AJ6" s="39"/>
      <c r="AK6" s="39"/>
      <c r="AL6" s="39"/>
      <c r="AM6" s="39"/>
      <c r="AN6" s="39"/>
      <c r="AO6" s="39"/>
      <c r="AP6" s="39"/>
      <c r="AQ6" s="39"/>
      <c r="AR6" s="39"/>
      <c r="AS6" s="39"/>
      <c r="AT6" s="39"/>
    </row>
    <row r="7" spans="2:46" ht="6.75" customHeight="1" x14ac:dyDescent="0.25">
      <c r="B7" s="41"/>
      <c r="C7" s="42"/>
      <c r="D7" s="42"/>
      <c r="E7" s="42"/>
      <c r="F7" s="42"/>
      <c r="G7" s="42"/>
      <c r="H7" s="42"/>
      <c r="I7" s="42"/>
      <c r="J7" s="42"/>
      <c r="K7" s="42"/>
      <c r="L7" s="42"/>
      <c r="M7" s="42"/>
      <c r="N7" s="42"/>
      <c r="O7" s="42"/>
      <c r="P7" s="42"/>
      <c r="Q7" s="42"/>
      <c r="R7" s="42"/>
      <c r="S7" s="42"/>
      <c r="T7" s="42"/>
      <c r="U7" s="42"/>
      <c r="V7" s="42"/>
      <c r="W7" s="43"/>
      <c r="X7" s="39"/>
      <c r="Y7" s="39"/>
      <c r="Z7" s="39"/>
      <c r="AA7" s="39"/>
      <c r="AB7" s="39"/>
      <c r="AC7" s="39"/>
      <c r="AD7" s="39"/>
      <c r="AE7" s="39"/>
      <c r="AF7" s="39"/>
      <c r="AG7" s="39"/>
      <c r="AH7" s="39"/>
      <c r="AI7" s="39"/>
      <c r="AJ7" s="39"/>
      <c r="AK7" s="39"/>
      <c r="AL7" s="39"/>
      <c r="AM7" s="39"/>
      <c r="AN7" s="39"/>
      <c r="AO7" s="39"/>
      <c r="AP7" s="39"/>
      <c r="AQ7" s="39"/>
      <c r="AR7" s="39"/>
      <c r="AS7" s="39"/>
      <c r="AT7" s="39"/>
    </row>
    <row r="8" spans="2:46" ht="54" customHeight="1" x14ac:dyDescent="0.25">
      <c r="B8" s="41"/>
      <c r="C8" s="42"/>
      <c r="D8" s="42"/>
      <c r="E8" s="42"/>
      <c r="F8" s="42"/>
      <c r="G8" s="42"/>
      <c r="H8" s="42"/>
      <c r="I8" s="42"/>
      <c r="J8" s="42"/>
      <c r="K8" s="42"/>
      <c r="L8" s="42"/>
      <c r="M8" s="42"/>
      <c r="N8" s="42"/>
      <c r="O8" s="42"/>
      <c r="P8" s="42"/>
      <c r="Q8" s="42"/>
      <c r="R8" s="42"/>
      <c r="S8" s="42"/>
      <c r="T8" s="42"/>
      <c r="U8" s="42"/>
      <c r="V8" s="42"/>
      <c r="W8" s="43"/>
      <c r="X8" s="39"/>
      <c r="Y8" s="39"/>
      <c r="Z8" s="39"/>
      <c r="AA8" s="39"/>
      <c r="AB8" s="39"/>
      <c r="AC8" s="39"/>
      <c r="AD8" s="39"/>
      <c r="AE8" s="39"/>
      <c r="AF8" s="39"/>
      <c r="AG8" s="39"/>
      <c r="AH8" s="39"/>
      <c r="AI8" s="39"/>
      <c r="AJ8" s="39"/>
      <c r="AK8" s="39"/>
      <c r="AL8" s="39"/>
      <c r="AM8" s="39"/>
      <c r="AN8" s="39"/>
      <c r="AO8" s="39"/>
      <c r="AP8" s="39"/>
      <c r="AQ8" s="39"/>
      <c r="AR8" s="39"/>
      <c r="AS8" s="39"/>
      <c r="AT8" s="39"/>
    </row>
    <row r="9" spans="2:46" ht="6" customHeight="1" x14ac:dyDescent="0.25">
      <c r="B9" s="41"/>
      <c r="C9" s="42"/>
      <c r="D9" s="42"/>
      <c r="E9" s="42"/>
      <c r="F9" s="42"/>
      <c r="G9" s="42"/>
      <c r="H9" s="42"/>
      <c r="I9" s="42"/>
      <c r="J9" s="42"/>
      <c r="K9" s="42"/>
      <c r="L9" s="42"/>
      <c r="M9" s="42"/>
      <c r="N9" s="42"/>
      <c r="O9" s="42"/>
      <c r="P9" s="42"/>
      <c r="Q9" s="42"/>
      <c r="R9" s="42"/>
      <c r="S9" s="42"/>
      <c r="T9" s="42"/>
      <c r="U9" s="42"/>
      <c r="V9" s="42"/>
      <c r="W9" s="43"/>
      <c r="X9" s="39"/>
      <c r="Y9" s="39"/>
      <c r="Z9" s="39"/>
      <c r="AA9" s="39"/>
      <c r="AB9" s="39"/>
      <c r="AC9" s="39"/>
      <c r="AD9" s="39"/>
      <c r="AE9" s="39"/>
      <c r="AF9" s="39"/>
      <c r="AG9" s="39"/>
      <c r="AH9" s="39"/>
      <c r="AI9" s="39"/>
      <c r="AJ9" s="39"/>
      <c r="AK9" s="39"/>
      <c r="AL9" s="39"/>
      <c r="AM9" s="39"/>
      <c r="AN9" s="39"/>
      <c r="AO9" s="39"/>
      <c r="AP9" s="39"/>
      <c r="AQ9" s="39"/>
      <c r="AR9" s="39"/>
      <c r="AS9" s="39"/>
      <c r="AT9" s="39"/>
    </row>
    <row r="10" spans="2:46" ht="25.5" customHeight="1" x14ac:dyDescent="0.25">
      <c r="B10" s="41"/>
      <c r="C10" s="42"/>
      <c r="D10" s="42"/>
      <c r="E10" s="42"/>
      <c r="F10" s="193" t="s">
        <v>182</v>
      </c>
      <c r="G10" s="193"/>
      <c r="H10" s="42"/>
      <c r="I10" s="194" t="s">
        <v>183</v>
      </c>
      <c r="J10" s="194"/>
      <c r="K10" s="194"/>
      <c r="L10" s="194"/>
      <c r="M10" s="194"/>
      <c r="N10" s="42"/>
      <c r="O10" s="42"/>
      <c r="P10" s="42"/>
      <c r="Q10" s="42"/>
      <c r="R10" s="42"/>
      <c r="S10" s="42"/>
      <c r="T10" s="42"/>
      <c r="U10" s="42"/>
      <c r="V10" s="42"/>
      <c r="W10" s="43"/>
      <c r="X10" s="39"/>
      <c r="Y10" s="39"/>
      <c r="Z10" s="39"/>
      <c r="AA10" s="39"/>
      <c r="AB10" s="39"/>
      <c r="AC10" s="39"/>
      <c r="AD10" s="39"/>
      <c r="AE10" s="39"/>
      <c r="AF10" s="39"/>
      <c r="AG10" s="39"/>
      <c r="AH10" s="39"/>
      <c r="AI10" s="39"/>
      <c r="AJ10" s="39"/>
      <c r="AK10" s="39"/>
      <c r="AL10" s="39"/>
      <c r="AM10" s="39"/>
      <c r="AN10" s="39"/>
      <c r="AO10" s="39"/>
      <c r="AP10" s="39"/>
      <c r="AQ10" s="39"/>
      <c r="AR10" s="39"/>
      <c r="AS10" s="39"/>
      <c r="AT10" s="39"/>
    </row>
    <row r="11" spans="2:46" ht="5.25" customHeight="1" x14ac:dyDescent="0.25">
      <c r="B11" s="41"/>
      <c r="C11" s="42"/>
      <c r="D11" s="42"/>
      <c r="E11" s="42"/>
      <c r="F11" s="139"/>
      <c r="G11" s="139"/>
      <c r="H11" s="42"/>
      <c r="I11" s="42"/>
      <c r="J11" s="42"/>
      <c r="K11" s="42"/>
      <c r="L11" s="42"/>
      <c r="M11" s="42"/>
      <c r="N11" s="42"/>
      <c r="O11" s="42"/>
      <c r="P11" s="42"/>
      <c r="Q11" s="42"/>
      <c r="R11" s="42"/>
      <c r="S11" s="42"/>
      <c r="T11" s="42"/>
      <c r="U11" s="42"/>
      <c r="V11" s="42"/>
      <c r="W11" s="43"/>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2:46" ht="45" customHeight="1" x14ac:dyDescent="0.25">
      <c r="B12" s="41"/>
      <c r="C12" s="180" t="s">
        <v>184</v>
      </c>
      <c r="D12" s="180"/>
      <c r="E12" s="42"/>
      <c r="F12" s="180" t="s">
        <v>701</v>
      </c>
      <c r="G12" s="180"/>
      <c r="H12" s="45"/>
      <c r="I12" s="172" t="s">
        <v>744</v>
      </c>
      <c r="J12" s="172"/>
      <c r="K12" s="45"/>
      <c r="L12" s="172" t="s">
        <v>186</v>
      </c>
      <c r="M12" s="172"/>
      <c r="N12" s="42"/>
      <c r="O12" s="172" t="s">
        <v>638</v>
      </c>
      <c r="P12" s="172"/>
      <c r="Q12" s="45"/>
      <c r="R12" s="172" t="s">
        <v>673</v>
      </c>
      <c r="S12" s="172"/>
      <c r="T12" s="42"/>
      <c r="U12" s="172" t="s">
        <v>188</v>
      </c>
      <c r="V12" s="172"/>
      <c r="W12" s="43"/>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2:46" ht="11.25" customHeight="1" x14ac:dyDescent="0.25">
      <c r="B13" s="41"/>
      <c r="C13" s="179" t="s">
        <v>189</v>
      </c>
      <c r="D13" s="174" t="s">
        <v>196</v>
      </c>
      <c r="E13" s="42"/>
      <c r="F13" s="173" t="s">
        <v>190</v>
      </c>
      <c r="G13" s="174" t="s">
        <v>196</v>
      </c>
      <c r="H13" s="46"/>
      <c r="I13" s="173" t="s">
        <v>267</v>
      </c>
      <c r="J13" s="174" t="s">
        <v>196</v>
      </c>
      <c r="K13" s="46"/>
      <c r="L13" s="181" t="s">
        <v>192</v>
      </c>
      <c r="M13" s="174" t="s">
        <v>196</v>
      </c>
      <c r="N13" s="42"/>
      <c r="O13" s="178" t="s">
        <v>213</v>
      </c>
      <c r="P13" s="174" t="s">
        <v>196</v>
      </c>
      <c r="Q13" s="46"/>
      <c r="R13" s="178" t="s">
        <v>344</v>
      </c>
      <c r="S13" s="174" t="s">
        <v>196</v>
      </c>
      <c r="T13" s="42"/>
      <c r="U13" s="188" t="s">
        <v>195</v>
      </c>
      <c r="V13" s="174" t="s">
        <v>196</v>
      </c>
      <c r="W13" s="43"/>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2:46" ht="11.25" customHeight="1" x14ac:dyDescent="0.25">
      <c r="B14" s="41"/>
      <c r="C14" s="179"/>
      <c r="D14" s="175"/>
      <c r="E14" s="42"/>
      <c r="F14" s="173"/>
      <c r="G14" s="175"/>
      <c r="H14" s="46"/>
      <c r="I14" s="173"/>
      <c r="J14" s="175"/>
      <c r="K14" s="46"/>
      <c r="L14" s="181"/>
      <c r="M14" s="175"/>
      <c r="N14" s="42"/>
      <c r="O14" s="178"/>
      <c r="P14" s="175"/>
      <c r="Q14" s="46"/>
      <c r="R14" s="178"/>
      <c r="S14" s="175"/>
      <c r="T14" s="42"/>
      <c r="U14" s="188"/>
      <c r="V14" s="175"/>
      <c r="W14" s="43"/>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2:46" ht="9" customHeight="1" x14ac:dyDescent="0.25">
      <c r="B15" s="41"/>
      <c r="C15" s="42"/>
      <c r="D15" s="46"/>
      <c r="E15" s="42"/>
      <c r="F15" s="138"/>
      <c r="G15" s="138"/>
      <c r="H15" s="46"/>
      <c r="I15" s="42"/>
      <c r="J15" s="46"/>
      <c r="K15" s="138"/>
      <c r="L15" s="138"/>
      <c r="M15" s="138"/>
      <c r="N15" s="42"/>
      <c r="O15" s="147"/>
      <c r="P15" s="147"/>
      <c r="Q15" s="46"/>
      <c r="R15" s="45"/>
      <c r="S15" s="45"/>
      <c r="T15" s="42"/>
      <c r="U15" s="47"/>
      <c r="V15" s="46"/>
      <c r="W15" s="43"/>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2:46" ht="44.25" customHeight="1" x14ac:dyDescent="0.25">
      <c r="B16" s="41"/>
      <c r="C16" s="172" t="s">
        <v>197</v>
      </c>
      <c r="D16" s="172"/>
      <c r="E16" s="42"/>
      <c r="F16" s="172" t="s">
        <v>715</v>
      </c>
      <c r="G16" s="172"/>
      <c r="H16" s="45"/>
      <c r="I16" s="172" t="s">
        <v>185</v>
      </c>
      <c r="J16" s="172"/>
      <c r="K16" s="138"/>
      <c r="L16" s="172" t="s">
        <v>498</v>
      </c>
      <c r="M16" s="172"/>
      <c r="N16" s="42"/>
      <c r="O16" s="172" t="s">
        <v>539</v>
      </c>
      <c r="P16" s="172"/>
      <c r="Q16" s="46"/>
      <c r="R16" s="172" t="s">
        <v>802</v>
      </c>
      <c r="S16" s="172"/>
      <c r="T16" s="42"/>
      <c r="U16" s="187"/>
      <c r="V16" s="187"/>
      <c r="W16" s="43"/>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2:46" ht="12" customHeight="1" x14ac:dyDescent="0.25">
      <c r="B17" s="41"/>
      <c r="C17" s="179" t="s">
        <v>199</v>
      </c>
      <c r="D17" s="174" t="s">
        <v>196</v>
      </c>
      <c r="E17" s="42"/>
      <c r="F17" s="173" t="s">
        <v>200</v>
      </c>
      <c r="G17" s="174" t="s">
        <v>196</v>
      </c>
      <c r="H17" s="46"/>
      <c r="I17" s="181" t="s">
        <v>191</v>
      </c>
      <c r="J17" s="174" t="s">
        <v>196</v>
      </c>
      <c r="K17" s="138"/>
      <c r="L17" s="181" t="s">
        <v>499</v>
      </c>
      <c r="M17" s="177" t="s">
        <v>196</v>
      </c>
      <c r="N17" s="42"/>
      <c r="O17" s="178" t="s">
        <v>201</v>
      </c>
      <c r="P17" s="174" t="s">
        <v>196</v>
      </c>
      <c r="Q17" s="42"/>
      <c r="R17" s="178" t="s">
        <v>349</v>
      </c>
      <c r="S17" s="174" t="s">
        <v>196</v>
      </c>
      <c r="T17" s="42"/>
      <c r="U17" s="45"/>
      <c r="V17" s="45"/>
      <c r="W17" s="43"/>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2:46" ht="12" customHeight="1" x14ac:dyDescent="0.25">
      <c r="B18" s="41"/>
      <c r="C18" s="179"/>
      <c r="D18" s="175"/>
      <c r="E18" s="42"/>
      <c r="F18" s="173"/>
      <c r="G18" s="175"/>
      <c r="H18" s="46"/>
      <c r="I18" s="181"/>
      <c r="J18" s="175"/>
      <c r="K18" s="138"/>
      <c r="L18" s="181"/>
      <c r="M18" s="177"/>
      <c r="N18" s="42"/>
      <c r="O18" s="178"/>
      <c r="P18" s="175"/>
      <c r="Q18" s="45"/>
      <c r="R18" s="178"/>
      <c r="S18" s="175"/>
      <c r="T18" s="42"/>
      <c r="U18" s="45"/>
      <c r="V18" s="45"/>
      <c r="W18" s="43"/>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2:46" ht="6.75" customHeight="1" x14ac:dyDescent="0.25">
      <c r="B19" s="41"/>
      <c r="C19" s="42"/>
      <c r="D19" s="42"/>
      <c r="E19" s="42"/>
      <c r="F19" s="138"/>
      <c r="G19" s="138"/>
      <c r="H19" s="42"/>
      <c r="I19" s="147"/>
      <c r="J19" s="147"/>
      <c r="K19" s="138"/>
      <c r="L19" s="138"/>
      <c r="M19" s="138"/>
      <c r="N19" s="42"/>
      <c r="O19" s="42"/>
      <c r="P19" s="42"/>
      <c r="Q19" s="46"/>
      <c r="R19" s="138"/>
      <c r="S19" s="138"/>
      <c r="T19" s="42"/>
      <c r="U19" s="45"/>
      <c r="V19" s="45"/>
      <c r="W19" s="43"/>
      <c r="X19" s="39"/>
      <c r="Y19" s="39"/>
      <c r="Z19" s="39"/>
      <c r="AA19" s="39"/>
      <c r="AB19" s="39"/>
      <c r="AC19" s="39"/>
      <c r="AD19" s="39"/>
      <c r="AE19" s="39"/>
      <c r="AF19" s="39"/>
      <c r="AG19" s="39"/>
      <c r="AH19" s="39"/>
      <c r="AI19" s="39"/>
      <c r="AJ19" s="39"/>
      <c r="AK19" s="39"/>
      <c r="AL19" s="39"/>
      <c r="AM19" s="39"/>
      <c r="AN19" s="39"/>
      <c r="AO19" s="39"/>
      <c r="AP19" s="39"/>
      <c r="AQ19" s="39"/>
      <c r="AR19" s="39"/>
      <c r="AS19" s="39"/>
      <c r="AT19" s="39"/>
    </row>
    <row r="20" spans="2:46" ht="44.25" customHeight="1" x14ac:dyDescent="0.25">
      <c r="B20" s="41"/>
      <c r="C20" s="172" t="s">
        <v>688</v>
      </c>
      <c r="D20" s="172"/>
      <c r="E20" s="42"/>
      <c r="F20" s="172" t="s">
        <v>204</v>
      </c>
      <c r="G20" s="172"/>
      <c r="H20" s="45"/>
      <c r="I20" s="182" t="s">
        <v>609</v>
      </c>
      <c r="J20" s="183"/>
      <c r="K20" s="138"/>
      <c r="L20" s="172" t="s">
        <v>526</v>
      </c>
      <c r="M20" s="172"/>
      <c r="N20" s="138"/>
      <c r="O20" s="172" t="s">
        <v>187</v>
      </c>
      <c r="P20" s="172"/>
      <c r="Q20" s="138"/>
      <c r="R20" s="172" t="s">
        <v>803</v>
      </c>
      <c r="S20" s="172"/>
      <c r="T20" s="42"/>
      <c r="U20" s="47"/>
      <c r="V20" s="45"/>
      <c r="W20" s="43"/>
      <c r="X20" s="39"/>
      <c r="Y20" s="39"/>
      <c r="Z20" s="39"/>
      <c r="AA20" s="39"/>
      <c r="AB20" s="39"/>
      <c r="AC20" s="39"/>
      <c r="AD20" s="39"/>
      <c r="AE20" s="39"/>
      <c r="AF20" s="39"/>
      <c r="AG20" s="39"/>
      <c r="AH20" s="39"/>
      <c r="AI20" s="39"/>
      <c r="AJ20" s="39"/>
      <c r="AK20" s="39"/>
      <c r="AL20" s="39"/>
      <c r="AM20" s="39"/>
      <c r="AN20" s="39"/>
      <c r="AO20" s="39"/>
      <c r="AP20" s="39"/>
      <c r="AQ20" s="39"/>
      <c r="AR20" s="39"/>
      <c r="AS20" s="39"/>
      <c r="AT20" s="39"/>
    </row>
    <row r="21" spans="2:46" ht="11.25" customHeight="1" x14ac:dyDescent="0.25">
      <c r="B21" s="41"/>
      <c r="C21" s="179" t="s">
        <v>692</v>
      </c>
      <c r="D21" s="174" t="s">
        <v>196</v>
      </c>
      <c r="E21" s="42"/>
      <c r="F21" s="173" t="s">
        <v>206</v>
      </c>
      <c r="G21" s="174" t="s">
        <v>196</v>
      </c>
      <c r="H21" s="46"/>
      <c r="I21" s="184" t="s">
        <v>286</v>
      </c>
      <c r="J21" s="190" t="s">
        <v>196</v>
      </c>
      <c r="K21" s="138"/>
      <c r="L21" s="181" t="s">
        <v>527</v>
      </c>
      <c r="M21" s="177" t="s">
        <v>196</v>
      </c>
      <c r="N21" s="138"/>
      <c r="O21" s="178" t="s">
        <v>194</v>
      </c>
      <c r="P21" s="174" t="s">
        <v>196</v>
      </c>
      <c r="Q21" s="138"/>
      <c r="R21" s="178" t="s">
        <v>214</v>
      </c>
      <c r="S21" s="174" t="s">
        <v>196</v>
      </c>
      <c r="T21" s="42"/>
      <c r="U21" s="47"/>
      <c r="V21" s="46"/>
      <c r="W21" s="43"/>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2:46" ht="11.25" customHeight="1" x14ac:dyDescent="0.25">
      <c r="B22" s="41"/>
      <c r="C22" s="179"/>
      <c r="D22" s="175"/>
      <c r="E22" s="42"/>
      <c r="F22" s="173"/>
      <c r="G22" s="175"/>
      <c r="H22" s="46"/>
      <c r="I22" s="185"/>
      <c r="J22" s="191"/>
      <c r="K22" s="138"/>
      <c r="L22" s="181"/>
      <c r="M22" s="177"/>
      <c r="N22" s="138"/>
      <c r="O22" s="178"/>
      <c r="P22" s="175"/>
      <c r="Q22" s="138"/>
      <c r="R22" s="178"/>
      <c r="S22" s="175"/>
      <c r="T22" s="42"/>
      <c r="U22" s="47"/>
      <c r="V22" s="46"/>
      <c r="W22" s="43"/>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2:46" ht="6.75" customHeight="1" x14ac:dyDescent="0.25">
      <c r="B23" s="41"/>
      <c r="C23" s="137"/>
      <c r="D23" s="137"/>
      <c r="E23" s="42"/>
      <c r="F23" s="42"/>
      <c r="G23" s="42"/>
      <c r="H23" s="42"/>
      <c r="I23" s="138"/>
      <c r="J23" s="138"/>
      <c r="K23" s="138"/>
      <c r="L23" s="138"/>
      <c r="M23" s="138"/>
      <c r="N23" s="138"/>
      <c r="O23" s="138"/>
      <c r="P23" s="138"/>
      <c r="Q23" s="138"/>
      <c r="R23" s="138"/>
      <c r="S23" s="138"/>
      <c r="T23" s="138"/>
      <c r="U23" s="42"/>
      <c r="V23" s="42"/>
      <c r="W23" s="43"/>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2:46" ht="45" customHeight="1" x14ac:dyDescent="0.25">
      <c r="B24" s="41"/>
      <c r="C24" s="172" t="s">
        <v>203</v>
      </c>
      <c r="D24" s="172"/>
      <c r="E24" s="42"/>
      <c r="F24" s="172" t="s">
        <v>209</v>
      </c>
      <c r="G24" s="172"/>
      <c r="H24" s="49"/>
      <c r="I24" s="182" t="s">
        <v>557</v>
      </c>
      <c r="J24" s="183"/>
      <c r="K24" s="48"/>
      <c r="L24" s="172" t="s">
        <v>742</v>
      </c>
      <c r="M24" s="172"/>
      <c r="N24" s="48"/>
      <c r="O24" s="172" t="s">
        <v>198</v>
      </c>
      <c r="P24" s="172"/>
      <c r="Q24" s="48"/>
      <c r="R24" s="172" t="s">
        <v>870</v>
      </c>
      <c r="S24" s="172"/>
      <c r="T24" s="48"/>
      <c r="U24" s="42"/>
      <c r="V24" s="42"/>
      <c r="W24" s="43"/>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2:46" ht="11.25" customHeight="1" x14ac:dyDescent="0.25">
      <c r="B25" s="41"/>
      <c r="C25" s="179" t="s">
        <v>205</v>
      </c>
      <c r="D25" s="174" t="s">
        <v>196</v>
      </c>
      <c r="E25" s="42"/>
      <c r="F25" s="173" t="s">
        <v>211</v>
      </c>
      <c r="G25" s="174" t="s">
        <v>196</v>
      </c>
      <c r="H25" s="49"/>
      <c r="I25" s="184" t="s">
        <v>291</v>
      </c>
      <c r="J25" s="174" t="s">
        <v>196</v>
      </c>
      <c r="K25" s="48"/>
      <c r="L25" s="176" t="s">
        <v>700</v>
      </c>
      <c r="M25" s="177" t="s">
        <v>196</v>
      </c>
      <c r="N25" s="48"/>
      <c r="O25" s="178" t="s">
        <v>202</v>
      </c>
      <c r="P25" s="174" t="s">
        <v>196</v>
      </c>
      <c r="Q25" s="48"/>
      <c r="R25" s="178" t="s">
        <v>207</v>
      </c>
      <c r="S25" s="174" t="s">
        <v>196</v>
      </c>
      <c r="T25" s="48"/>
      <c r="U25" s="42"/>
      <c r="V25" s="42"/>
      <c r="W25" s="43"/>
      <c r="X25" s="39"/>
      <c r="Y25" s="39"/>
      <c r="Z25" s="39"/>
      <c r="AA25" s="39"/>
      <c r="AB25" s="39"/>
      <c r="AC25" s="39"/>
      <c r="AD25" s="39"/>
      <c r="AE25" s="39"/>
      <c r="AF25" s="39"/>
      <c r="AG25" s="39"/>
      <c r="AH25" s="39"/>
      <c r="AI25" s="39"/>
      <c r="AJ25" s="39"/>
      <c r="AK25" s="39"/>
      <c r="AL25" s="39"/>
      <c r="AM25" s="39"/>
      <c r="AN25" s="39"/>
      <c r="AO25" s="39"/>
      <c r="AP25" s="39"/>
      <c r="AQ25" s="39"/>
      <c r="AR25" s="39"/>
      <c r="AS25" s="39"/>
      <c r="AT25" s="39"/>
    </row>
    <row r="26" spans="2:46" ht="11.25" customHeight="1" x14ac:dyDescent="0.25">
      <c r="B26" s="41"/>
      <c r="C26" s="179"/>
      <c r="D26" s="175"/>
      <c r="E26" s="42"/>
      <c r="F26" s="173"/>
      <c r="G26" s="175"/>
      <c r="H26" s="49"/>
      <c r="I26" s="185"/>
      <c r="J26" s="175"/>
      <c r="K26" s="48"/>
      <c r="L26" s="176"/>
      <c r="M26" s="177"/>
      <c r="N26" s="48"/>
      <c r="O26" s="178"/>
      <c r="P26" s="175"/>
      <c r="Q26" s="48"/>
      <c r="R26" s="178"/>
      <c r="S26" s="175"/>
      <c r="T26" s="48"/>
      <c r="U26" s="42"/>
      <c r="V26" s="42"/>
      <c r="W26" s="43"/>
      <c r="X26" s="39"/>
      <c r="Y26" s="39"/>
      <c r="Z26" s="39"/>
      <c r="AA26" s="39"/>
      <c r="AB26" s="39"/>
      <c r="AC26" s="39"/>
      <c r="AD26" s="39"/>
      <c r="AE26" s="39"/>
      <c r="AF26" s="39"/>
      <c r="AG26" s="39"/>
      <c r="AH26" s="39"/>
      <c r="AI26" s="39"/>
      <c r="AJ26" s="39"/>
      <c r="AK26" s="39"/>
      <c r="AL26" s="39"/>
      <c r="AM26" s="39"/>
      <c r="AN26" s="39"/>
      <c r="AO26" s="39"/>
      <c r="AP26" s="39"/>
      <c r="AQ26" s="39"/>
      <c r="AR26" s="39"/>
      <c r="AS26" s="39"/>
      <c r="AT26" s="39"/>
    </row>
    <row r="27" spans="2:46" ht="6.75" customHeight="1" x14ac:dyDescent="0.25">
      <c r="B27" s="41"/>
      <c r="C27" s="42"/>
      <c r="D27" s="42"/>
      <c r="E27" s="42"/>
      <c r="F27" s="138"/>
      <c r="G27" s="138"/>
      <c r="H27" s="42"/>
      <c r="I27" s="138"/>
      <c r="J27" s="138"/>
      <c r="K27" s="138"/>
      <c r="L27" s="138"/>
      <c r="M27" s="138"/>
      <c r="N27" s="138"/>
      <c r="O27" s="138"/>
      <c r="P27" s="138"/>
      <c r="Q27" s="138"/>
      <c r="R27" s="138"/>
      <c r="S27" s="138"/>
      <c r="T27" s="42"/>
      <c r="U27" s="42"/>
      <c r="V27" s="42"/>
      <c r="W27" s="43"/>
      <c r="X27" s="39"/>
      <c r="Y27" s="39"/>
      <c r="Z27" s="39"/>
      <c r="AA27" s="39"/>
      <c r="AB27" s="39"/>
      <c r="AC27" s="39"/>
      <c r="AD27" s="39"/>
      <c r="AE27" s="39"/>
      <c r="AF27" s="39"/>
      <c r="AG27" s="39"/>
      <c r="AH27" s="39"/>
      <c r="AI27" s="39"/>
      <c r="AJ27" s="39"/>
      <c r="AK27" s="39"/>
      <c r="AL27" s="39"/>
      <c r="AM27" s="39"/>
      <c r="AN27" s="39"/>
      <c r="AO27" s="39"/>
      <c r="AP27" s="39"/>
      <c r="AQ27" s="39"/>
      <c r="AR27" s="39"/>
      <c r="AS27" s="39"/>
      <c r="AT27" s="39"/>
    </row>
    <row r="28" spans="2:46" ht="45" customHeight="1" x14ac:dyDescent="0.25">
      <c r="B28" s="41"/>
      <c r="C28" s="42"/>
      <c r="D28" s="42"/>
      <c r="E28" s="42"/>
      <c r="F28" s="172" t="s">
        <v>743</v>
      </c>
      <c r="G28" s="172"/>
      <c r="H28" s="49"/>
      <c r="I28" s="172" t="s">
        <v>595</v>
      </c>
      <c r="J28" s="172"/>
      <c r="K28" s="48"/>
      <c r="L28" s="48"/>
      <c r="M28" s="48"/>
      <c r="N28" s="48"/>
      <c r="O28" s="172" t="s">
        <v>772</v>
      </c>
      <c r="P28" s="172"/>
      <c r="Q28" s="48"/>
      <c r="R28" s="138"/>
      <c r="S28" s="138"/>
      <c r="T28" s="48"/>
      <c r="U28" s="42"/>
      <c r="V28" s="42"/>
      <c r="W28" s="43"/>
      <c r="X28" s="39"/>
      <c r="Y28" s="39"/>
      <c r="Z28" s="39"/>
      <c r="AA28" s="39"/>
      <c r="AB28" s="39"/>
      <c r="AC28" s="39"/>
      <c r="AD28" s="39"/>
      <c r="AE28" s="39"/>
      <c r="AF28" s="39"/>
      <c r="AG28" s="39"/>
      <c r="AH28" s="39"/>
      <c r="AI28" s="39"/>
      <c r="AJ28" s="39"/>
      <c r="AK28" s="39"/>
      <c r="AL28" s="39"/>
      <c r="AM28" s="39"/>
      <c r="AN28" s="39"/>
      <c r="AO28" s="39"/>
      <c r="AP28" s="39"/>
      <c r="AQ28" s="39"/>
      <c r="AR28" s="39"/>
      <c r="AS28" s="39"/>
      <c r="AT28" s="39"/>
    </row>
    <row r="29" spans="2:46" ht="12" customHeight="1" x14ac:dyDescent="0.25">
      <c r="B29" s="41"/>
      <c r="C29" s="42"/>
      <c r="D29" s="42"/>
      <c r="E29" s="42"/>
      <c r="F29" s="173" t="s">
        <v>259</v>
      </c>
      <c r="G29" s="174" t="s">
        <v>196</v>
      </c>
      <c r="H29" s="49"/>
      <c r="I29" s="181" t="s">
        <v>596</v>
      </c>
      <c r="J29" s="186" t="s">
        <v>196</v>
      </c>
      <c r="K29" s="48"/>
      <c r="L29" s="48"/>
      <c r="M29" s="48"/>
      <c r="N29" s="48"/>
      <c r="O29" s="178" t="s">
        <v>193</v>
      </c>
      <c r="P29" s="174" t="s">
        <v>196</v>
      </c>
      <c r="Q29" s="48"/>
      <c r="R29" s="138"/>
      <c r="S29" s="138"/>
      <c r="T29" s="48"/>
      <c r="U29" s="42"/>
      <c r="V29" s="42"/>
      <c r="W29" s="43"/>
      <c r="X29" s="39"/>
      <c r="Y29" s="39"/>
      <c r="Z29" s="39"/>
      <c r="AA29" s="39"/>
      <c r="AB29" s="39"/>
      <c r="AC29" s="39"/>
      <c r="AD29" s="39"/>
      <c r="AE29" s="39"/>
      <c r="AF29" s="39"/>
      <c r="AG29" s="39"/>
      <c r="AH29" s="39"/>
      <c r="AI29" s="39"/>
      <c r="AJ29" s="39"/>
      <c r="AK29" s="39"/>
      <c r="AL29" s="39"/>
      <c r="AM29" s="39"/>
      <c r="AN29" s="39"/>
      <c r="AO29" s="39"/>
      <c r="AP29" s="39"/>
      <c r="AQ29" s="39"/>
      <c r="AR29" s="39"/>
      <c r="AS29" s="39"/>
      <c r="AT29" s="39"/>
    </row>
    <row r="30" spans="2:46" ht="12" customHeight="1" x14ac:dyDescent="0.25">
      <c r="B30" s="41"/>
      <c r="C30" s="42"/>
      <c r="D30" s="42"/>
      <c r="E30" s="42"/>
      <c r="F30" s="173"/>
      <c r="G30" s="175"/>
      <c r="H30" s="49"/>
      <c r="I30" s="181"/>
      <c r="J30" s="186"/>
      <c r="K30" s="48"/>
      <c r="L30" s="48"/>
      <c r="M30" s="48"/>
      <c r="N30" s="48"/>
      <c r="O30" s="178"/>
      <c r="P30" s="175"/>
      <c r="Q30" s="48"/>
      <c r="R30" s="138"/>
      <c r="S30" s="138"/>
      <c r="T30" s="48"/>
      <c r="U30" s="42"/>
      <c r="V30" s="42"/>
      <c r="W30" s="43"/>
      <c r="X30" s="39"/>
      <c r="Y30" s="39"/>
      <c r="Z30" s="39"/>
      <c r="AA30" s="39"/>
      <c r="AB30" s="39"/>
      <c r="AC30" s="39"/>
      <c r="AD30" s="39"/>
      <c r="AE30" s="39"/>
      <c r="AF30" s="39"/>
      <c r="AG30" s="39"/>
      <c r="AH30" s="39"/>
      <c r="AI30" s="39"/>
      <c r="AJ30" s="39"/>
      <c r="AK30" s="39"/>
      <c r="AL30" s="39"/>
      <c r="AM30" s="39"/>
      <c r="AN30" s="39"/>
      <c r="AO30" s="39"/>
      <c r="AP30" s="39"/>
      <c r="AQ30" s="39"/>
      <c r="AR30" s="39"/>
      <c r="AS30" s="39"/>
      <c r="AT30" s="39"/>
    </row>
    <row r="31" spans="2:46" ht="6.75" customHeight="1" x14ac:dyDescent="0.25">
      <c r="B31" s="41"/>
      <c r="C31" s="42"/>
      <c r="D31" s="42"/>
      <c r="E31" s="42"/>
      <c r="F31" s="138"/>
      <c r="G31" s="138"/>
      <c r="H31" s="42"/>
      <c r="I31" s="147"/>
      <c r="J31" s="147"/>
      <c r="K31" s="138"/>
      <c r="L31" s="138"/>
      <c r="M31" s="138"/>
      <c r="N31" s="138"/>
      <c r="O31" s="138"/>
      <c r="P31" s="138"/>
      <c r="Q31" s="138"/>
      <c r="R31" s="138"/>
      <c r="S31" s="138"/>
      <c r="T31" s="42"/>
      <c r="U31" s="42"/>
      <c r="V31" s="42"/>
      <c r="W31" s="43"/>
      <c r="X31" s="39"/>
      <c r="Y31" s="39"/>
      <c r="Z31" s="39"/>
      <c r="AA31" s="39"/>
      <c r="AB31" s="39"/>
      <c r="AC31" s="39"/>
      <c r="AD31" s="39"/>
      <c r="AE31" s="39"/>
      <c r="AF31" s="39"/>
      <c r="AG31" s="39"/>
      <c r="AH31" s="39"/>
      <c r="AI31" s="39"/>
      <c r="AJ31" s="39"/>
      <c r="AK31" s="39"/>
      <c r="AL31" s="39"/>
      <c r="AM31" s="39"/>
      <c r="AN31" s="39"/>
      <c r="AO31" s="39"/>
      <c r="AP31" s="39"/>
      <c r="AQ31" s="39"/>
      <c r="AR31" s="39"/>
      <c r="AS31" s="39"/>
      <c r="AT31" s="39"/>
    </row>
    <row r="32" spans="2:46" ht="45" customHeight="1" x14ac:dyDescent="0.25">
      <c r="B32" s="41"/>
      <c r="C32" s="42"/>
      <c r="D32" s="42"/>
      <c r="E32" s="42"/>
      <c r="F32" s="172" t="s">
        <v>453</v>
      </c>
      <c r="G32" s="172"/>
      <c r="H32" s="49"/>
      <c r="I32" s="147"/>
      <c r="J32" s="147"/>
      <c r="K32" s="48"/>
      <c r="L32" s="48"/>
      <c r="M32" s="48"/>
      <c r="N32" s="48"/>
      <c r="O32" s="172" t="s">
        <v>210</v>
      </c>
      <c r="P32" s="172"/>
      <c r="Q32" s="48"/>
      <c r="R32" s="138"/>
      <c r="S32" s="138"/>
      <c r="T32" s="48"/>
      <c r="U32" s="42"/>
      <c r="V32" s="42"/>
      <c r="W32" s="43"/>
      <c r="X32" s="39"/>
      <c r="Y32" s="39"/>
      <c r="Z32" s="39"/>
      <c r="AA32" s="39"/>
      <c r="AB32" s="39"/>
      <c r="AC32" s="39"/>
      <c r="AD32" s="39"/>
      <c r="AE32" s="39"/>
      <c r="AF32" s="39"/>
      <c r="AG32" s="39"/>
      <c r="AH32" s="39"/>
      <c r="AI32" s="39"/>
      <c r="AJ32" s="39"/>
      <c r="AK32" s="39"/>
      <c r="AL32" s="39"/>
      <c r="AM32" s="39"/>
      <c r="AN32" s="39"/>
      <c r="AO32" s="39"/>
      <c r="AP32" s="39"/>
      <c r="AQ32" s="39"/>
      <c r="AR32" s="39"/>
      <c r="AS32" s="39"/>
      <c r="AT32" s="39"/>
    </row>
    <row r="33" spans="2:46" ht="12" customHeight="1" x14ac:dyDescent="0.25">
      <c r="B33" s="41"/>
      <c r="C33" s="42"/>
      <c r="D33" s="42"/>
      <c r="E33" s="42"/>
      <c r="F33" s="173" t="s">
        <v>454</v>
      </c>
      <c r="G33" s="174" t="s">
        <v>196</v>
      </c>
      <c r="H33" s="49"/>
      <c r="I33" s="147"/>
      <c r="J33" s="147"/>
      <c r="K33" s="48"/>
      <c r="L33" s="48"/>
      <c r="M33" s="48"/>
      <c r="N33" s="48"/>
      <c r="O33" s="178" t="s">
        <v>212</v>
      </c>
      <c r="P33" s="174" t="s">
        <v>196</v>
      </c>
      <c r="Q33" s="48"/>
      <c r="R33" s="138"/>
      <c r="S33" s="138"/>
      <c r="T33" s="48"/>
      <c r="U33" s="42"/>
      <c r="V33" s="42"/>
      <c r="W33" s="43"/>
      <c r="X33" s="39"/>
      <c r="Y33" s="39"/>
      <c r="Z33" s="39"/>
      <c r="AA33" s="39"/>
      <c r="AB33" s="39"/>
      <c r="AC33" s="39"/>
      <c r="AD33" s="39"/>
      <c r="AE33" s="39"/>
      <c r="AF33" s="39"/>
      <c r="AG33" s="39"/>
      <c r="AH33" s="39"/>
      <c r="AI33" s="39"/>
      <c r="AJ33" s="39"/>
      <c r="AK33" s="39"/>
      <c r="AL33" s="39"/>
      <c r="AM33" s="39"/>
      <c r="AN33" s="39"/>
      <c r="AO33" s="39"/>
      <c r="AP33" s="39"/>
      <c r="AQ33" s="39"/>
      <c r="AR33" s="39"/>
      <c r="AS33" s="39"/>
      <c r="AT33" s="39"/>
    </row>
    <row r="34" spans="2:46" ht="12" customHeight="1" x14ac:dyDescent="0.25">
      <c r="B34" s="41"/>
      <c r="C34" s="42"/>
      <c r="D34" s="42"/>
      <c r="E34" s="42"/>
      <c r="F34" s="173"/>
      <c r="G34" s="175"/>
      <c r="H34" s="49"/>
      <c r="I34" s="147"/>
      <c r="J34" s="147"/>
      <c r="K34" s="48"/>
      <c r="L34" s="48"/>
      <c r="M34" s="48"/>
      <c r="N34" s="48"/>
      <c r="O34" s="178"/>
      <c r="P34" s="175"/>
      <c r="Q34" s="48"/>
      <c r="R34" s="138"/>
      <c r="S34" s="138"/>
      <c r="T34" s="48"/>
      <c r="U34" s="42"/>
      <c r="V34" s="42"/>
      <c r="W34" s="43"/>
      <c r="X34" s="39"/>
      <c r="Y34" s="39"/>
      <c r="Z34" s="39"/>
      <c r="AA34" s="39"/>
      <c r="AB34" s="39"/>
      <c r="AC34" s="39"/>
      <c r="AD34" s="39"/>
      <c r="AE34" s="39"/>
      <c r="AF34" s="39"/>
      <c r="AG34" s="39"/>
      <c r="AH34" s="39"/>
      <c r="AI34" s="39"/>
      <c r="AJ34" s="39"/>
      <c r="AK34" s="39"/>
      <c r="AL34" s="39"/>
      <c r="AM34" s="39"/>
      <c r="AN34" s="39"/>
      <c r="AO34" s="39"/>
      <c r="AP34" s="39"/>
      <c r="AQ34" s="39"/>
      <c r="AR34" s="39"/>
      <c r="AS34" s="39"/>
      <c r="AT34" s="39"/>
    </row>
    <row r="35" spans="2:46" ht="6.75" hidden="1" customHeight="1" x14ac:dyDescent="0.25">
      <c r="B35" s="41"/>
      <c r="C35" s="42"/>
      <c r="D35" s="42"/>
      <c r="E35" s="42"/>
      <c r="F35" s="42"/>
      <c r="G35" s="42"/>
      <c r="H35" s="42"/>
      <c r="I35" s="42"/>
      <c r="J35" s="42"/>
      <c r="K35" s="42"/>
      <c r="L35" s="42"/>
      <c r="M35" s="138"/>
      <c r="N35" s="138"/>
      <c r="O35" s="138"/>
      <c r="P35" s="138"/>
      <c r="Q35" s="138"/>
      <c r="R35" s="138"/>
      <c r="S35" s="138"/>
      <c r="T35" s="42"/>
      <c r="U35" s="42"/>
      <c r="V35" s="42"/>
      <c r="W35" s="43"/>
      <c r="X35" s="39"/>
      <c r="Y35" s="39"/>
      <c r="Z35" s="39"/>
      <c r="AA35" s="39"/>
      <c r="AB35" s="39"/>
      <c r="AC35" s="39"/>
      <c r="AD35" s="39"/>
      <c r="AE35" s="39"/>
      <c r="AF35" s="39"/>
      <c r="AG35" s="39"/>
      <c r="AH35" s="39"/>
      <c r="AI35" s="39"/>
      <c r="AJ35" s="39"/>
      <c r="AK35" s="39"/>
      <c r="AL35" s="39"/>
      <c r="AM35" s="39"/>
      <c r="AN35" s="39"/>
      <c r="AO35" s="39"/>
      <c r="AP35" s="39"/>
      <c r="AQ35" s="39"/>
      <c r="AR35" s="39"/>
      <c r="AS35" s="39"/>
      <c r="AT35" s="39"/>
    </row>
    <row r="36" spans="2:46" ht="45" hidden="1" customHeight="1" x14ac:dyDescent="0.25">
      <c r="B36" s="41"/>
      <c r="C36" s="42"/>
      <c r="D36" s="42"/>
      <c r="E36" s="42"/>
      <c r="F36" s="42"/>
      <c r="G36" s="42"/>
      <c r="H36" s="42"/>
      <c r="I36" s="42"/>
      <c r="J36" s="42"/>
      <c r="K36" s="42"/>
      <c r="L36" s="42"/>
      <c r="M36" s="138"/>
      <c r="N36" s="138"/>
      <c r="O36" s="138"/>
      <c r="P36" s="138"/>
      <c r="Q36" s="138"/>
      <c r="R36" s="138"/>
      <c r="S36" s="48"/>
      <c r="T36" s="48"/>
      <c r="U36" s="42"/>
      <c r="V36" s="42"/>
      <c r="W36" s="43"/>
      <c r="X36" s="39"/>
      <c r="Y36" s="39"/>
      <c r="Z36" s="39"/>
      <c r="AA36" s="39"/>
      <c r="AB36" s="39"/>
      <c r="AC36" s="39"/>
      <c r="AD36" s="39"/>
      <c r="AE36" s="39"/>
      <c r="AF36" s="39"/>
      <c r="AG36" s="39"/>
      <c r="AH36" s="39"/>
      <c r="AI36" s="39"/>
      <c r="AJ36" s="39"/>
      <c r="AK36" s="39"/>
      <c r="AL36" s="39"/>
      <c r="AM36" s="39"/>
      <c r="AN36" s="39"/>
      <c r="AO36" s="39"/>
      <c r="AP36" s="39"/>
      <c r="AQ36" s="39"/>
      <c r="AR36" s="39"/>
      <c r="AS36" s="39"/>
      <c r="AT36" s="39"/>
    </row>
    <row r="37" spans="2:46" ht="12" hidden="1" customHeight="1" x14ac:dyDescent="0.25">
      <c r="B37" s="41"/>
      <c r="C37" s="42"/>
      <c r="D37" s="42"/>
      <c r="E37" s="42"/>
      <c r="F37" s="42"/>
      <c r="G37" s="42"/>
      <c r="H37" s="42"/>
      <c r="I37" s="42"/>
      <c r="J37" s="42"/>
      <c r="K37" s="42"/>
      <c r="L37" s="42"/>
      <c r="M37" s="138"/>
      <c r="N37" s="138"/>
      <c r="O37" s="138"/>
      <c r="P37" s="138"/>
      <c r="Q37" s="138"/>
      <c r="R37" s="138"/>
      <c r="S37" s="48"/>
      <c r="T37" s="48"/>
      <c r="U37" s="42"/>
      <c r="V37" s="42"/>
      <c r="W37" s="43"/>
      <c r="X37" s="39"/>
      <c r="Y37" s="39"/>
      <c r="Z37" s="39"/>
      <c r="AA37" s="39"/>
      <c r="AB37" s="39"/>
      <c r="AC37" s="39"/>
      <c r="AD37" s="39"/>
      <c r="AE37" s="39"/>
      <c r="AF37" s="39"/>
      <c r="AG37" s="39"/>
      <c r="AH37" s="39"/>
      <c r="AI37" s="39"/>
      <c r="AJ37" s="39"/>
      <c r="AK37" s="39"/>
      <c r="AL37" s="39"/>
      <c r="AM37" s="39"/>
      <c r="AN37" s="39"/>
      <c r="AO37" s="39"/>
      <c r="AP37" s="39"/>
      <c r="AQ37" s="39"/>
      <c r="AR37" s="39"/>
      <c r="AS37" s="39"/>
      <c r="AT37" s="39"/>
    </row>
    <row r="38" spans="2:46" ht="12" hidden="1" customHeight="1" x14ac:dyDescent="0.25">
      <c r="B38" s="41"/>
      <c r="C38" s="42"/>
      <c r="D38" s="42"/>
      <c r="E38" s="42"/>
      <c r="F38" s="42"/>
      <c r="G38" s="42"/>
      <c r="H38" s="42"/>
      <c r="I38" s="42"/>
      <c r="J38" s="42"/>
      <c r="K38" s="42"/>
      <c r="L38" s="42"/>
      <c r="M38" s="138"/>
      <c r="N38" s="138"/>
      <c r="O38" s="138"/>
      <c r="P38" s="138"/>
      <c r="Q38" s="138"/>
      <c r="R38" s="138"/>
      <c r="S38" s="48"/>
      <c r="T38" s="48"/>
      <c r="U38" s="42"/>
      <c r="V38" s="42"/>
      <c r="W38" s="43"/>
      <c r="X38" s="39"/>
      <c r="Y38" s="39"/>
      <c r="Z38" s="39"/>
      <c r="AA38" s="39"/>
      <c r="AB38" s="39"/>
      <c r="AC38" s="39"/>
      <c r="AD38" s="39"/>
      <c r="AE38" s="39"/>
      <c r="AF38" s="39"/>
      <c r="AG38" s="39"/>
      <c r="AH38" s="39"/>
      <c r="AI38" s="39"/>
      <c r="AJ38" s="39"/>
      <c r="AK38" s="39"/>
      <c r="AL38" s="39"/>
      <c r="AM38" s="39"/>
      <c r="AN38" s="39"/>
      <c r="AO38" s="39"/>
      <c r="AP38" s="39"/>
      <c r="AQ38" s="39"/>
      <c r="AR38" s="39"/>
      <c r="AS38" s="39"/>
      <c r="AT38" s="39"/>
    </row>
    <row r="39" spans="2:46" ht="7.5" customHeight="1" thickBot="1" x14ac:dyDescent="0.3">
      <c r="B39" s="50"/>
      <c r="C39" s="51"/>
      <c r="D39" s="51"/>
      <c r="E39" s="51"/>
      <c r="F39" s="51"/>
      <c r="G39" s="51"/>
      <c r="H39" s="51"/>
      <c r="I39" s="51"/>
      <c r="J39" s="51"/>
      <c r="K39" s="51"/>
      <c r="L39" s="51"/>
      <c r="M39" s="144"/>
      <c r="N39" s="144"/>
      <c r="O39" s="144"/>
      <c r="P39" s="144"/>
      <c r="Q39" s="144"/>
      <c r="R39" s="144"/>
      <c r="S39" s="51"/>
      <c r="T39" s="51"/>
      <c r="U39" s="51"/>
      <c r="V39" s="51"/>
      <c r="W39" s="52"/>
      <c r="X39" s="39"/>
      <c r="Y39" s="39"/>
      <c r="Z39" s="39"/>
      <c r="AA39" s="39"/>
      <c r="AB39" s="39"/>
      <c r="AC39" s="39"/>
      <c r="AD39" s="141" t="s">
        <v>608</v>
      </c>
      <c r="AE39" s="39"/>
      <c r="AF39" s="39"/>
      <c r="AG39" s="39"/>
      <c r="AH39" s="39"/>
      <c r="AI39" s="39"/>
      <c r="AJ39" s="39"/>
      <c r="AK39" s="39"/>
      <c r="AL39" s="39"/>
      <c r="AM39" s="39"/>
      <c r="AN39" s="39"/>
      <c r="AO39" s="39"/>
      <c r="AP39" s="39"/>
      <c r="AQ39" s="39"/>
      <c r="AR39" s="39"/>
      <c r="AS39" s="39"/>
      <c r="AT39" s="39"/>
    </row>
    <row r="40" spans="2:46" ht="13.5" thickTop="1" x14ac:dyDescent="0.2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row>
    <row r="41" spans="2:46" x14ac:dyDescent="0.2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row>
    <row r="42" spans="2:46"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row>
    <row r="43" spans="2:46"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row>
    <row r="44" spans="2:46"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row>
    <row r="45" spans="2:46"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row>
    <row r="46" spans="2:46"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row>
    <row r="47" spans="2:46"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row>
    <row r="48" spans="2:46"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2:46"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row>
    <row r="50" spans="2:46"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2:46"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2:46"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2:46"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row>
    <row r="54" spans="2:46"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2:46"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row>
    <row r="56" spans="2:46"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row>
    <row r="57" spans="2:46"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row>
    <row r="58" spans="2:46"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row>
    <row r="59" spans="2:46"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2:46"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2:46"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row>
    <row r="62" spans="2:46"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row>
    <row r="63" spans="2:46"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row>
    <row r="64" spans="2:46"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row>
    <row r="65" spans="2:46"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row>
    <row r="66" spans="2:46"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row>
    <row r="67" spans="2:46"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row>
    <row r="68" spans="2:46"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row>
    <row r="69" spans="2:46"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row>
    <row r="70" spans="2:46"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row>
    <row r="71" spans="2:46"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2:46"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row>
    <row r="73" spans="2:46"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4" spans="2:46"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row>
    <row r="75" spans="2:46"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2:46"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row>
    <row r="77" spans="2:46"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row>
    <row r="78" spans="2:46"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row>
    <row r="79" spans="2:46"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row>
    <row r="80" spans="2:46"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row>
    <row r="81" spans="2:46"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row>
  </sheetData>
  <sheetProtection algorithmName="SHA-512" hashValue="l8sC+4Y89sYKUZi934CpwCDMIwWoPlhPMY8YWaVjGaw4zNiKQlADWgtfwJT2bor9+qUG/9sAS239e9Qebs/lLQ==" saltValue="BMZEkEAsGxYX3bE77umBZg==" spinCount="100000" sheet="1" objects="1" scenarios="1"/>
  <mergeCells count="97">
    <mergeCell ref="E2:T2"/>
    <mergeCell ref="F10:G10"/>
    <mergeCell ref="I10:M10"/>
    <mergeCell ref="O20:P20"/>
    <mergeCell ref="C3:T4"/>
    <mergeCell ref="F20:G20"/>
    <mergeCell ref="I20:J20"/>
    <mergeCell ref="R16:S16"/>
    <mergeCell ref="R17:R18"/>
    <mergeCell ref="S17:S18"/>
    <mergeCell ref="C17:C18"/>
    <mergeCell ref="D17:D18"/>
    <mergeCell ref="R12:S12"/>
    <mergeCell ref="R13:R14"/>
    <mergeCell ref="S13:S14"/>
    <mergeCell ref="U3:V3"/>
    <mergeCell ref="I21:I22"/>
    <mergeCell ref="J21:J22"/>
    <mergeCell ref="I16:J16"/>
    <mergeCell ref="L12:M12"/>
    <mergeCell ref="I17:I18"/>
    <mergeCell ref="L13:L14"/>
    <mergeCell ref="M13:M14"/>
    <mergeCell ref="U12:V12"/>
    <mergeCell ref="U4:V4"/>
    <mergeCell ref="G33:G34"/>
    <mergeCell ref="V13:V14"/>
    <mergeCell ref="G21:G22"/>
    <mergeCell ref="G25:G26"/>
    <mergeCell ref="J17:J18"/>
    <mergeCell ref="U16:V16"/>
    <mergeCell ref="U13:U14"/>
    <mergeCell ref="P21:P22"/>
    <mergeCell ref="O21:O22"/>
    <mergeCell ref="P25:P26"/>
    <mergeCell ref="F24:G24"/>
    <mergeCell ref="O13:O14"/>
    <mergeCell ref="P13:P14"/>
    <mergeCell ref="F33:F34"/>
    <mergeCell ref="O28:P28"/>
    <mergeCell ref="O29:O30"/>
    <mergeCell ref="O33:O34"/>
    <mergeCell ref="L16:M16"/>
    <mergeCell ref="L17:L18"/>
    <mergeCell ref="M17:M18"/>
    <mergeCell ref="I24:J24"/>
    <mergeCell ref="I25:I26"/>
    <mergeCell ref="J25:J26"/>
    <mergeCell ref="O25:O26"/>
    <mergeCell ref="O24:P24"/>
    <mergeCell ref="P33:P34"/>
    <mergeCell ref="I29:I30"/>
    <mergeCell ref="J29:J30"/>
    <mergeCell ref="L20:M20"/>
    <mergeCell ref="L21:L22"/>
    <mergeCell ref="M21:M22"/>
    <mergeCell ref="O17:O18"/>
    <mergeCell ref="F32:G32"/>
    <mergeCell ref="D25:D26"/>
    <mergeCell ref="F17:F18"/>
    <mergeCell ref="G17:G18"/>
    <mergeCell ref="O32:P32"/>
    <mergeCell ref="F25:F26"/>
    <mergeCell ref="P17:P18"/>
    <mergeCell ref="P29:P30"/>
    <mergeCell ref="F21:F22"/>
    <mergeCell ref="C24:D24"/>
    <mergeCell ref="O12:P12"/>
    <mergeCell ref="I28:J28"/>
    <mergeCell ref="O16:P16"/>
    <mergeCell ref="C20:D20"/>
    <mergeCell ref="C21:C22"/>
    <mergeCell ref="D21:D22"/>
    <mergeCell ref="F12:G12"/>
    <mergeCell ref="F13:F14"/>
    <mergeCell ref="G13:G14"/>
    <mergeCell ref="F16:G16"/>
    <mergeCell ref="C16:D16"/>
    <mergeCell ref="C25:C26"/>
    <mergeCell ref="C12:D12"/>
    <mergeCell ref="D13:D14"/>
    <mergeCell ref="C13:C14"/>
    <mergeCell ref="R20:S20"/>
    <mergeCell ref="R21:R22"/>
    <mergeCell ref="S21:S22"/>
    <mergeCell ref="F28:G28"/>
    <mergeCell ref="F29:F30"/>
    <mergeCell ref="G29:G30"/>
    <mergeCell ref="R24:S24"/>
    <mergeCell ref="R25:R26"/>
    <mergeCell ref="S25:S26"/>
    <mergeCell ref="I12:J12"/>
    <mergeCell ref="I13:I14"/>
    <mergeCell ref="J13:J14"/>
    <mergeCell ref="L24:M24"/>
    <mergeCell ref="L25:L26"/>
    <mergeCell ref="M25:M26"/>
  </mergeCells>
  <hyperlinks>
    <hyperlink ref="J17" location="'GSAN-1-1 (C)'!A1" display="Corrupción" xr:uid="{00000000-0004-0000-0000-000000000000}"/>
    <hyperlink ref="D17" location="'GDIR-3.0 (C)'!A1" display="Corrupción" xr:uid="{00000000-0004-0000-0000-000001000000}"/>
    <hyperlink ref="D25" location="'GDIR-4-2 (C)'!A1" display="Corrupción" xr:uid="{00000000-0004-0000-0000-000002000000}"/>
    <hyperlink ref="G21" location="'GSAC-1.0 (C)'!A1" display="Corrupción" xr:uid="{00000000-0004-0000-0000-000003000000}"/>
    <hyperlink ref="G25" location="'GCEP-1.0 (C)'!A1" display="Corrupción" xr:uid="{00000000-0004-0000-0000-000004000000}"/>
    <hyperlink ref="M13" location="'GSAP-1.0 (C)'!A1" display="Corrupción" xr:uid="{00000000-0004-0000-0000-000005000000}"/>
    <hyperlink ref="P21" location="'GDIR-2.0 (C)'!A1" display="Corrupción" xr:uid="{00000000-0004-0000-0000-000006000000}"/>
    <hyperlink ref="P29" location="'GCON-1.0 (C)'!A1" display="Corrupción" xr:uid="{00000000-0004-0000-0000-000007000000}"/>
    <hyperlink ref="P33" location="'GDIR-2-3 (C)'!A1" display="Corrupción" xr:uid="{00000000-0004-0000-0000-000008000000}"/>
    <hyperlink ref="P25" location="'GINF-6.0 (C)'!A1" display="Corrupción" xr:uid="{00000000-0004-0000-0000-000009000000}"/>
    <hyperlink ref="V13" location="'AEGR-5.0 (C)'!A1" display="Corrupción" xr:uid="{00000000-0004-0000-0000-00000A000000}"/>
    <hyperlink ref="D13" location="'C FACTIBILIDAD'!A1" display="Riesgos de Corrupción" xr:uid="{00000000-0004-0000-0000-00000B000000}"/>
    <hyperlink ref="D13:D14" location="'GDIR-1.0 (C)'!A1" display="Corrupción" xr:uid="{00000000-0004-0000-0000-00000C000000}"/>
    <hyperlink ref="G33" location="'GSAN-1-1 (C)'!A1" display="Corrupción" xr:uid="{00000000-0004-0000-0000-00000D000000}"/>
    <hyperlink ref="G33:G34" location="'GIVC 1.0 (C)'!A1" display="Corrupción" xr:uid="{00000000-0004-0000-0000-00000E000000}"/>
    <hyperlink ref="J17:J18" location="'GSAN-1.1 (C)'!A1" display="Corrupción" xr:uid="{00000000-0004-0000-0000-00000F000000}"/>
    <hyperlink ref="M17:M18" location="'GSAP-2.1 (C)'!A1" display="Corrupción" xr:uid="{00000000-0004-0000-0000-000010000000}"/>
    <hyperlink ref="P17" location="'GDIR-2-3 (C)'!A1" display="Corrupción" xr:uid="{00000000-0004-0000-0000-000011000000}"/>
    <hyperlink ref="P17:P18" location="'GJUR-4.0 (C)'!A1" display="Corrupción" xr:uid="{00000000-0004-0000-0000-000012000000}"/>
    <hyperlink ref="J25" location="'GSAN-1-1 (C)'!A1" display="Corrupción" xr:uid="{00000000-0004-0000-0000-000013000000}"/>
    <hyperlink ref="J25:J26" location="'GSAN-3.4 (C)'!A1" display="Corrupción" xr:uid="{00000000-0004-0000-0000-000014000000}"/>
    <hyperlink ref="M21:M22" location="'GSAP-4.1 (C)'!A1" display="Corrupción" xr:uid="{00000000-0004-0000-0000-000015000000}"/>
    <hyperlink ref="J29:J30" location="'GSAN-4.2 (C)'!A1" display="Corrupción" xr:uid="{00000000-0004-0000-0000-000016000000}"/>
    <hyperlink ref="J21:J22" location="'GSAN-1.3 (C)'!A1" display="Corrupción" xr:uid="{00000000-0004-0000-0000-000017000000}"/>
    <hyperlink ref="P13" location="'GINF-6.0 (C)'!A1" display="Corrupción" xr:uid="{00000000-0004-0000-0000-000018000000}"/>
    <hyperlink ref="P13:P14" location="'GFIN-7.0 (C)'!A1" display="Corrupción" xr:uid="{00000000-0004-0000-0000-000019000000}"/>
    <hyperlink ref="S13" location="'GDIR-2-3 (C)'!A1" display="Corrupción" xr:uid="{28AD748E-2DB4-42BF-A2F2-0AD9FFAFC934}"/>
    <hyperlink ref="S13:S14" location="'GCON-2.0 (C)'!A1" display="Corrupción" xr:uid="{9CE8E173-B5DB-4247-BAA5-3E61482C53AA}"/>
    <hyperlink ref="D21" location="'GDIR-4-2 (C)'!A1" display="Corrupción" xr:uid="{782244B9-3DDF-40E0-B517-A64162789F0B}"/>
    <hyperlink ref="D21:D22" location="'GDIR-4-1 (C)'!A1" display="Corrupción" xr:uid="{D838569C-2B7D-4AC0-B7E2-9919DBF06B8F}"/>
    <hyperlink ref="G13" location="'GSAN-1-1 (C)'!A1" display="Corrupción" xr:uid="{C4AD522F-9882-4102-8CCF-EE0A9235E9F1}"/>
    <hyperlink ref="G13:G14" location="'GRER-2.0 (C)'!A1" display="Corrupción" xr:uid="{FDB4F547-D76F-4DB2-A52F-2FD780112B12}"/>
    <hyperlink ref="G17" location="'GSAN-1-1 (C)'!A1" display="Corrupción" xr:uid="{FAB29B81-E9B5-4903-B5DD-FD285C51B7AB}"/>
    <hyperlink ref="G17:G18" location="'GRER-1.0 (C)'!A1" display="Corrupción" xr:uid="{988AB573-54A6-419E-8E2F-9FDC4836E7C5}"/>
    <hyperlink ref="M25:M26" location="'GDIR-2.4 (C)'!A1" display="Corrupción" xr:uid="{B9DFCA72-61C7-4584-A22F-E97F41F5D2C2}"/>
    <hyperlink ref="J13" location="'GSAN-1-1 (C)'!A1" display="Corrupción" xr:uid="{330FFC85-82D9-49DA-BB43-8F2CF9B69061}"/>
    <hyperlink ref="J13:J14" location="'GSAN-4.5 (C)'!A1" display="Corrupción" xr:uid="{012DED92-87A9-485D-B5CD-D30EF3827F9A}"/>
    <hyperlink ref="G29" location="'GSAN-1-1 (C)'!A1" display="Corrupción" xr:uid="{50C68833-8DB5-48D1-B03C-85B7D0DC249A}"/>
    <hyperlink ref="G29:G30" location="'GSAC-3.1 (C)'!A1" display="Corrupción" xr:uid="{0A2C19E8-C136-47CD-8D10-BE9E801B1BC6}"/>
    <hyperlink ref="S17" location="'GDIR-2-3 (C)'!A1" display="Corrupción" xr:uid="{47A7F660-57C3-413A-8E1A-B1798B50CFB0}"/>
    <hyperlink ref="S17:S18" location="'GDIR-2.2 (C)'!A1" display="Corrupción" xr:uid="{661F6B45-9961-42F2-B616-9C11D3F44845}"/>
    <hyperlink ref="S21" location="'GDIR-2-3 (C)'!A1" display="Corrupción" xr:uid="{C1265F94-E221-42CA-B04E-335016858209}"/>
    <hyperlink ref="S21:S22" location="'GBIE-1.0 (C)'!A1" display="Corrupción" xr:uid="{3C1D7FAF-6B4B-49C6-A129-24D1B1EB6412}"/>
    <hyperlink ref="S25" location="'GDIR-2-3 (C)'!A1" display="Corrupción" xr:uid="{EE982D89-72CF-43AB-84B4-4F0BC0A55767}"/>
    <hyperlink ref="S25:S26" location="'GIAT-2.0 (C)'!A1" display="Corrupción" xr:uid="{5C5CF0A4-7791-47A3-B9A2-28D44500F862}"/>
  </hyperlinks>
  <pageMargins left="0.7" right="0.7" top="0.75" bottom="0.75" header="0.3" footer="0.3"/>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J38"/>
  <sheetViews>
    <sheetView zoomScale="90" zoomScaleNormal="90" workbookViewId="0">
      <pane xSplit="8" ySplit="5" topLeftCell="I6" activePane="bottomRight" state="frozen"/>
      <selection pane="topRight" activeCell="M1" sqref="M1"/>
      <selection pane="bottomLeft" activeCell="A7" sqref="A7"/>
      <selection pane="bottomRight" activeCell="D52" sqref="D52"/>
    </sheetView>
  </sheetViews>
  <sheetFormatPr baseColWidth="10" defaultRowHeight="12.75" outlineLevelCol="1" x14ac:dyDescent="0.2"/>
  <cols>
    <col min="1" max="1" width="1.140625" style="54" customWidth="1"/>
    <col min="2" max="2" width="5.7109375" style="54" customWidth="1"/>
    <col min="3" max="3" width="11.42578125" style="54" customWidth="1"/>
    <col min="4" max="4" width="64" style="54" customWidth="1"/>
    <col min="5" max="5" width="31.5703125" style="84" hidden="1" customWidth="1" outlineLevel="1"/>
    <col min="6" max="6" width="35.7109375" style="84" hidden="1" customWidth="1" outlineLevel="1"/>
    <col min="7" max="7" width="33.140625" style="84" hidden="1" customWidth="1" outlineLevel="1"/>
    <col min="8" max="8" width="39.7109375" style="84" customWidth="1" outlineLevel="1"/>
    <col min="9" max="9" width="27.140625" style="54" customWidth="1"/>
    <col min="10" max="10" width="27.140625" style="54" hidden="1" customWidth="1"/>
    <col min="11" max="16384" width="11.42578125" style="54"/>
  </cols>
  <sheetData>
    <row r="2" spans="1:10" s="53" customFormat="1" ht="18" x14ac:dyDescent="0.25">
      <c r="B2" s="197" t="s">
        <v>215</v>
      </c>
      <c r="C2" s="197"/>
      <c r="D2" s="197"/>
      <c r="E2" s="197"/>
      <c r="F2" s="197"/>
      <c r="G2" s="197"/>
      <c r="H2" s="197"/>
      <c r="I2" s="197"/>
      <c r="J2" s="197"/>
    </row>
    <row r="3" spans="1:10" s="53" customFormat="1" ht="18.75" thickBot="1" x14ac:dyDescent="0.3"/>
    <row r="4" spans="1:10" x14ac:dyDescent="0.2">
      <c r="B4" s="198" t="s">
        <v>216</v>
      </c>
      <c r="C4" s="200" t="s">
        <v>217</v>
      </c>
      <c r="D4" s="200" t="s">
        <v>2</v>
      </c>
      <c r="E4" s="200" t="s">
        <v>218</v>
      </c>
      <c r="F4" s="200" t="s">
        <v>219</v>
      </c>
      <c r="G4" s="200" t="s">
        <v>220</v>
      </c>
      <c r="H4" s="202" t="s">
        <v>221</v>
      </c>
      <c r="I4" s="200" t="s">
        <v>222</v>
      </c>
      <c r="J4" s="204"/>
    </row>
    <row r="5" spans="1:10" ht="55.5" customHeight="1" x14ac:dyDescent="0.2">
      <c r="B5" s="199"/>
      <c r="C5" s="201"/>
      <c r="D5" s="201"/>
      <c r="E5" s="201"/>
      <c r="F5" s="201"/>
      <c r="G5" s="201"/>
      <c r="H5" s="203"/>
      <c r="I5" s="109" t="s">
        <v>223</v>
      </c>
      <c r="J5" s="110" t="s">
        <v>375</v>
      </c>
    </row>
    <row r="6" spans="1:10" ht="30" hidden="1" customHeight="1" x14ac:dyDescent="0.2">
      <c r="B6" s="93">
        <v>1</v>
      </c>
      <c r="C6" s="55" t="s">
        <v>189</v>
      </c>
      <c r="D6" s="111" t="s">
        <v>224</v>
      </c>
      <c r="E6" s="101" t="s">
        <v>225</v>
      </c>
      <c r="F6" s="56" t="s">
        <v>226</v>
      </c>
      <c r="G6" s="57" t="s">
        <v>227</v>
      </c>
      <c r="H6" s="58" t="s">
        <v>669</v>
      </c>
      <c r="I6" s="59" t="s">
        <v>228</v>
      </c>
      <c r="J6" s="60" t="s">
        <v>229</v>
      </c>
    </row>
    <row r="7" spans="1:10" ht="30" hidden="1" customHeight="1" x14ac:dyDescent="0.2">
      <c r="B7" s="94">
        <v>2</v>
      </c>
      <c r="C7" s="61" t="s">
        <v>199</v>
      </c>
      <c r="D7" s="108" t="s">
        <v>230</v>
      </c>
      <c r="E7" s="102" t="s">
        <v>231</v>
      </c>
      <c r="F7" s="62" t="s">
        <v>232</v>
      </c>
      <c r="G7" s="63" t="s">
        <v>233</v>
      </c>
      <c r="H7" s="64" t="s">
        <v>667</v>
      </c>
      <c r="I7" s="65" t="s">
        <v>228</v>
      </c>
      <c r="J7" s="66" t="s">
        <v>228</v>
      </c>
    </row>
    <row r="8" spans="1:10" ht="30" hidden="1" customHeight="1" x14ac:dyDescent="0.2">
      <c r="B8" s="94">
        <v>3</v>
      </c>
      <c r="C8" s="61" t="s">
        <v>234</v>
      </c>
      <c r="D8" s="108" t="s">
        <v>11</v>
      </c>
      <c r="E8" s="102" t="s">
        <v>235</v>
      </c>
      <c r="F8" s="62" t="s">
        <v>236</v>
      </c>
      <c r="G8" s="63" t="s">
        <v>237</v>
      </c>
      <c r="H8" s="64" t="s">
        <v>670</v>
      </c>
      <c r="I8" s="67" t="s">
        <v>228</v>
      </c>
      <c r="J8" s="68" t="s">
        <v>229</v>
      </c>
    </row>
    <row r="9" spans="1:10" ht="30" hidden="1" customHeight="1" x14ac:dyDescent="0.2">
      <c r="B9" s="94">
        <v>4</v>
      </c>
      <c r="C9" s="61" t="s">
        <v>239</v>
      </c>
      <c r="D9" s="108" t="s">
        <v>240</v>
      </c>
      <c r="E9" s="102" t="s">
        <v>241</v>
      </c>
      <c r="F9" s="62" t="s">
        <v>242</v>
      </c>
      <c r="G9" s="63" t="s">
        <v>243</v>
      </c>
      <c r="H9" s="64" t="s">
        <v>238</v>
      </c>
      <c r="I9" s="67" t="s">
        <v>228</v>
      </c>
      <c r="J9" s="68" t="s">
        <v>228</v>
      </c>
    </row>
    <row r="10" spans="1:10" ht="30" hidden="1" customHeight="1" x14ac:dyDescent="0.2">
      <c r="B10" s="95">
        <v>5</v>
      </c>
      <c r="C10" s="61" t="s">
        <v>190</v>
      </c>
      <c r="D10" s="108" t="s">
        <v>244</v>
      </c>
      <c r="E10" s="103" t="s">
        <v>245</v>
      </c>
      <c r="F10" s="69" t="s">
        <v>246</v>
      </c>
      <c r="G10" s="70" t="s">
        <v>247</v>
      </c>
      <c r="H10" s="64" t="s">
        <v>670</v>
      </c>
      <c r="I10" s="67" t="s">
        <v>228</v>
      </c>
      <c r="J10" s="68" t="s">
        <v>228</v>
      </c>
    </row>
    <row r="11" spans="1:10" ht="30" hidden="1" customHeight="1" x14ac:dyDescent="0.2">
      <c r="B11" s="95">
        <v>6</v>
      </c>
      <c r="C11" s="61" t="s">
        <v>200</v>
      </c>
      <c r="D11" s="108" t="s">
        <v>29</v>
      </c>
      <c r="E11" s="103" t="s">
        <v>248</v>
      </c>
      <c r="F11" s="69" t="s">
        <v>249</v>
      </c>
      <c r="G11" s="70" t="s">
        <v>250</v>
      </c>
      <c r="H11" s="64" t="s">
        <v>668</v>
      </c>
      <c r="I11" s="67" t="s">
        <v>228</v>
      </c>
      <c r="J11" s="68" t="s">
        <v>228</v>
      </c>
    </row>
    <row r="12" spans="1:10" ht="30" hidden="1" customHeight="1" x14ac:dyDescent="0.2">
      <c r="B12" s="95">
        <v>7</v>
      </c>
      <c r="C12" s="61" t="s">
        <v>206</v>
      </c>
      <c r="D12" s="108" t="s">
        <v>25</v>
      </c>
      <c r="E12" s="103" t="s">
        <v>251</v>
      </c>
      <c r="F12" s="69" t="s">
        <v>252</v>
      </c>
      <c r="G12" s="70" t="s">
        <v>253</v>
      </c>
      <c r="H12" s="64" t="s">
        <v>669</v>
      </c>
      <c r="I12" s="67" t="s">
        <v>228</v>
      </c>
      <c r="J12" s="68" t="s">
        <v>228</v>
      </c>
    </row>
    <row r="13" spans="1:10" ht="30" hidden="1" customHeight="1" x14ac:dyDescent="0.2">
      <c r="B13" s="95">
        <v>8</v>
      </c>
      <c r="C13" s="61" t="s">
        <v>211</v>
      </c>
      <c r="D13" s="108" t="s">
        <v>255</v>
      </c>
      <c r="E13" s="103" t="s">
        <v>256</v>
      </c>
      <c r="F13" s="69" t="s">
        <v>257</v>
      </c>
      <c r="G13" s="71" t="s">
        <v>258</v>
      </c>
      <c r="H13" s="64" t="s">
        <v>669</v>
      </c>
      <c r="I13" s="67" t="s">
        <v>228</v>
      </c>
      <c r="J13" s="68" t="s">
        <v>228</v>
      </c>
    </row>
    <row r="14" spans="1:10" ht="30" hidden="1" customHeight="1" x14ac:dyDescent="0.2">
      <c r="B14" s="95">
        <v>9</v>
      </c>
      <c r="C14" s="61" t="s">
        <v>259</v>
      </c>
      <c r="D14" s="108" t="s">
        <v>260</v>
      </c>
      <c r="E14" s="103" t="s">
        <v>261</v>
      </c>
      <c r="F14" s="69" t="s">
        <v>262</v>
      </c>
      <c r="G14" s="70" t="s">
        <v>263</v>
      </c>
      <c r="H14" s="64" t="s">
        <v>670</v>
      </c>
      <c r="I14" s="67" t="s">
        <v>228</v>
      </c>
      <c r="J14" s="68" t="s">
        <v>228</v>
      </c>
    </row>
    <row r="15" spans="1:10" ht="30" hidden="1" customHeight="1" x14ac:dyDescent="0.2">
      <c r="B15" s="95">
        <v>10</v>
      </c>
      <c r="C15" s="61" t="s">
        <v>264</v>
      </c>
      <c r="D15" s="108" t="s">
        <v>265</v>
      </c>
      <c r="E15" s="104" t="s">
        <v>376</v>
      </c>
      <c r="F15" s="72" t="s">
        <v>266</v>
      </c>
      <c r="G15" s="71" t="s">
        <v>258</v>
      </c>
      <c r="H15" s="64" t="s">
        <v>669</v>
      </c>
      <c r="I15" s="67" t="s">
        <v>228</v>
      </c>
      <c r="J15" s="68" t="s">
        <v>229</v>
      </c>
    </row>
    <row r="16" spans="1:10" ht="30" hidden="1" customHeight="1" x14ac:dyDescent="0.2">
      <c r="A16" s="92"/>
      <c r="B16" s="95">
        <v>11</v>
      </c>
      <c r="C16" s="73" t="s">
        <v>267</v>
      </c>
      <c r="D16" s="108" t="s">
        <v>268</v>
      </c>
      <c r="E16" s="105" t="s">
        <v>269</v>
      </c>
      <c r="F16" s="74" t="s">
        <v>270</v>
      </c>
      <c r="G16" s="75" t="s">
        <v>271</v>
      </c>
      <c r="H16" s="64" t="s">
        <v>670</v>
      </c>
      <c r="I16" s="65" t="s">
        <v>228</v>
      </c>
      <c r="J16" s="66" t="s">
        <v>228</v>
      </c>
    </row>
    <row r="17" spans="1:10" ht="30" hidden="1" customHeight="1" x14ac:dyDescent="0.2">
      <c r="A17" s="92"/>
      <c r="B17" s="96">
        <v>12</v>
      </c>
      <c r="C17" s="61" t="s">
        <v>272</v>
      </c>
      <c r="D17" s="108" t="s">
        <v>273</v>
      </c>
      <c r="E17" s="104" t="s">
        <v>274</v>
      </c>
      <c r="F17" s="72" t="s">
        <v>275</v>
      </c>
      <c r="G17" s="70" t="s">
        <v>276</v>
      </c>
      <c r="H17" s="64" t="s">
        <v>671</v>
      </c>
      <c r="I17" s="67" t="s">
        <v>228</v>
      </c>
      <c r="J17" s="68" t="s">
        <v>228</v>
      </c>
    </row>
    <row r="18" spans="1:10" ht="30" customHeight="1" x14ac:dyDescent="0.2">
      <c r="A18" s="92"/>
      <c r="B18" s="96">
        <v>13</v>
      </c>
      <c r="C18" s="61" t="s">
        <v>277</v>
      </c>
      <c r="D18" s="108" t="s">
        <v>278</v>
      </c>
      <c r="E18" s="104" t="s">
        <v>377</v>
      </c>
      <c r="F18" s="72" t="s">
        <v>279</v>
      </c>
      <c r="G18" s="70" t="s">
        <v>280</v>
      </c>
      <c r="H18" s="64" t="s">
        <v>669</v>
      </c>
      <c r="I18" s="67" t="s">
        <v>229</v>
      </c>
      <c r="J18" s="68" t="s">
        <v>229</v>
      </c>
    </row>
    <row r="19" spans="1:10" ht="30" hidden="1" customHeight="1" x14ac:dyDescent="0.2">
      <c r="A19" s="92"/>
      <c r="B19" s="96">
        <v>14</v>
      </c>
      <c r="C19" s="61" t="s">
        <v>281</v>
      </c>
      <c r="D19" s="108" t="s">
        <v>282</v>
      </c>
      <c r="E19" s="104" t="s">
        <v>283</v>
      </c>
      <c r="F19" s="72" t="s">
        <v>284</v>
      </c>
      <c r="G19" s="70" t="s">
        <v>285</v>
      </c>
      <c r="H19" s="64" t="s">
        <v>254</v>
      </c>
      <c r="I19" s="67" t="s">
        <v>672</v>
      </c>
      <c r="J19" s="68" t="s">
        <v>228</v>
      </c>
    </row>
    <row r="20" spans="1:10" ht="30" hidden="1" customHeight="1" x14ac:dyDescent="0.2">
      <c r="A20" s="92"/>
      <c r="B20" s="96">
        <v>15</v>
      </c>
      <c r="C20" s="61" t="s">
        <v>286</v>
      </c>
      <c r="D20" s="108" t="s">
        <v>287</v>
      </c>
      <c r="E20" s="104" t="s">
        <v>288</v>
      </c>
      <c r="F20" s="72" t="s">
        <v>289</v>
      </c>
      <c r="G20" s="70" t="s">
        <v>290</v>
      </c>
      <c r="H20" s="64" t="s">
        <v>671</v>
      </c>
      <c r="I20" s="67" t="s">
        <v>228</v>
      </c>
      <c r="J20" s="68" t="s">
        <v>228</v>
      </c>
    </row>
    <row r="21" spans="1:10" ht="30" hidden="1" customHeight="1" x14ac:dyDescent="0.2">
      <c r="A21" s="92"/>
      <c r="B21" s="96">
        <v>16</v>
      </c>
      <c r="C21" s="61" t="s">
        <v>291</v>
      </c>
      <c r="D21" s="108" t="s">
        <v>292</v>
      </c>
      <c r="E21" s="104" t="s">
        <v>293</v>
      </c>
      <c r="F21" s="72" t="s">
        <v>294</v>
      </c>
      <c r="G21" s="70" t="s">
        <v>295</v>
      </c>
      <c r="H21" s="64" t="s">
        <v>254</v>
      </c>
      <c r="I21" s="67" t="s">
        <v>228</v>
      </c>
      <c r="J21" s="68" t="s">
        <v>229</v>
      </c>
    </row>
    <row r="22" spans="1:10" ht="30" hidden="1" customHeight="1" x14ac:dyDescent="0.2">
      <c r="A22" s="92"/>
      <c r="B22" s="96">
        <v>17</v>
      </c>
      <c r="C22" s="73" t="s">
        <v>296</v>
      </c>
      <c r="D22" s="108" t="s">
        <v>297</v>
      </c>
      <c r="E22" s="104" t="s">
        <v>378</v>
      </c>
      <c r="F22" s="72" t="s">
        <v>298</v>
      </c>
      <c r="G22" s="70" t="s">
        <v>299</v>
      </c>
      <c r="H22" s="64" t="s">
        <v>671</v>
      </c>
      <c r="I22" s="67" t="s">
        <v>228</v>
      </c>
      <c r="J22" s="68" t="s">
        <v>228</v>
      </c>
    </row>
    <row r="23" spans="1:10" ht="30" hidden="1" customHeight="1" x14ac:dyDescent="0.2">
      <c r="A23" s="92"/>
      <c r="B23" s="96">
        <v>18</v>
      </c>
      <c r="C23" s="61" t="s">
        <v>192</v>
      </c>
      <c r="D23" s="108" t="s">
        <v>300</v>
      </c>
      <c r="E23" s="104" t="s">
        <v>301</v>
      </c>
      <c r="F23" s="72" t="s">
        <v>302</v>
      </c>
      <c r="G23" s="70" t="s">
        <v>303</v>
      </c>
      <c r="H23" s="64" t="s">
        <v>254</v>
      </c>
      <c r="I23" s="67" t="s">
        <v>228</v>
      </c>
      <c r="J23" s="68" t="s">
        <v>229</v>
      </c>
    </row>
    <row r="24" spans="1:10" ht="30" hidden="1" customHeight="1" x14ac:dyDescent="0.2">
      <c r="A24" s="92"/>
      <c r="B24" s="96">
        <v>19</v>
      </c>
      <c r="C24" s="61" t="s">
        <v>304</v>
      </c>
      <c r="D24" s="108" t="s">
        <v>305</v>
      </c>
      <c r="E24" s="104" t="s">
        <v>379</v>
      </c>
      <c r="F24" s="72" t="s">
        <v>306</v>
      </c>
      <c r="G24" s="76" t="s">
        <v>307</v>
      </c>
      <c r="H24" s="64" t="s">
        <v>254</v>
      </c>
      <c r="I24" s="67" t="s">
        <v>228</v>
      </c>
      <c r="J24" s="68" t="s">
        <v>229</v>
      </c>
    </row>
    <row r="25" spans="1:10" ht="30" hidden="1" customHeight="1" x14ac:dyDescent="0.2">
      <c r="A25" s="92"/>
      <c r="B25" s="96">
        <v>20</v>
      </c>
      <c r="C25" s="61" t="s">
        <v>308</v>
      </c>
      <c r="D25" s="108" t="s">
        <v>309</v>
      </c>
      <c r="E25" s="104" t="s">
        <v>379</v>
      </c>
      <c r="F25" s="72" t="s">
        <v>310</v>
      </c>
      <c r="G25" s="70" t="s">
        <v>311</v>
      </c>
      <c r="H25" s="64" t="s">
        <v>254</v>
      </c>
      <c r="I25" s="67" t="s">
        <v>228</v>
      </c>
      <c r="J25" s="68" t="s">
        <v>229</v>
      </c>
    </row>
    <row r="26" spans="1:10" ht="30" hidden="1" customHeight="1" x14ac:dyDescent="0.2">
      <c r="A26" s="92"/>
      <c r="B26" s="97">
        <v>21</v>
      </c>
      <c r="C26" s="61" t="s">
        <v>312</v>
      </c>
      <c r="D26" s="108" t="s">
        <v>313</v>
      </c>
      <c r="E26" s="104" t="s">
        <v>314</v>
      </c>
      <c r="F26" s="72" t="s">
        <v>315</v>
      </c>
      <c r="G26" s="70" t="s">
        <v>316</v>
      </c>
      <c r="H26" s="64" t="s">
        <v>238</v>
      </c>
      <c r="I26" s="65" t="s">
        <v>228</v>
      </c>
      <c r="J26" s="66" t="s">
        <v>228</v>
      </c>
    </row>
    <row r="27" spans="1:10" ht="30" hidden="1" customHeight="1" x14ac:dyDescent="0.2">
      <c r="B27" s="98">
        <v>22</v>
      </c>
      <c r="C27" s="61" t="s">
        <v>213</v>
      </c>
      <c r="D27" s="108" t="s">
        <v>317</v>
      </c>
      <c r="E27" s="106" t="s">
        <v>318</v>
      </c>
      <c r="F27" s="77" t="s">
        <v>319</v>
      </c>
      <c r="G27" s="63" t="s">
        <v>320</v>
      </c>
      <c r="H27" s="64" t="s">
        <v>668</v>
      </c>
      <c r="I27" s="67" t="s">
        <v>228</v>
      </c>
      <c r="J27" s="68" t="s">
        <v>228</v>
      </c>
    </row>
    <row r="28" spans="1:10" ht="30" hidden="1" customHeight="1" x14ac:dyDescent="0.2">
      <c r="B28" s="98">
        <v>23</v>
      </c>
      <c r="C28" s="61" t="s">
        <v>201</v>
      </c>
      <c r="D28" s="108" t="s">
        <v>321</v>
      </c>
      <c r="E28" s="106" t="s">
        <v>322</v>
      </c>
      <c r="F28" s="77" t="s">
        <v>323</v>
      </c>
      <c r="G28" s="63" t="s">
        <v>324</v>
      </c>
      <c r="H28" s="64" t="s">
        <v>670</v>
      </c>
      <c r="I28" s="67" t="s">
        <v>228</v>
      </c>
      <c r="J28" s="68" t="s">
        <v>229</v>
      </c>
    </row>
    <row r="29" spans="1:10" ht="30" hidden="1" customHeight="1" x14ac:dyDescent="0.2">
      <c r="B29" s="98">
        <v>24</v>
      </c>
      <c r="C29" s="61" t="s">
        <v>194</v>
      </c>
      <c r="D29" s="108" t="s">
        <v>372</v>
      </c>
      <c r="E29" s="106" t="s">
        <v>325</v>
      </c>
      <c r="F29" s="77" t="s">
        <v>326</v>
      </c>
      <c r="G29" s="63" t="s">
        <v>327</v>
      </c>
      <c r="H29" s="64" t="s">
        <v>669</v>
      </c>
      <c r="I29" s="65" t="s">
        <v>228</v>
      </c>
      <c r="J29" s="66" t="s">
        <v>228</v>
      </c>
    </row>
    <row r="30" spans="1:10" ht="30" hidden="1" customHeight="1" x14ac:dyDescent="0.2">
      <c r="B30" s="98">
        <v>25</v>
      </c>
      <c r="C30" s="61" t="s">
        <v>202</v>
      </c>
      <c r="D30" s="108" t="s">
        <v>373</v>
      </c>
      <c r="E30" s="106" t="s">
        <v>328</v>
      </c>
      <c r="F30" s="77" t="s">
        <v>329</v>
      </c>
      <c r="G30" s="63" t="s">
        <v>330</v>
      </c>
      <c r="H30" s="64" t="s">
        <v>667</v>
      </c>
      <c r="I30" s="67" t="s">
        <v>228</v>
      </c>
      <c r="J30" s="68" t="s">
        <v>228</v>
      </c>
    </row>
    <row r="31" spans="1:10" ht="30" hidden="1" customHeight="1" x14ac:dyDescent="0.2">
      <c r="B31" s="98">
        <v>26</v>
      </c>
      <c r="C31" s="61" t="s">
        <v>193</v>
      </c>
      <c r="D31" s="108" t="s">
        <v>331</v>
      </c>
      <c r="E31" s="106" t="s">
        <v>332</v>
      </c>
      <c r="F31" s="77" t="s">
        <v>333</v>
      </c>
      <c r="G31" s="63" t="s">
        <v>334</v>
      </c>
      <c r="H31" s="64" t="s">
        <v>667</v>
      </c>
      <c r="I31" s="65" t="s">
        <v>228</v>
      </c>
      <c r="J31" s="66" t="s">
        <v>228</v>
      </c>
    </row>
    <row r="32" spans="1:10" ht="30" hidden="1" customHeight="1" x14ac:dyDescent="0.2">
      <c r="B32" s="98">
        <v>27</v>
      </c>
      <c r="C32" s="61" t="s">
        <v>335</v>
      </c>
      <c r="D32" s="108" t="s">
        <v>336</v>
      </c>
      <c r="E32" s="106" t="s">
        <v>337</v>
      </c>
      <c r="F32" s="77" t="s">
        <v>338</v>
      </c>
      <c r="G32" s="63" t="s">
        <v>339</v>
      </c>
      <c r="H32" s="64" t="s">
        <v>667</v>
      </c>
      <c r="I32" s="65" t="s">
        <v>228</v>
      </c>
      <c r="J32" s="66" t="s">
        <v>228</v>
      </c>
    </row>
    <row r="33" spans="2:10" ht="30" customHeight="1" x14ac:dyDescent="0.2">
      <c r="B33" s="98">
        <v>28</v>
      </c>
      <c r="C33" s="61" t="s">
        <v>208</v>
      </c>
      <c r="D33" s="108" t="s">
        <v>340</v>
      </c>
      <c r="E33" s="106" t="s">
        <v>341</v>
      </c>
      <c r="F33" s="77" t="s">
        <v>342</v>
      </c>
      <c r="G33" s="63" t="s">
        <v>343</v>
      </c>
      <c r="H33" s="64" t="s">
        <v>238</v>
      </c>
      <c r="I33" s="67" t="s">
        <v>229</v>
      </c>
      <c r="J33" s="68" t="s">
        <v>228</v>
      </c>
    </row>
    <row r="34" spans="2:10" ht="30" hidden="1" customHeight="1" x14ac:dyDescent="0.2">
      <c r="B34" s="98">
        <v>29</v>
      </c>
      <c r="C34" s="61" t="s">
        <v>344</v>
      </c>
      <c r="D34" s="108" t="s">
        <v>345</v>
      </c>
      <c r="E34" s="106" t="s">
        <v>346</v>
      </c>
      <c r="F34" s="77" t="s">
        <v>347</v>
      </c>
      <c r="G34" s="63" t="s">
        <v>348</v>
      </c>
      <c r="H34" s="64" t="s">
        <v>667</v>
      </c>
      <c r="I34" s="67" t="s">
        <v>228</v>
      </c>
      <c r="J34" s="68" t="s">
        <v>228</v>
      </c>
    </row>
    <row r="35" spans="2:10" ht="30" hidden="1" customHeight="1" x14ac:dyDescent="0.2">
      <c r="B35" s="98">
        <v>30</v>
      </c>
      <c r="C35" s="61" t="s">
        <v>349</v>
      </c>
      <c r="D35" s="108" t="s">
        <v>350</v>
      </c>
      <c r="E35" s="106" t="s">
        <v>351</v>
      </c>
      <c r="F35" s="77" t="s">
        <v>352</v>
      </c>
      <c r="G35" s="63" t="s">
        <v>353</v>
      </c>
      <c r="H35" s="64" t="s">
        <v>671</v>
      </c>
      <c r="I35" s="67" t="s">
        <v>228</v>
      </c>
      <c r="J35" s="68" t="s">
        <v>228</v>
      </c>
    </row>
    <row r="36" spans="2:10" ht="30" hidden="1" customHeight="1" x14ac:dyDescent="0.2">
      <c r="B36" s="98">
        <v>31</v>
      </c>
      <c r="C36" s="61" t="s">
        <v>214</v>
      </c>
      <c r="D36" s="108" t="s">
        <v>354</v>
      </c>
      <c r="E36" s="106" t="s">
        <v>355</v>
      </c>
      <c r="F36" s="77" t="s">
        <v>356</v>
      </c>
      <c r="G36" s="63" t="s">
        <v>357</v>
      </c>
      <c r="H36" s="64" t="s">
        <v>667</v>
      </c>
      <c r="I36" s="67" t="s">
        <v>228</v>
      </c>
      <c r="J36" s="68" t="s">
        <v>228</v>
      </c>
    </row>
    <row r="37" spans="2:10" ht="30" hidden="1" customHeight="1" x14ac:dyDescent="0.2">
      <c r="B37" s="98">
        <v>32</v>
      </c>
      <c r="C37" s="61" t="s">
        <v>207</v>
      </c>
      <c r="D37" s="108" t="s">
        <v>358</v>
      </c>
      <c r="E37" s="106" t="s">
        <v>359</v>
      </c>
      <c r="F37" s="77" t="s">
        <v>360</v>
      </c>
      <c r="G37" s="63" t="s">
        <v>361</v>
      </c>
      <c r="H37" s="64" t="s">
        <v>668</v>
      </c>
      <c r="I37" s="67" t="s">
        <v>228</v>
      </c>
      <c r="J37" s="68" t="s">
        <v>229</v>
      </c>
    </row>
    <row r="38" spans="2:10" ht="30" hidden="1" customHeight="1" thickBot="1" x14ac:dyDescent="0.25">
      <c r="B38" s="99">
        <v>33</v>
      </c>
      <c r="C38" s="78" t="s">
        <v>362</v>
      </c>
      <c r="D38" s="112" t="s">
        <v>374</v>
      </c>
      <c r="E38" s="107" t="s">
        <v>363</v>
      </c>
      <c r="F38" s="79" t="s">
        <v>364</v>
      </c>
      <c r="G38" s="80" t="s">
        <v>365</v>
      </c>
      <c r="H38" s="81" t="s">
        <v>671</v>
      </c>
      <c r="I38" s="82" t="s">
        <v>228</v>
      </c>
      <c r="J38" s="83" t="s">
        <v>228</v>
      </c>
    </row>
  </sheetData>
  <autoFilter ref="B5:J38" xr:uid="{00000000-0009-0000-0000-000001000000}">
    <filterColumn colId="7">
      <filters>
        <filter val="Pendiente"/>
      </filters>
    </filterColumn>
  </autoFilter>
  <mergeCells count="9">
    <mergeCell ref="B2:J2"/>
    <mergeCell ref="B4:B5"/>
    <mergeCell ref="C4:C5"/>
    <mergeCell ref="D4:D5"/>
    <mergeCell ref="E4:E5"/>
    <mergeCell ref="F4:F5"/>
    <mergeCell ref="G4:G5"/>
    <mergeCell ref="H4:H5"/>
    <mergeCell ref="I4:J4"/>
  </mergeCells>
  <conditionalFormatting sqref="I6:I38">
    <cfRule type="containsText" dxfId="632" priority="3" operator="containsText" text="Pendiente">
      <formula>NOT(ISERROR(SEARCH("Pendiente",I6)))</formula>
    </cfRule>
    <cfRule type="containsText" dxfId="631" priority="4" operator="containsText" text="Identificado">
      <formula>NOT(ISERROR(SEARCH("Identificado",I6)))</formula>
    </cfRule>
  </conditionalFormatting>
  <conditionalFormatting sqref="J6:J38">
    <cfRule type="containsText" dxfId="630" priority="1" operator="containsText" text="Pendiente">
      <formula>NOT(ISERROR(SEARCH("Pendiente",J6)))</formula>
    </cfRule>
    <cfRule type="containsText" dxfId="629" priority="2" operator="containsText" text="Identificado">
      <formula>NOT(ISERROR(SEARCH("Identificado",J6)))</formula>
    </cfRule>
  </conditionalFormatting>
  <dataValidations count="1">
    <dataValidation type="list" allowBlank="1" showInputMessage="1" showErrorMessage="1" sqref="I6:J38" xr:uid="{00000000-0002-0000-0100-000000000000}">
      <formula1>"Identificado,Pendiente,N/A"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205"/>
      <c r="C2" s="206"/>
      <c r="D2" s="209" t="s">
        <v>55</v>
      </c>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1"/>
    </row>
    <row r="3" spans="1:70" ht="92.25" customHeight="1" x14ac:dyDescent="0.25">
      <c r="B3" s="207"/>
      <c r="C3" s="208"/>
      <c r="D3" s="212" t="s">
        <v>59</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4"/>
    </row>
    <row r="4" spans="1:70" s="148" customFormat="1" ht="30" customHeight="1" thickBot="1" x14ac:dyDescent="0.3">
      <c r="B4" s="215" t="s">
        <v>60</v>
      </c>
      <c r="C4" s="216"/>
      <c r="D4" s="217" t="s">
        <v>75</v>
      </c>
      <c r="E4" s="218"/>
      <c r="F4" s="218"/>
      <c r="G4" s="218"/>
      <c r="H4" s="218"/>
      <c r="I4" s="218"/>
      <c r="J4" s="218"/>
      <c r="K4" s="218"/>
      <c r="L4" s="218"/>
      <c r="M4" s="218"/>
      <c r="N4" s="218"/>
      <c r="O4" s="218"/>
      <c r="P4" s="218"/>
      <c r="Q4" s="218"/>
      <c r="R4" s="219"/>
      <c r="S4" s="218" t="s">
        <v>76</v>
      </c>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9"/>
      <c r="AS4" s="220" t="s">
        <v>77</v>
      </c>
      <c r="AT4" s="221"/>
      <c r="AU4" s="221"/>
      <c r="AV4" s="221"/>
      <c r="AW4" s="221"/>
      <c r="AX4" s="221"/>
      <c r="AY4" s="221"/>
      <c r="AZ4" s="221"/>
      <c r="BA4" s="221"/>
      <c r="BB4" s="221"/>
      <c r="BC4" s="221"/>
      <c r="BD4" s="221"/>
      <c r="BE4" s="221"/>
      <c r="BF4" s="221"/>
      <c r="BG4" s="221"/>
      <c r="BH4" s="222"/>
      <c r="BI4" s="220" t="s">
        <v>78</v>
      </c>
      <c r="BJ4" s="221"/>
      <c r="BK4" s="221"/>
      <c r="BL4" s="221"/>
      <c r="BM4" s="221"/>
      <c r="BN4" s="221"/>
      <c r="BO4" s="221"/>
      <c r="BP4" s="221"/>
      <c r="BQ4" s="221"/>
      <c r="BR4" s="223"/>
    </row>
    <row r="5" spans="1:70" ht="7.5" customHeight="1" thickTop="1" thickBot="1" x14ac:dyDescent="0.3"/>
    <row r="6" spans="1:70" s="3" customFormat="1" ht="14.25"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295"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2" t="s">
        <v>64</v>
      </c>
      <c r="AV9" s="142" t="s">
        <v>65</v>
      </c>
      <c r="AW9" s="142">
        <v>2</v>
      </c>
      <c r="AX9" s="142">
        <v>3</v>
      </c>
      <c r="AY9" s="142">
        <v>4</v>
      </c>
      <c r="AZ9" s="142">
        <v>5</v>
      </c>
      <c r="BA9" s="142">
        <v>6</v>
      </c>
      <c r="BB9" s="301"/>
      <c r="BC9" s="302"/>
      <c r="BD9" s="8"/>
      <c r="BE9" s="301"/>
      <c r="BF9" s="302"/>
      <c r="BG9" s="8"/>
      <c r="BH9" s="301"/>
      <c r="BI9" s="302"/>
      <c r="BJ9" s="301"/>
      <c r="BK9" s="317"/>
      <c r="BL9" s="317"/>
      <c r="BM9" s="309" t="s">
        <v>5</v>
      </c>
      <c r="BN9" s="310"/>
      <c r="BO9" s="9" t="s">
        <v>6</v>
      </c>
      <c r="BP9" s="9" t="s">
        <v>7</v>
      </c>
      <c r="BQ9" s="296"/>
      <c r="BR9" s="308"/>
    </row>
    <row r="10" spans="1:70" ht="257.25" customHeight="1" x14ac:dyDescent="0.25">
      <c r="A10" s="149"/>
      <c r="B10" s="235" t="s">
        <v>12</v>
      </c>
      <c r="C10" s="229" t="s">
        <v>139</v>
      </c>
      <c r="D10" s="238" t="s">
        <v>588</v>
      </c>
      <c r="E10" s="238" t="s">
        <v>589</v>
      </c>
      <c r="F10" s="229" t="s">
        <v>89</v>
      </c>
      <c r="G10" s="229" t="s">
        <v>89</v>
      </c>
      <c r="H10" s="240" t="s">
        <v>89</v>
      </c>
      <c r="I10" s="229" t="s">
        <v>89</v>
      </c>
      <c r="J10" s="243" t="str">
        <f>IF(AND((F10="SI"),(G10="SI"),(H10="SI"),(I10="SI")),"Si es Riesgo de Corrupción","No es Riesgo de Corrupción")</f>
        <v>Si es Riesgo de Corrupción</v>
      </c>
      <c r="K10" s="150">
        <v>1</v>
      </c>
      <c r="L10" s="151" t="s">
        <v>140</v>
      </c>
      <c r="M10" s="246" t="s">
        <v>590</v>
      </c>
      <c r="N10" s="248">
        <v>3</v>
      </c>
      <c r="O10" s="224" t="str">
        <f>IF(N10=1,"Rara vez",IF(N10=2,"Improbable",IF(N10=3,"Posible",IF(N10=4,"Probable",IF(N10=5,"Casi seguro","← 
Definir el nivel de probabilidad")))))</f>
        <v>Posible</v>
      </c>
      <c r="P10" s="250" t="str">
        <f t="shared" ref="P10" si="0">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229" t="s">
        <v>89</v>
      </c>
      <c r="R10" s="229" t="s">
        <v>89</v>
      </c>
      <c r="S10" s="229" t="s">
        <v>89</v>
      </c>
      <c r="T10" s="229" t="s">
        <v>89</v>
      </c>
      <c r="U10" s="229" t="s">
        <v>89</v>
      </c>
      <c r="V10" s="229" t="s">
        <v>89</v>
      </c>
      <c r="W10" s="229" t="s">
        <v>89</v>
      </c>
      <c r="X10" s="229" t="s">
        <v>89</v>
      </c>
      <c r="Y10" s="229" t="s">
        <v>89</v>
      </c>
      <c r="Z10" s="229" t="s">
        <v>89</v>
      </c>
      <c r="AA10" s="229" t="s">
        <v>89</v>
      </c>
      <c r="AB10" s="229" t="s">
        <v>89</v>
      </c>
      <c r="AC10" s="229" t="s">
        <v>89</v>
      </c>
      <c r="AD10" s="229" t="s">
        <v>89</v>
      </c>
      <c r="AE10" s="229" t="s">
        <v>89</v>
      </c>
      <c r="AF10" s="229" t="s">
        <v>96</v>
      </c>
      <c r="AG10" s="229" t="s">
        <v>89</v>
      </c>
      <c r="AH10" s="229" t="s">
        <v>89</v>
      </c>
      <c r="AI10" s="229" t="s">
        <v>89</v>
      </c>
      <c r="AJ10" s="261">
        <f>IF(AF10="SI","Impacto Catastrófico por lesoines o perdida de vidas humanas",(COUNTIF(Q10:AE19,"SI")+COUNTIF(AG10:AI19,"SI")))</f>
        <v>18</v>
      </c>
      <c r="AK10" s="224" t="str">
        <f t="shared" ref="AK10" si="1">IF(AJ10=0,"",IF(AND(AJ10&gt;0,AJ10&lt;=5),"Moderado",IF(AND(AJ10&gt;5,AJ10&lt;=11),"Mayor","Catastrófico")))</f>
        <v>Catastrófico</v>
      </c>
      <c r="AL10" s="226" t="str">
        <f>IF(AND(O10="Rara Vez",AK10="Moderado"),"Moderado",IF(AND(O10="Rara Vez",AK10="Mayor"),"Alto",IF(AND(O10="Improbable",AK10="Moderado"),"Moderado",IF(AND(O10="Improbable",AK10="Mayor"),"Alto",IF(AND(O10="Posible",AK10="Moderado"),"Alto",IF(AND(O10="Probable",AK10="Moderado"),"Alto","Extremo"))))))</f>
        <v>Extremo</v>
      </c>
      <c r="AM10" s="253" t="s">
        <v>82</v>
      </c>
      <c r="AN10" s="152">
        <v>1</v>
      </c>
      <c r="AO10" s="151" t="s">
        <v>591</v>
      </c>
      <c r="AP10" s="153" t="s">
        <v>392</v>
      </c>
      <c r="AQ10" s="153" t="s">
        <v>120</v>
      </c>
      <c r="AR10" s="153" t="s">
        <v>393</v>
      </c>
      <c r="AS10" s="153" t="s">
        <v>592</v>
      </c>
      <c r="AT10" s="153" t="s">
        <v>123</v>
      </c>
      <c r="AU10" s="153" t="s">
        <v>103</v>
      </c>
      <c r="AV10" s="153" t="s">
        <v>104</v>
      </c>
      <c r="AW10" s="153" t="s">
        <v>105</v>
      </c>
      <c r="AX10" s="153" t="s">
        <v>106</v>
      </c>
      <c r="AY10" s="153" t="s">
        <v>107</v>
      </c>
      <c r="AZ10" s="153" t="s">
        <v>108</v>
      </c>
      <c r="BA10" s="153" t="s">
        <v>124</v>
      </c>
      <c r="BB10" s="153">
        <f t="shared" ref="BB10:BB19" si="2">IF(AU10="Asignado",15,0)+IF(AV10="Adecuado",15,0)+IF(AW10="Oportuna",15,0)+IF(AX10="Prevenir",15,IF(AX10="Detectar",10,0))+IF(AY10="Confiable",15,0)+IF(AZ10="Se investigan y resuelven oportunamente",15,0)+IF(BA10="Completa",10,IF(BA10="Incompleta",5,0))</f>
        <v>100</v>
      </c>
      <c r="BC10" s="153" t="str">
        <f t="shared" ref="BC10:BC19" si="3">IF(BB10&lt;=85,"Débil",IF(AND(BB10&gt;=86,BB10&lt;=94),"Moderado","Fuerte"))</f>
        <v>Fuerte</v>
      </c>
      <c r="BD10" s="153"/>
      <c r="BE10" s="153" t="s">
        <v>115</v>
      </c>
      <c r="BF10" s="153" t="str">
        <f t="shared" ref="BF10:BF19" si="4">IF(BE10="Débil","No se ejecuta",IF(BE10="Moderado","Algunas veces se ejecuta",IF(BE10="FUERTE","Siempre se ejecuta","")))</f>
        <v>Siempre se ejecuta</v>
      </c>
      <c r="BG10" s="153"/>
      <c r="BH10" s="154" t="str">
        <f t="shared" ref="BH10:BH19" si="5">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53">
        <f t="shared" ref="BI10:BI19" si="6">IF(BH10="DÉBIL",0,IF(BH10="MODERADO",50,IF(BH10="FUERTE",100,"")))</f>
        <v>100</v>
      </c>
      <c r="BJ10" s="153" t="str">
        <f t="shared" ref="BJ10:BJ19" si="7">IF(AND(BE10="Fuerte",BC10="Fuerte"),"NO","SI")</f>
        <v>NO</v>
      </c>
      <c r="BK10" s="256" t="str">
        <f t="shared" ref="BK10" si="8">IF(AVERAGE(BI10:BI19)=100,"FUERTE",IF(AND(AVERAGE(BI10:BI19)&lt;=99,AVERAGE(BI10:BI19)&gt;=50),"MODERADA",IF(AVERAGE(BI10:BI19)&lt;50,"DÉBIL",0)))</f>
        <v>FUERTE</v>
      </c>
      <c r="BL10" s="256" t="str">
        <f t="shared" ref="BL10" si="9">IFERROR(IF(BK10="DÉBIL","NO DISMINUYE",IF(AVERAGEIF(AT10:AT19,"Preventivo",BI10:BI19)&gt;=50,"DIRECTAMENTE","NO DISMINUYE")),"NO DISMINUYE")</f>
        <v>DIRECTAMENTE</v>
      </c>
      <c r="BM10" s="258">
        <f t="shared" ref="BM10" si="10">IF(N10=1,1,IF(AND(N10=2,BK10="FUERTE",BL10="DIRECTAMENTE"),N10-1,IF(AND(N10&gt;2,BK10="FUERTE",BL10="DIRECTAMENTE"),N10-2,IF(AND(N10&gt;=2,BK10="MODERADA",BL10="DIRECTAMENTE"),N10-1,N10))))</f>
        <v>1</v>
      </c>
      <c r="BN10" s="224" t="str">
        <f t="shared" ref="BN10" si="11">IF(BM10=1,"Rara vez",IF(BM10=2,"Improbable",IF(BM10=3,"Posible",IF(BM10=4,"Probable",IF(BM10=5,"Casi Seguro",0)))))</f>
        <v>Rara vez</v>
      </c>
      <c r="BO10" s="224" t="str">
        <f t="shared" ref="BO10" si="12">AK10</f>
        <v>Catastrófico</v>
      </c>
      <c r="BP10" s="226" t="str">
        <f t="shared" ref="BP10" si="13">IF(AND(BN10="Rara Vez",BO10="Moderado"),"Moderado",IF(AND(BN10="Rara Vez",BO10="Mayor"),"Alto",IF(AND(BN10="Improbable",BO10="Moderado"),"Moderado",IF(AND(BN10="Improbable",BO10="Mayor"),"Alto",IF(AND(BN10="Posible",BO10="Moderado"),"Alto",IF(AND(BN10="Probable",BO10="Moderado"),"Alto","Extremo"))))))</f>
        <v>Extremo</v>
      </c>
      <c r="BQ10" s="229" t="s">
        <v>594</v>
      </c>
      <c r="BR10" s="232" t="s">
        <v>823</v>
      </c>
    </row>
    <row r="11" spans="1:70" ht="210" customHeight="1" x14ac:dyDescent="0.25">
      <c r="A11" s="149"/>
      <c r="B11" s="236"/>
      <c r="C11" s="230"/>
      <c r="D11" s="238"/>
      <c r="E11" s="238"/>
      <c r="F11" s="230"/>
      <c r="G11" s="230"/>
      <c r="H11" s="241"/>
      <c r="I11" s="230"/>
      <c r="J11" s="244"/>
      <c r="K11" s="24">
        <v>2</v>
      </c>
      <c r="L11" s="25" t="s">
        <v>140</v>
      </c>
      <c r="M11" s="246"/>
      <c r="N11" s="248"/>
      <c r="O11" s="224"/>
      <c r="P11" s="251"/>
      <c r="Q11" s="230"/>
      <c r="R11" s="230"/>
      <c r="S11" s="230"/>
      <c r="T11" s="230"/>
      <c r="U11" s="230"/>
      <c r="V11" s="230"/>
      <c r="W11" s="230"/>
      <c r="X11" s="230"/>
      <c r="Y11" s="230"/>
      <c r="Z11" s="230"/>
      <c r="AA11" s="230"/>
      <c r="AB11" s="230"/>
      <c r="AC11" s="230"/>
      <c r="AD11" s="230"/>
      <c r="AE11" s="230"/>
      <c r="AF11" s="230"/>
      <c r="AG11" s="230"/>
      <c r="AH11" s="230"/>
      <c r="AI11" s="230"/>
      <c r="AJ11" s="261"/>
      <c r="AK11" s="224"/>
      <c r="AL11" s="227"/>
      <c r="AM11" s="254"/>
      <c r="AN11" s="26">
        <v>2</v>
      </c>
      <c r="AO11" s="25" t="s">
        <v>394</v>
      </c>
      <c r="AP11" s="16" t="s">
        <v>141</v>
      </c>
      <c r="AQ11" s="16" t="s">
        <v>99</v>
      </c>
      <c r="AR11" s="16" t="s">
        <v>142</v>
      </c>
      <c r="AS11" s="16" t="s">
        <v>593</v>
      </c>
      <c r="AT11" s="16" t="s">
        <v>102</v>
      </c>
      <c r="AU11" s="16" t="s">
        <v>103</v>
      </c>
      <c r="AV11" s="16" t="s">
        <v>104</v>
      </c>
      <c r="AW11" s="16" t="s">
        <v>105</v>
      </c>
      <c r="AX11" s="16" t="s">
        <v>112</v>
      </c>
      <c r="AY11" s="16" t="s">
        <v>107</v>
      </c>
      <c r="AZ11" s="16" t="s">
        <v>108</v>
      </c>
      <c r="BA11" s="16" t="s">
        <v>124</v>
      </c>
      <c r="BB11" s="16">
        <f>IF(AU11="Asignado",15,0)+IF(AV11="Adecuado",15,0)+IF(AW11="Oportuna",15,0)+IF(AX11="Prevenir",15,IF(AX11="Detectar",10,0))+IF(AY11="Confiable",15,0)+IF(AZ11="Se investigan y resuelven oportunamente",15,0)+IF(BA11="Completa",10,IF(BA11="Incompleta",5,0))</f>
        <v>95</v>
      </c>
      <c r="BC11" s="16" t="str">
        <f t="shared" si="3"/>
        <v>Fuerte</v>
      </c>
      <c r="BD11" s="16"/>
      <c r="BE11" s="16" t="s">
        <v>115</v>
      </c>
      <c r="BF11" s="16" t="str">
        <f t="shared" si="4"/>
        <v>Siempre se ejecuta</v>
      </c>
      <c r="BG11" s="16"/>
      <c r="BH11" s="17" t="str">
        <f t="shared" si="5"/>
        <v>FUERTE</v>
      </c>
      <c r="BI11" s="16">
        <f t="shared" si="6"/>
        <v>100</v>
      </c>
      <c r="BJ11" s="16" t="str">
        <f t="shared" si="7"/>
        <v>NO</v>
      </c>
      <c r="BK11" s="256"/>
      <c r="BL11" s="256"/>
      <c r="BM11" s="259"/>
      <c r="BN11" s="224"/>
      <c r="BO11" s="224"/>
      <c r="BP11" s="227"/>
      <c r="BQ11" s="230"/>
      <c r="BR11" s="233"/>
    </row>
    <row r="12" spans="1:70" ht="26.25" customHeight="1" x14ac:dyDescent="0.25">
      <c r="A12" s="149"/>
      <c r="B12" s="236"/>
      <c r="C12" s="230"/>
      <c r="D12" s="238"/>
      <c r="E12" s="238"/>
      <c r="F12" s="230"/>
      <c r="G12" s="230"/>
      <c r="H12" s="241"/>
      <c r="I12" s="230"/>
      <c r="J12" s="244"/>
      <c r="K12" s="155">
        <v>3</v>
      </c>
      <c r="L12" s="156" t="s">
        <v>47</v>
      </c>
      <c r="M12" s="246"/>
      <c r="N12" s="248"/>
      <c r="O12" s="224"/>
      <c r="P12" s="251"/>
      <c r="Q12" s="230"/>
      <c r="R12" s="230"/>
      <c r="S12" s="230"/>
      <c r="T12" s="230"/>
      <c r="U12" s="230"/>
      <c r="V12" s="230"/>
      <c r="W12" s="230"/>
      <c r="X12" s="230"/>
      <c r="Y12" s="230"/>
      <c r="Z12" s="230"/>
      <c r="AA12" s="230"/>
      <c r="AB12" s="230"/>
      <c r="AC12" s="230"/>
      <c r="AD12" s="230"/>
      <c r="AE12" s="230"/>
      <c r="AF12" s="230"/>
      <c r="AG12" s="230"/>
      <c r="AH12" s="230"/>
      <c r="AI12" s="230"/>
      <c r="AJ12" s="261"/>
      <c r="AK12" s="224"/>
      <c r="AL12" s="227"/>
      <c r="AM12" s="254"/>
      <c r="AN12" s="157">
        <v>3</v>
      </c>
      <c r="AO12" s="156"/>
      <c r="AP12" s="158"/>
      <c r="AQ12" s="158"/>
      <c r="AR12" s="158"/>
      <c r="AS12" s="158"/>
      <c r="AT12" s="158"/>
      <c r="AU12" s="158"/>
      <c r="AV12" s="158"/>
      <c r="AW12" s="158"/>
      <c r="AX12" s="158"/>
      <c r="AY12" s="158"/>
      <c r="AZ12" s="158"/>
      <c r="BA12" s="158"/>
      <c r="BB12" s="158">
        <f t="shared" si="2"/>
        <v>0</v>
      </c>
      <c r="BC12" s="158" t="str">
        <f t="shared" si="3"/>
        <v>Débil</v>
      </c>
      <c r="BD12" s="158"/>
      <c r="BE12" s="158"/>
      <c r="BF12" s="158" t="str">
        <f t="shared" si="4"/>
        <v/>
      </c>
      <c r="BG12" s="158"/>
      <c r="BH12" s="159" t="str">
        <f t="shared" si="5"/>
        <v/>
      </c>
      <c r="BI12" s="158" t="str">
        <f t="shared" si="6"/>
        <v/>
      </c>
      <c r="BJ12" s="158" t="str">
        <f t="shared" si="7"/>
        <v>SI</v>
      </c>
      <c r="BK12" s="256"/>
      <c r="BL12" s="256"/>
      <c r="BM12" s="259"/>
      <c r="BN12" s="224"/>
      <c r="BO12" s="224"/>
      <c r="BP12" s="227"/>
      <c r="BQ12" s="230"/>
      <c r="BR12" s="233"/>
    </row>
    <row r="13" spans="1:70" ht="26.25" customHeight="1" x14ac:dyDescent="0.25">
      <c r="A13" s="149"/>
      <c r="B13" s="236"/>
      <c r="C13" s="230"/>
      <c r="D13" s="238"/>
      <c r="E13" s="238"/>
      <c r="F13" s="230"/>
      <c r="G13" s="230"/>
      <c r="H13" s="241"/>
      <c r="I13" s="230"/>
      <c r="J13" s="244"/>
      <c r="K13" s="24">
        <v>4</v>
      </c>
      <c r="L13" s="25" t="s">
        <v>47</v>
      </c>
      <c r="M13" s="246"/>
      <c r="N13" s="248"/>
      <c r="O13" s="224"/>
      <c r="P13" s="251"/>
      <c r="Q13" s="230"/>
      <c r="R13" s="230"/>
      <c r="S13" s="230"/>
      <c r="T13" s="230"/>
      <c r="U13" s="230"/>
      <c r="V13" s="230"/>
      <c r="W13" s="230"/>
      <c r="X13" s="230"/>
      <c r="Y13" s="230"/>
      <c r="Z13" s="230"/>
      <c r="AA13" s="230"/>
      <c r="AB13" s="230"/>
      <c r="AC13" s="230"/>
      <c r="AD13" s="230"/>
      <c r="AE13" s="230"/>
      <c r="AF13" s="230"/>
      <c r="AG13" s="230"/>
      <c r="AH13" s="230"/>
      <c r="AI13" s="230"/>
      <c r="AJ13" s="261"/>
      <c r="AK13" s="224"/>
      <c r="AL13" s="227"/>
      <c r="AM13" s="254"/>
      <c r="AN13" s="26">
        <v>4</v>
      </c>
      <c r="AO13" s="25"/>
      <c r="AP13" s="16"/>
      <c r="AQ13" s="16"/>
      <c r="AR13" s="16"/>
      <c r="AS13" s="16"/>
      <c r="AT13" s="16"/>
      <c r="AU13" s="16"/>
      <c r="AV13" s="16"/>
      <c r="AW13" s="16"/>
      <c r="AX13" s="16"/>
      <c r="AY13" s="16"/>
      <c r="AZ13" s="16"/>
      <c r="BA13" s="16"/>
      <c r="BB13" s="16">
        <f t="shared" si="2"/>
        <v>0</v>
      </c>
      <c r="BC13" s="16" t="str">
        <f t="shared" si="3"/>
        <v>Débil</v>
      </c>
      <c r="BD13" s="16"/>
      <c r="BE13" s="16"/>
      <c r="BF13" s="16" t="str">
        <f t="shared" si="4"/>
        <v/>
      </c>
      <c r="BG13" s="16"/>
      <c r="BH13" s="17" t="str">
        <f t="shared" si="5"/>
        <v/>
      </c>
      <c r="BI13" s="16" t="str">
        <f t="shared" si="6"/>
        <v/>
      </c>
      <c r="BJ13" s="16" t="str">
        <f t="shared" si="7"/>
        <v>SI</v>
      </c>
      <c r="BK13" s="256"/>
      <c r="BL13" s="256"/>
      <c r="BM13" s="259"/>
      <c r="BN13" s="224"/>
      <c r="BO13" s="224"/>
      <c r="BP13" s="227"/>
      <c r="BQ13" s="230"/>
      <c r="BR13" s="233"/>
    </row>
    <row r="14" spans="1:70" ht="26.25" customHeight="1" x14ac:dyDescent="0.25">
      <c r="A14" s="149"/>
      <c r="B14" s="236"/>
      <c r="C14" s="230"/>
      <c r="D14" s="238"/>
      <c r="E14" s="238"/>
      <c r="F14" s="230"/>
      <c r="G14" s="230"/>
      <c r="H14" s="241"/>
      <c r="I14" s="230"/>
      <c r="J14" s="244"/>
      <c r="K14" s="155">
        <v>5</v>
      </c>
      <c r="L14" s="156" t="s">
        <v>47</v>
      </c>
      <c r="M14" s="246"/>
      <c r="N14" s="248"/>
      <c r="O14" s="224"/>
      <c r="P14" s="251"/>
      <c r="Q14" s="230"/>
      <c r="R14" s="230"/>
      <c r="S14" s="230"/>
      <c r="T14" s="230"/>
      <c r="U14" s="230"/>
      <c r="V14" s="230"/>
      <c r="W14" s="230"/>
      <c r="X14" s="230"/>
      <c r="Y14" s="230"/>
      <c r="Z14" s="230"/>
      <c r="AA14" s="230"/>
      <c r="AB14" s="230"/>
      <c r="AC14" s="230"/>
      <c r="AD14" s="230"/>
      <c r="AE14" s="230"/>
      <c r="AF14" s="230"/>
      <c r="AG14" s="230"/>
      <c r="AH14" s="230"/>
      <c r="AI14" s="230"/>
      <c r="AJ14" s="261"/>
      <c r="AK14" s="224"/>
      <c r="AL14" s="227"/>
      <c r="AM14" s="254"/>
      <c r="AN14" s="157">
        <v>5</v>
      </c>
      <c r="AO14" s="156"/>
      <c r="AP14" s="158"/>
      <c r="AQ14" s="158"/>
      <c r="AR14" s="158"/>
      <c r="AS14" s="158"/>
      <c r="AT14" s="158"/>
      <c r="AU14" s="158"/>
      <c r="AV14" s="158"/>
      <c r="AW14" s="158"/>
      <c r="AX14" s="158"/>
      <c r="AY14" s="158"/>
      <c r="AZ14" s="158"/>
      <c r="BA14" s="158"/>
      <c r="BB14" s="158">
        <f t="shared" si="2"/>
        <v>0</v>
      </c>
      <c r="BC14" s="158" t="str">
        <f t="shared" si="3"/>
        <v>Débil</v>
      </c>
      <c r="BD14" s="158"/>
      <c r="BE14" s="158"/>
      <c r="BF14" s="158" t="str">
        <f t="shared" si="4"/>
        <v/>
      </c>
      <c r="BG14" s="158"/>
      <c r="BH14" s="159" t="str">
        <f t="shared" si="5"/>
        <v/>
      </c>
      <c r="BI14" s="158" t="str">
        <f t="shared" si="6"/>
        <v/>
      </c>
      <c r="BJ14" s="158" t="str">
        <f t="shared" si="7"/>
        <v>SI</v>
      </c>
      <c r="BK14" s="256"/>
      <c r="BL14" s="256"/>
      <c r="BM14" s="259"/>
      <c r="BN14" s="224"/>
      <c r="BO14" s="224"/>
      <c r="BP14" s="227"/>
      <c r="BQ14" s="230"/>
      <c r="BR14" s="233"/>
    </row>
    <row r="15" spans="1:70" ht="26.25" customHeight="1" x14ac:dyDescent="0.25">
      <c r="A15" s="149"/>
      <c r="B15" s="236"/>
      <c r="C15" s="230"/>
      <c r="D15" s="238"/>
      <c r="E15" s="238"/>
      <c r="F15" s="230"/>
      <c r="G15" s="230"/>
      <c r="H15" s="241"/>
      <c r="I15" s="230"/>
      <c r="J15" s="244"/>
      <c r="K15" s="24">
        <v>6</v>
      </c>
      <c r="L15" s="25" t="s">
        <v>47</v>
      </c>
      <c r="M15" s="246"/>
      <c r="N15" s="248"/>
      <c r="O15" s="224"/>
      <c r="P15" s="251"/>
      <c r="Q15" s="230"/>
      <c r="R15" s="230"/>
      <c r="S15" s="230"/>
      <c r="T15" s="230"/>
      <c r="U15" s="230"/>
      <c r="V15" s="230"/>
      <c r="W15" s="230"/>
      <c r="X15" s="230"/>
      <c r="Y15" s="230"/>
      <c r="Z15" s="230"/>
      <c r="AA15" s="230"/>
      <c r="AB15" s="230"/>
      <c r="AC15" s="230"/>
      <c r="AD15" s="230"/>
      <c r="AE15" s="230"/>
      <c r="AF15" s="230"/>
      <c r="AG15" s="230"/>
      <c r="AH15" s="230"/>
      <c r="AI15" s="230"/>
      <c r="AJ15" s="261"/>
      <c r="AK15" s="224"/>
      <c r="AL15" s="227"/>
      <c r="AM15" s="254"/>
      <c r="AN15" s="26">
        <v>6</v>
      </c>
      <c r="AO15" s="25"/>
      <c r="AP15" s="16"/>
      <c r="AQ15" s="16"/>
      <c r="AR15" s="16"/>
      <c r="AS15" s="16"/>
      <c r="AT15" s="16"/>
      <c r="AU15" s="16"/>
      <c r="AV15" s="16"/>
      <c r="AW15" s="16"/>
      <c r="AX15" s="16"/>
      <c r="AY15" s="16"/>
      <c r="AZ15" s="16"/>
      <c r="BA15" s="16"/>
      <c r="BB15" s="16">
        <f t="shared" si="2"/>
        <v>0</v>
      </c>
      <c r="BC15" s="16" t="str">
        <f t="shared" si="3"/>
        <v>Débil</v>
      </c>
      <c r="BD15" s="16"/>
      <c r="BE15" s="16"/>
      <c r="BF15" s="16" t="str">
        <f t="shared" si="4"/>
        <v/>
      </c>
      <c r="BG15" s="16"/>
      <c r="BH15" s="17" t="str">
        <f t="shared" si="5"/>
        <v/>
      </c>
      <c r="BI15" s="16" t="str">
        <f t="shared" si="6"/>
        <v/>
      </c>
      <c r="BJ15" s="16" t="str">
        <f t="shared" si="7"/>
        <v>SI</v>
      </c>
      <c r="BK15" s="256"/>
      <c r="BL15" s="256"/>
      <c r="BM15" s="259"/>
      <c r="BN15" s="224"/>
      <c r="BO15" s="224"/>
      <c r="BP15" s="227"/>
      <c r="BQ15" s="230"/>
      <c r="BR15" s="233"/>
    </row>
    <row r="16" spans="1:70" ht="26.25" customHeight="1" x14ac:dyDescent="0.25">
      <c r="A16" s="149"/>
      <c r="B16" s="236"/>
      <c r="C16" s="230"/>
      <c r="D16" s="238"/>
      <c r="E16" s="238"/>
      <c r="F16" s="230"/>
      <c r="G16" s="230"/>
      <c r="H16" s="241"/>
      <c r="I16" s="230"/>
      <c r="J16" s="244"/>
      <c r="K16" s="155">
        <v>7</v>
      </c>
      <c r="L16" s="156" t="s">
        <v>47</v>
      </c>
      <c r="M16" s="246"/>
      <c r="N16" s="248"/>
      <c r="O16" s="224"/>
      <c r="P16" s="251"/>
      <c r="Q16" s="230"/>
      <c r="R16" s="230"/>
      <c r="S16" s="230"/>
      <c r="T16" s="230"/>
      <c r="U16" s="230"/>
      <c r="V16" s="230"/>
      <c r="W16" s="230"/>
      <c r="X16" s="230"/>
      <c r="Y16" s="230"/>
      <c r="Z16" s="230"/>
      <c r="AA16" s="230"/>
      <c r="AB16" s="230"/>
      <c r="AC16" s="230"/>
      <c r="AD16" s="230"/>
      <c r="AE16" s="230"/>
      <c r="AF16" s="230"/>
      <c r="AG16" s="230"/>
      <c r="AH16" s="230"/>
      <c r="AI16" s="230"/>
      <c r="AJ16" s="261"/>
      <c r="AK16" s="224"/>
      <c r="AL16" s="227"/>
      <c r="AM16" s="254"/>
      <c r="AN16" s="157">
        <v>7</v>
      </c>
      <c r="AO16" s="156"/>
      <c r="AP16" s="158"/>
      <c r="AQ16" s="158"/>
      <c r="AR16" s="158"/>
      <c r="AS16" s="158"/>
      <c r="AT16" s="158"/>
      <c r="AU16" s="158"/>
      <c r="AV16" s="158"/>
      <c r="AW16" s="158"/>
      <c r="AX16" s="158"/>
      <c r="AY16" s="158"/>
      <c r="AZ16" s="158"/>
      <c r="BA16" s="158"/>
      <c r="BB16" s="158">
        <f t="shared" si="2"/>
        <v>0</v>
      </c>
      <c r="BC16" s="158" t="str">
        <f t="shared" si="3"/>
        <v>Débil</v>
      </c>
      <c r="BD16" s="158"/>
      <c r="BE16" s="158"/>
      <c r="BF16" s="158" t="str">
        <f t="shared" si="4"/>
        <v/>
      </c>
      <c r="BG16" s="158"/>
      <c r="BH16" s="159" t="str">
        <f t="shared" si="5"/>
        <v/>
      </c>
      <c r="BI16" s="158" t="str">
        <f t="shared" si="6"/>
        <v/>
      </c>
      <c r="BJ16" s="158" t="str">
        <f t="shared" si="7"/>
        <v>SI</v>
      </c>
      <c r="BK16" s="256"/>
      <c r="BL16" s="256"/>
      <c r="BM16" s="259"/>
      <c r="BN16" s="224"/>
      <c r="BO16" s="224"/>
      <c r="BP16" s="227"/>
      <c r="BQ16" s="230"/>
      <c r="BR16" s="233"/>
    </row>
    <row r="17" spans="1:70" ht="26.25" customHeight="1" x14ac:dyDescent="0.25">
      <c r="A17" s="149"/>
      <c r="B17" s="236"/>
      <c r="C17" s="230"/>
      <c r="D17" s="238"/>
      <c r="E17" s="238"/>
      <c r="F17" s="230"/>
      <c r="G17" s="230"/>
      <c r="H17" s="241"/>
      <c r="I17" s="230"/>
      <c r="J17" s="244"/>
      <c r="K17" s="24">
        <v>8</v>
      </c>
      <c r="L17" s="25" t="s">
        <v>47</v>
      </c>
      <c r="M17" s="246"/>
      <c r="N17" s="248"/>
      <c r="O17" s="224"/>
      <c r="P17" s="251"/>
      <c r="Q17" s="230"/>
      <c r="R17" s="230"/>
      <c r="S17" s="230"/>
      <c r="T17" s="230"/>
      <c r="U17" s="230"/>
      <c r="V17" s="230"/>
      <c r="W17" s="230"/>
      <c r="X17" s="230"/>
      <c r="Y17" s="230"/>
      <c r="Z17" s="230"/>
      <c r="AA17" s="230"/>
      <c r="AB17" s="230"/>
      <c r="AC17" s="230"/>
      <c r="AD17" s="230"/>
      <c r="AE17" s="230"/>
      <c r="AF17" s="230"/>
      <c r="AG17" s="230"/>
      <c r="AH17" s="230"/>
      <c r="AI17" s="230"/>
      <c r="AJ17" s="261"/>
      <c r="AK17" s="224"/>
      <c r="AL17" s="227"/>
      <c r="AM17" s="254"/>
      <c r="AN17" s="26">
        <v>8</v>
      </c>
      <c r="AO17" s="25"/>
      <c r="AP17" s="16"/>
      <c r="AQ17" s="16"/>
      <c r="AR17" s="16"/>
      <c r="AS17" s="16"/>
      <c r="AT17" s="16"/>
      <c r="AU17" s="16"/>
      <c r="AV17" s="16"/>
      <c r="AW17" s="16"/>
      <c r="AX17" s="16"/>
      <c r="AY17" s="16"/>
      <c r="AZ17" s="16"/>
      <c r="BA17" s="16"/>
      <c r="BB17" s="16">
        <f t="shared" si="2"/>
        <v>0</v>
      </c>
      <c r="BC17" s="16" t="str">
        <f t="shared" si="3"/>
        <v>Débil</v>
      </c>
      <c r="BD17" s="16"/>
      <c r="BE17" s="16"/>
      <c r="BF17" s="16" t="str">
        <f t="shared" si="4"/>
        <v/>
      </c>
      <c r="BG17" s="16"/>
      <c r="BH17" s="17" t="str">
        <f t="shared" si="5"/>
        <v/>
      </c>
      <c r="BI17" s="16" t="str">
        <f t="shared" si="6"/>
        <v/>
      </c>
      <c r="BJ17" s="16" t="str">
        <f t="shared" si="7"/>
        <v>SI</v>
      </c>
      <c r="BK17" s="256"/>
      <c r="BL17" s="256"/>
      <c r="BM17" s="259"/>
      <c r="BN17" s="224"/>
      <c r="BO17" s="224"/>
      <c r="BP17" s="227"/>
      <c r="BQ17" s="230"/>
      <c r="BR17" s="233"/>
    </row>
    <row r="18" spans="1:70" ht="26.25" customHeight="1" x14ac:dyDescent="0.25">
      <c r="A18" s="149"/>
      <c r="B18" s="236"/>
      <c r="C18" s="230"/>
      <c r="D18" s="238"/>
      <c r="E18" s="238"/>
      <c r="F18" s="230"/>
      <c r="G18" s="230"/>
      <c r="H18" s="241"/>
      <c r="I18" s="230"/>
      <c r="J18" s="244"/>
      <c r="K18" s="155">
        <v>9</v>
      </c>
      <c r="L18" s="156" t="s">
        <v>47</v>
      </c>
      <c r="M18" s="246"/>
      <c r="N18" s="248"/>
      <c r="O18" s="224"/>
      <c r="P18" s="251"/>
      <c r="Q18" s="230"/>
      <c r="R18" s="230"/>
      <c r="S18" s="230"/>
      <c r="T18" s="230"/>
      <c r="U18" s="230"/>
      <c r="V18" s="230"/>
      <c r="W18" s="230"/>
      <c r="X18" s="230"/>
      <c r="Y18" s="230"/>
      <c r="Z18" s="230"/>
      <c r="AA18" s="230"/>
      <c r="AB18" s="230"/>
      <c r="AC18" s="230"/>
      <c r="AD18" s="230"/>
      <c r="AE18" s="230"/>
      <c r="AF18" s="230"/>
      <c r="AG18" s="230"/>
      <c r="AH18" s="230"/>
      <c r="AI18" s="230"/>
      <c r="AJ18" s="261"/>
      <c r="AK18" s="224"/>
      <c r="AL18" s="227"/>
      <c r="AM18" s="254"/>
      <c r="AN18" s="157">
        <v>9</v>
      </c>
      <c r="AO18" s="156"/>
      <c r="AP18" s="158"/>
      <c r="AQ18" s="158"/>
      <c r="AR18" s="158"/>
      <c r="AS18" s="158"/>
      <c r="AT18" s="158"/>
      <c r="AU18" s="158"/>
      <c r="AV18" s="158"/>
      <c r="AW18" s="158"/>
      <c r="AX18" s="158"/>
      <c r="AY18" s="158"/>
      <c r="AZ18" s="158"/>
      <c r="BA18" s="158"/>
      <c r="BB18" s="158">
        <f t="shared" si="2"/>
        <v>0</v>
      </c>
      <c r="BC18" s="158" t="str">
        <f t="shared" si="3"/>
        <v>Débil</v>
      </c>
      <c r="BD18" s="158"/>
      <c r="BE18" s="158"/>
      <c r="BF18" s="158" t="str">
        <f t="shared" si="4"/>
        <v/>
      </c>
      <c r="BG18" s="158"/>
      <c r="BH18" s="159" t="str">
        <f t="shared" si="5"/>
        <v/>
      </c>
      <c r="BI18" s="158" t="str">
        <f t="shared" si="6"/>
        <v/>
      </c>
      <c r="BJ18" s="158" t="str">
        <f t="shared" si="7"/>
        <v>SI</v>
      </c>
      <c r="BK18" s="256"/>
      <c r="BL18" s="256"/>
      <c r="BM18" s="259"/>
      <c r="BN18" s="224"/>
      <c r="BO18" s="224"/>
      <c r="BP18" s="227"/>
      <c r="BQ18" s="230"/>
      <c r="BR18" s="233"/>
    </row>
    <row r="19" spans="1:70" ht="26.25" customHeight="1" thickBot="1" x14ac:dyDescent="0.3">
      <c r="A19" s="149"/>
      <c r="B19" s="237"/>
      <c r="C19" s="231"/>
      <c r="D19" s="239"/>
      <c r="E19" s="239"/>
      <c r="F19" s="231"/>
      <c r="G19" s="231"/>
      <c r="H19" s="242"/>
      <c r="I19" s="231"/>
      <c r="J19" s="245"/>
      <c r="K19" s="30">
        <v>10</v>
      </c>
      <c r="L19" s="31" t="s">
        <v>47</v>
      </c>
      <c r="M19" s="247"/>
      <c r="N19" s="249"/>
      <c r="O19" s="225"/>
      <c r="P19" s="252"/>
      <c r="Q19" s="231"/>
      <c r="R19" s="231"/>
      <c r="S19" s="231"/>
      <c r="T19" s="231"/>
      <c r="U19" s="231"/>
      <c r="V19" s="231"/>
      <c r="W19" s="231"/>
      <c r="X19" s="231"/>
      <c r="Y19" s="231"/>
      <c r="Z19" s="231"/>
      <c r="AA19" s="231"/>
      <c r="AB19" s="231"/>
      <c r="AC19" s="231"/>
      <c r="AD19" s="231"/>
      <c r="AE19" s="231"/>
      <c r="AF19" s="231"/>
      <c r="AG19" s="231"/>
      <c r="AH19" s="231"/>
      <c r="AI19" s="231"/>
      <c r="AJ19" s="262"/>
      <c r="AK19" s="225"/>
      <c r="AL19" s="228"/>
      <c r="AM19" s="255"/>
      <c r="AN19" s="32">
        <v>10</v>
      </c>
      <c r="AO19" s="31"/>
      <c r="AP19" s="18"/>
      <c r="AQ19" s="18"/>
      <c r="AR19" s="18"/>
      <c r="AS19" s="18"/>
      <c r="AT19" s="18"/>
      <c r="AU19" s="18"/>
      <c r="AV19" s="18"/>
      <c r="AW19" s="18"/>
      <c r="AX19" s="18"/>
      <c r="AY19" s="18"/>
      <c r="AZ19" s="18"/>
      <c r="BA19" s="18"/>
      <c r="BB19" s="18">
        <f t="shared" si="2"/>
        <v>0</v>
      </c>
      <c r="BC19" s="18" t="str">
        <f t="shared" si="3"/>
        <v>Débil</v>
      </c>
      <c r="BD19" s="18"/>
      <c r="BE19" s="18"/>
      <c r="BF19" s="18" t="str">
        <f t="shared" si="4"/>
        <v/>
      </c>
      <c r="BG19" s="18"/>
      <c r="BH19" s="19" t="str">
        <f t="shared" si="5"/>
        <v/>
      </c>
      <c r="BI19" s="18" t="str">
        <f t="shared" si="6"/>
        <v/>
      </c>
      <c r="BJ19" s="18" t="str">
        <f t="shared" si="7"/>
        <v>SI</v>
      </c>
      <c r="BK19" s="257"/>
      <c r="BL19" s="257"/>
      <c r="BM19" s="260"/>
      <c r="BN19" s="225"/>
      <c r="BO19" s="225"/>
      <c r="BP19" s="228"/>
      <c r="BQ19" s="231"/>
      <c r="BR19" s="234"/>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Bd0ROF+ZHoa6y9hLrCPoOT8d5eiSjd6qzGSaFo31J9+Pv9vDsTk0o2tp5EabkUIr/1kHbgZ+4zqs1hMSJdVVA==" saltValue="BhqEUDRxC61PW5ruwhD8gQ==" spinCount="100000" sheet="1" formatCells="0" formatColumns="0" formatRows="0" autoFilter="0"/>
  <mergeCells count="93">
    <mergeCell ref="B7:B9"/>
    <mergeCell ref="C7:C9"/>
    <mergeCell ref="D7:D9"/>
    <mergeCell ref="E7:E9"/>
    <mergeCell ref="B6:M6"/>
    <mergeCell ref="F7:J7"/>
    <mergeCell ref="K7:L9"/>
    <mergeCell ref="M7:M9"/>
    <mergeCell ref="F8:F9"/>
    <mergeCell ref="J8:J9"/>
    <mergeCell ref="G8:G9"/>
    <mergeCell ref="H8:H9"/>
    <mergeCell ref="I8:I9"/>
    <mergeCell ref="BK7:BK9"/>
    <mergeCell ref="BL7:BL9"/>
    <mergeCell ref="AP7:AP9"/>
    <mergeCell ref="AQ7:AQ9"/>
    <mergeCell ref="AR7:AR9"/>
    <mergeCell ref="AS7:AS9"/>
    <mergeCell ref="AT7:AT9"/>
    <mergeCell ref="AU7:BA8"/>
    <mergeCell ref="AM8:AM9"/>
    <mergeCell ref="BQ8:BQ9"/>
    <mergeCell ref="BB7:BC9"/>
    <mergeCell ref="BE7:BF9"/>
    <mergeCell ref="BH7:BI9"/>
    <mergeCell ref="BJ7:BJ9"/>
    <mergeCell ref="BQ6:BR7"/>
    <mergeCell ref="BR8:BR9"/>
    <mergeCell ref="BM9:BN9"/>
    <mergeCell ref="N6:AM6"/>
    <mergeCell ref="AN6:AT6"/>
    <mergeCell ref="AU6:BL6"/>
    <mergeCell ref="BM6:BP8"/>
    <mergeCell ref="N7:AM7"/>
    <mergeCell ref="AN7:AN9"/>
    <mergeCell ref="N8:P9"/>
    <mergeCell ref="Q8:AI8"/>
    <mergeCell ref="AO7:AO9"/>
    <mergeCell ref="AJ8:AK9"/>
    <mergeCell ref="AL8:AL9"/>
    <mergeCell ref="AM10:AM19"/>
    <mergeCell ref="BK10:BK19"/>
    <mergeCell ref="BL10:BL19"/>
    <mergeCell ref="BM10:BM19"/>
    <mergeCell ref="AA10:AA19"/>
    <mergeCell ref="AB10:AB19"/>
    <mergeCell ref="AC10:AC19"/>
    <mergeCell ref="AD10:AD19"/>
    <mergeCell ref="AE10:AE19"/>
    <mergeCell ref="AH10:AH19"/>
    <mergeCell ref="AI10:AI19"/>
    <mergeCell ref="AJ10:AJ19"/>
    <mergeCell ref="AK10:AK19"/>
    <mergeCell ref="AL10:AL19"/>
    <mergeCell ref="N10:N19"/>
    <mergeCell ref="O10:O19"/>
    <mergeCell ref="P10:P19"/>
    <mergeCell ref="AF10:AF19"/>
    <mergeCell ref="AG10:AG19"/>
    <mergeCell ref="V10:V19"/>
    <mergeCell ref="W10:W19"/>
    <mergeCell ref="X10:X19"/>
    <mergeCell ref="Y10:Y19"/>
    <mergeCell ref="Z10:Z19"/>
    <mergeCell ref="Q10:Q19"/>
    <mergeCell ref="R10:R19"/>
    <mergeCell ref="S10:S19"/>
    <mergeCell ref="T10:T19"/>
    <mergeCell ref="U10:U19"/>
    <mergeCell ref="G10:G19"/>
    <mergeCell ref="H10:H19"/>
    <mergeCell ref="I10:I19"/>
    <mergeCell ref="J10:J19"/>
    <mergeCell ref="M10:M19"/>
    <mergeCell ref="B10:B19"/>
    <mergeCell ref="C10:C19"/>
    <mergeCell ref="D10:D19"/>
    <mergeCell ref="E10:E19"/>
    <mergeCell ref="F10:F19"/>
    <mergeCell ref="BN10:BN19"/>
    <mergeCell ref="BO10:BO19"/>
    <mergeCell ref="BP10:BP19"/>
    <mergeCell ref="BQ10:BQ19"/>
    <mergeCell ref="BR10:BR19"/>
    <mergeCell ref="B2:C3"/>
    <mergeCell ref="D2:BR2"/>
    <mergeCell ref="D3:BR3"/>
    <mergeCell ref="B4:C4"/>
    <mergeCell ref="D4:R4"/>
    <mergeCell ref="S4:AR4"/>
    <mergeCell ref="AS4:BH4"/>
    <mergeCell ref="BI4:BR4"/>
  </mergeCells>
  <conditionalFormatting sqref="J10">
    <cfRule type="containsText" dxfId="628" priority="16" operator="containsText" text="No es Riesgo de Corrupción">
      <formula>NOT(ISERROR(SEARCH("No es Riesgo de Corrupción",J10)))</formula>
    </cfRule>
    <cfRule type="containsText" dxfId="627" priority="17" operator="containsText" text="Si es Riesgo de Corrupción">
      <formula>NOT(ISERROR(SEARCH("Si es Riesgo de Corrupción",J10)))</formula>
    </cfRule>
  </conditionalFormatting>
  <conditionalFormatting sqref="AL10:AL19">
    <cfRule type="containsText" dxfId="626" priority="12" operator="containsText" text="Extremo">
      <formula>NOT(ISERROR(SEARCH("Extremo",AL10)))</formula>
    </cfRule>
    <cfRule type="containsText" dxfId="625" priority="13" operator="containsText" text="Alto">
      <formula>NOT(ISERROR(SEARCH("Alto",AL10)))</formula>
    </cfRule>
    <cfRule type="containsText" dxfId="624" priority="14" operator="containsText" text="Moderado">
      <formula>NOT(ISERROR(SEARCH("Moderado",AL10)))</formula>
    </cfRule>
    <cfRule type="containsText" dxfId="623" priority="15" operator="containsText" text="Bajo">
      <formula>NOT(ISERROR(SEARCH("Bajo",AL10)))</formula>
    </cfRule>
  </conditionalFormatting>
  <conditionalFormatting sqref="BH10:BH19">
    <cfRule type="containsText" dxfId="622" priority="9" operator="containsText" text="FUERTE">
      <formula>NOT(ISERROR(SEARCH("FUERTE",BH10)))</formula>
    </cfRule>
    <cfRule type="containsText" dxfId="621" priority="10" operator="containsText" text="MODERADO">
      <formula>NOT(ISERROR(SEARCH("MODERADO",BH10)))</formula>
    </cfRule>
    <cfRule type="containsText" dxfId="620" priority="11" operator="containsText" text="DÉBIL">
      <formula>NOT(ISERROR(SEARCH("DÉBIL",BH10)))</formula>
    </cfRule>
  </conditionalFormatting>
  <conditionalFormatting sqref="AM10">
    <cfRule type="containsText" dxfId="619" priority="5" operator="containsText" text="Extremo">
      <formula>NOT(ISERROR(SEARCH("Extremo",AM10)))</formula>
    </cfRule>
    <cfRule type="containsText" dxfId="618" priority="6" operator="containsText" text="Alto">
      <formula>NOT(ISERROR(SEARCH("Alto",AM10)))</formula>
    </cfRule>
    <cfRule type="containsText" dxfId="617" priority="7" operator="containsText" text="Moderado">
      <formula>NOT(ISERROR(SEARCH("Moderado",AM10)))</formula>
    </cfRule>
    <cfRule type="containsText" dxfId="616" priority="8" operator="containsText" text="Bajo">
      <formula>NOT(ISERROR(SEARCH("Bajo",AM10)))</formula>
    </cfRule>
  </conditionalFormatting>
  <conditionalFormatting sqref="BP10:BP19">
    <cfRule type="containsText" dxfId="615" priority="1" operator="containsText" text="Extremo">
      <formula>NOT(ISERROR(SEARCH("Extremo",BP10)))</formula>
    </cfRule>
    <cfRule type="containsText" dxfId="614" priority="2" operator="containsText" text="Alto">
      <formula>NOT(ISERROR(SEARCH("Alto",BP10)))</formula>
    </cfRule>
    <cfRule type="containsText" dxfId="613" priority="3" operator="containsText" text="Moderado">
      <formula>NOT(ISERROR(SEARCH("Moderado",BP10)))</formula>
    </cfRule>
    <cfRule type="containsText" dxfId="612" priority="4" operator="containsText" text="Bajo">
      <formula>NOT(ISERROR(SEARCH("Bajo",BP10)))</formula>
    </cfRule>
  </conditionalFormatting>
  <dataValidations count="13">
    <dataValidation type="list" allowBlank="1" showInputMessage="1" showErrorMessage="1" sqref="AT10:AT19" xr:uid="{00000000-0002-0000-0200-000000000000}">
      <formula1>"Preventivo,Detectivo"</formula1>
    </dataValidation>
    <dataValidation type="list" allowBlank="1" showInputMessage="1" showErrorMessage="1" sqref="BE10:BE19" xr:uid="{00000000-0002-0000-0200-000001000000}">
      <formula1>"Fuerte,Moderado,Débil"</formula1>
    </dataValidation>
    <dataValidation type="list" allowBlank="1" showInputMessage="1" showErrorMessage="1" sqref="BA10:BA19" xr:uid="{00000000-0002-0000-0200-000002000000}">
      <formula1>"Completa,Incompleta,No existe"</formula1>
    </dataValidation>
    <dataValidation type="list" allowBlank="1" showInputMessage="1" showErrorMessage="1" sqref="AZ10:AZ19" xr:uid="{00000000-0002-0000-0200-000003000000}">
      <formula1>"Se investigan y resuelven oportunamente,No se investigan y resuelven oportunamente."</formula1>
    </dataValidation>
    <dataValidation type="list" allowBlank="1" showInputMessage="1" showErrorMessage="1" sqref="AY10:AY19" xr:uid="{00000000-0002-0000-0200-000004000000}">
      <formula1>"Confiable,No confiable"</formula1>
    </dataValidation>
    <dataValidation type="list" allowBlank="1" showInputMessage="1" showErrorMessage="1" sqref="AX10:AX19" xr:uid="{00000000-0002-0000-0200-000005000000}">
      <formula1>"Prevenir,Detectar,No es un control"</formula1>
    </dataValidation>
    <dataValidation type="list" allowBlank="1" showInputMessage="1" showErrorMessage="1" sqref="AW10:AW19" xr:uid="{00000000-0002-0000-0200-000006000000}">
      <formula1>"Oportuna,Inoportuna"</formula1>
    </dataValidation>
    <dataValidation type="list" allowBlank="1" showInputMessage="1" showErrorMessage="1" sqref="AV10:AV19" xr:uid="{00000000-0002-0000-0200-000007000000}">
      <formula1>"Adecuado,Inadecuado"</formula1>
    </dataValidation>
    <dataValidation type="list" allowBlank="1" showInputMessage="1" showErrorMessage="1" sqref="AU10:AU19" xr:uid="{00000000-0002-0000-0200-000008000000}">
      <formula1>"Asignado,No Asignado"</formula1>
    </dataValidation>
    <dataValidation type="list" allowBlank="1" showInputMessage="1" showErrorMessage="1" sqref="AQ10:AQ19" xr:uid="{00000000-0002-0000-0200-000009000000}">
      <formula1>"Por Tramite, Diario, Semanal, Quincenal, Mensual, Bimestral, Trimestral, Semestral"</formula1>
    </dataValidation>
    <dataValidation type="list" allowBlank="1" showInputMessage="1" showErrorMessage="1" sqref="N10" xr:uid="{00000000-0002-0000-0200-00000A000000}">
      <formula1>"-,1,2,3,4,5"</formula1>
    </dataValidation>
    <dataValidation type="list" allowBlank="1" showInputMessage="1" showErrorMessage="1" sqref="Q10:AI19 F10:I10" xr:uid="{00000000-0002-0000-0200-00000B000000}">
      <formula1>"SI,NO"</formula1>
    </dataValidation>
    <dataValidation type="list" allowBlank="1" showInputMessage="1" showErrorMessage="1" sqref="B10" xr:uid="{00000000-0002-0000-0200-00000C000000}">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D000000}">
          <x14:formula1>
            <xm:f>'H:\1012-Calidad Aeronautica\2020\028.1 ADMINISTRACIÓN DEL SISTEMA (SIG)\RIESGOS\01 - GDIR 1.0 - Dir Estrategico\CORRUPCION\[GDIR-1.0 MAPA DE RIESGOS CORRUPCION 2020 V3 FINAL PLANTILLA  13 12 2019 jevv.xlsx]Hoja2'!#REF!</xm:f>
          </x14:formula1>
          <xm:sqref>AM10:AM19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s="85" customFormat="1" ht="7.5" customHeight="1" thickBot="1" x14ac:dyDescent="0.3">
      <c r="AP1" s="90"/>
      <c r="AQ1" s="90"/>
      <c r="AR1" s="90"/>
      <c r="AS1" s="90"/>
      <c r="AT1" s="90"/>
      <c r="BM1" s="91"/>
    </row>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s="85" customFormat="1" ht="16.5" thickTop="1" thickBot="1" x14ac:dyDescent="0.3">
      <c r="S5" s="133"/>
      <c r="AP5" s="90"/>
      <c r="AQ5" s="90"/>
      <c r="AR5" s="90"/>
      <c r="AS5" s="90"/>
      <c r="AT5" s="90"/>
      <c r="BM5" s="91"/>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377" t="s">
        <v>8</v>
      </c>
      <c r="BR8" s="37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3" t="s">
        <v>64</v>
      </c>
      <c r="AV9" s="143" t="s">
        <v>65</v>
      </c>
      <c r="AW9" s="143">
        <v>2</v>
      </c>
      <c r="AX9" s="143">
        <v>3</v>
      </c>
      <c r="AY9" s="143">
        <v>4</v>
      </c>
      <c r="AZ9" s="143">
        <v>5</v>
      </c>
      <c r="BA9" s="143">
        <v>6</v>
      </c>
      <c r="BB9" s="472"/>
      <c r="BC9" s="473"/>
      <c r="BD9" s="117"/>
      <c r="BE9" s="472"/>
      <c r="BF9" s="473"/>
      <c r="BG9" s="117"/>
      <c r="BH9" s="472"/>
      <c r="BI9" s="473"/>
      <c r="BJ9" s="472"/>
      <c r="BK9" s="476"/>
      <c r="BL9" s="476"/>
      <c r="BM9" s="381" t="s">
        <v>5</v>
      </c>
      <c r="BN9" s="382"/>
      <c r="BO9" s="136" t="s">
        <v>6</v>
      </c>
      <c r="BP9" s="136" t="s">
        <v>7</v>
      </c>
      <c r="BQ9" s="378"/>
      <c r="BR9" s="380"/>
    </row>
    <row r="10" spans="1:70" s="85" customFormat="1" ht="127.5" x14ac:dyDescent="0.25">
      <c r="A10" s="118"/>
      <c r="B10" s="383" t="s">
        <v>9</v>
      </c>
      <c r="C10" s="372" t="s">
        <v>128</v>
      </c>
      <c r="D10" s="386" t="s">
        <v>395</v>
      </c>
      <c r="E10" s="386" t="s">
        <v>396</v>
      </c>
      <c r="F10" s="372" t="s">
        <v>89</v>
      </c>
      <c r="G10" s="372" t="s">
        <v>89</v>
      </c>
      <c r="H10" s="388" t="s">
        <v>89</v>
      </c>
      <c r="I10" s="372" t="s">
        <v>89</v>
      </c>
      <c r="J10" s="391" t="str">
        <f t="shared" ref="J10" si="0">IF(AND((F10="SI"),(G10="SI"),(H10="SI"),(I10="SI")),"Si es Riesgo de Corrupción","No es Riesgo de Corrupción")</f>
        <v>Si es Riesgo de Corrupción</v>
      </c>
      <c r="K10" s="119">
        <v>1</v>
      </c>
      <c r="L10" s="120" t="s">
        <v>397</v>
      </c>
      <c r="M10" s="394" t="s">
        <v>129</v>
      </c>
      <c r="N10" s="396">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72" t="s">
        <v>89</v>
      </c>
      <c r="R10" s="372" t="s">
        <v>89</v>
      </c>
      <c r="S10" s="372" t="s">
        <v>96</v>
      </c>
      <c r="T10" s="372" t="s">
        <v>96</v>
      </c>
      <c r="U10" s="372" t="s">
        <v>89</v>
      </c>
      <c r="V10" s="372" t="s">
        <v>96</v>
      </c>
      <c r="W10" s="372" t="s">
        <v>89</v>
      </c>
      <c r="X10" s="372" t="s">
        <v>96</v>
      </c>
      <c r="Y10" s="372" t="s">
        <v>89</v>
      </c>
      <c r="Z10" s="372" t="s">
        <v>89</v>
      </c>
      <c r="AA10" s="372" t="s">
        <v>89</v>
      </c>
      <c r="AB10" s="372" t="s">
        <v>89</v>
      </c>
      <c r="AC10" s="372" t="s">
        <v>89</v>
      </c>
      <c r="AD10" s="372" t="s">
        <v>89</v>
      </c>
      <c r="AE10" s="372" t="s">
        <v>89</v>
      </c>
      <c r="AF10" s="372" t="s">
        <v>96</v>
      </c>
      <c r="AG10" s="372" t="s">
        <v>89</v>
      </c>
      <c r="AH10" s="372" t="s">
        <v>89</v>
      </c>
      <c r="AI10" s="372" t="s">
        <v>96</v>
      </c>
      <c r="AJ10" s="375">
        <f t="shared" ref="AJ10" si="3">IF(AF10="SI","Impacto Catastrófico por lesoines o perdida de vidas humanas",(COUNTIF(Q10:AE19,"SI")+COUNTIF(AG10:AI19,"SI")))</f>
        <v>13</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121">
        <v>1</v>
      </c>
      <c r="AO10" s="120" t="s">
        <v>398</v>
      </c>
      <c r="AP10" s="122" t="s">
        <v>130</v>
      </c>
      <c r="AQ10" s="122" t="s">
        <v>99</v>
      </c>
      <c r="AR10" s="122" t="s">
        <v>399</v>
      </c>
      <c r="AS10" s="122" t="s">
        <v>131</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 t="shared" ref="BK10" si="12">IF(AVERAGE(BI10:BI19)=100,"FUERTE",IF(AND(AVERAGE(BI10:BI19)&lt;=99,AVERAGE(BI10:BI19)&gt;=50),"MODERADA",IF(AVERAGE(BI10:BI19)&lt;50,"DÉBIL",0)))</f>
        <v>MODERADA</v>
      </c>
      <c r="BL10" s="480" t="str">
        <f t="shared" ref="BL10" si="13">IFERROR(IF(BK10="DÉBIL","NO DISMINUYE",IF(AVERAGEIF(AT10:AT19,"Preventivo",BI10:BI19)&gt;=50,"DIRECTAMENTE","NO DISMINUYE")),"NO DISMINUYE")</f>
        <v>DIRECTAMENTE</v>
      </c>
      <c r="BM10" s="364">
        <f t="shared" ref="BM10" si="14">IF(N10=1,1,IF(AND(N10=2,BK10="FUERTE",BL10="DIRECTAMENTE"),N10-1,IF(AND(N10&gt;2,BK10="FUERTE",BL10="DIRECTAMENTE"),N10-2,IF(AND(N10&gt;=2,BK10="MODERADA",BL10="DIRECTAMENTE"),N10-1,N10))))</f>
        <v>1</v>
      </c>
      <c r="BN10" s="367" t="str">
        <f t="shared" ref="BN10" si="15">IF(BM10=1,"Rara vez",IF(BM10=2,"Improbable",IF(BM10=3,"Posible",IF(BM10=4,"Probable",IF(BM10=5,"Casi Seguro",0)))))</f>
        <v>Rara vez</v>
      </c>
      <c r="BO10" s="367" t="str">
        <f t="shared" ref="BO10" si="16">AK10</f>
        <v>Catastrófico</v>
      </c>
      <c r="BP10" s="369" t="str">
        <f t="shared" ref="BP10" si="17">IF(AND(BN10="Rara Vez",BO10="Moderado"),"Moderado",IF(AND(BN10="Rara Vez",BO10="Mayor"),"Alto",IF(AND(BN10="Improbable",BO10="Moderado"),"Moderado",IF(AND(BN10="Improbable",BO10="Mayor"),"Alto",IF(AND(BN10="Posible",BO10="Moderado"),"Alto",IF(AND(BN10="Probable",BO10="Moderado"),"Alto","Extremo"))))))</f>
        <v>Extremo</v>
      </c>
      <c r="BQ10" s="388" t="s">
        <v>400</v>
      </c>
      <c r="BR10" s="347" t="s">
        <v>822</v>
      </c>
    </row>
    <row r="11" spans="1:70" s="85" customFormat="1" ht="114.75" x14ac:dyDescent="0.25">
      <c r="A11" s="118"/>
      <c r="B11" s="384"/>
      <c r="C11" s="373"/>
      <c r="D11" s="386"/>
      <c r="E11" s="386"/>
      <c r="F11" s="373"/>
      <c r="G11" s="373"/>
      <c r="H11" s="389"/>
      <c r="I11" s="373"/>
      <c r="J11" s="392"/>
      <c r="K11" s="88">
        <v>2</v>
      </c>
      <c r="L11" s="124" t="s">
        <v>397</v>
      </c>
      <c r="M11" s="394"/>
      <c r="N11" s="396"/>
      <c r="O11" s="367"/>
      <c r="P11" s="399"/>
      <c r="Q11" s="373"/>
      <c r="R11" s="373"/>
      <c r="S11" s="373"/>
      <c r="T11" s="373"/>
      <c r="U11" s="373"/>
      <c r="V11" s="373"/>
      <c r="W11" s="373"/>
      <c r="X11" s="373"/>
      <c r="Y11" s="373"/>
      <c r="Z11" s="373"/>
      <c r="AA11" s="373"/>
      <c r="AB11" s="373"/>
      <c r="AC11" s="373"/>
      <c r="AD11" s="373"/>
      <c r="AE11" s="373"/>
      <c r="AF11" s="373"/>
      <c r="AG11" s="373"/>
      <c r="AH11" s="373"/>
      <c r="AI11" s="373"/>
      <c r="AJ11" s="375"/>
      <c r="AK11" s="367"/>
      <c r="AL11" s="370"/>
      <c r="AM11" s="478"/>
      <c r="AN11" s="89">
        <v>2</v>
      </c>
      <c r="AO11" s="124" t="s">
        <v>468</v>
      </c>
      <c r="AP11" s="125" t="s">
        <v>132</v>
      </c>
      <c r="AQ11" s="125" t="s">
        <v>133</v>
      </c>
      <c r="AR11" s="125" t="s">
        <v>134</v>
      </c>
      <c r="AS11" s="125" t="s">
        <v>135</v>
      </c>
      <c r="AT11" s="125" t="s">
        <v>102</v>
      </c>
      <c r="AU11" s="125" t="s">
        <v>103</v>
      </c>
      <c r="AV11" s="125" t="s">
        <v>104</v>
      </c>
      <c r="AW11" s="125" t="s">
        <v>105</v>
      </c>
      <c r="AX11" s="125" t="s">
        <v>112</v>
      </c>
      <c r="AY11" s="125" t="s">
        <v>107</v>
      </c>
      <c r="AZ11" s="125" t="s">
        <v>108</v>
      </c>
      <c r="BA11" s="125" t="s">
        <v>124</v>
      </c>
      <c r="BB11" s="125">
        <f t="shared" si="6"/>
        <v>95</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480"/>
      <c r="BL11" s="480"/>
      <c r="BM11" s="365"/>
      <c r="BN11" s="367"/>
      <c r="BO11" s="367"/>
      <c r="BP11" s="370"/>
      <c r="BQ11" s="389"/>
      <c r="BR11" s="348"/>
    </row>
    <row r="12" spans="1:70" s="85" customFormat="1" ht="132" customHeight="1" x14ac:dyDescent="0.25">
      <c r="A12" s="118"/>
      <c r="B12" s="384"/>
      <c r="C12" s="373"/>
      <c r="D12" s="386"/>
      <c r="E12" s="386"/>
      <c r="F12" s="373"/>
      <c r="G12" s="373"/>
      <c r="H12" s="389"/>
      <c r="I12" s="373"/>
      <c r="J12" s="392"/>
      <c r="K12" s="86">
        <v>3</v>
      </c>
      <c r="L12" s="127" t="s">
        <v>401</v>
      </c>
      <c r="M12" s="394"/>
      <c r="N12" s="396"/>
      <c r="O12" s="367"/>
      <c r="P12" s="399"/>
      <c r="Q12" s="373"/>
      <c r="R12" s="373"/>
      <c r="S12" s="373"/>
      <c r="T12" s="373"/>
      <c r="U12" s="373"/>
      <c r="V12" s="373"/>
      <c r="W12" s="373"/>
      <c r="X12" s="373"/>
      <c r="Y12" s="373"/>
      <c r="Z12" s="373"/>
      <c r="AA12" s="373"/>
      <c r="AB12" s="373"/>
      <c r="AC12" s="373"/>
      <c r="AD12" s="373"/>
      <c r="AE12" s="373"/>
      <c r="AF12" s="373"/>
      <c r="AG12" s="373"/>
      <c r="AH12" s="373"/>
      <c r="AI12" s="373"/>
      <c r="AJ12" s="375"/>
      <c r="AK12" s="367"/>
      <c r="AL12" s="370"/>
      <c r="AM12" s="478"/>
      <c r="AN12" s="87">
        <v>3</v>
      </c>
      <c r="AO12" s="127" t="s">
        <v>468</v>
      </c>
      <c r="AP12" s="128" t="s">
        <v>132</v>
      </c>
      <c r="AQ12" s="128" t="s">
        <v>133</v>
      </c>
      <c r="AR12" s="128" t="s">
        <v>134</v>
      </c>
      <c r="AS12" s="128" t="s">
        <v>135</v>
      </c>
      <c r="AT12" s="128" t="s">
        <v>102</v>
      </c>
      <c r="AU12" s="128" t="s">
        <v>103</v>
      </c>
      <c r="AV12" s="128" t="s">
        <v>104</v>
      </c>
      <c r="AW12" s="128" t="s">
        <v>105</v>
      </c>
      <c r="AX12" s="128" t="s">
        <v>112</v>
      </c>
      <c r="AY12" s="128" t="s">
        <v>107</v>
      </c>
      <c r="AZ12" s="128" t="s">
        <v>108</v>
      </c>
      <c r="BA12" s="128" t="s">
        <v>124</v>
      </c>
      <c r="BB12" s="128">
        <f t="shared" si="6"/>
        <v>95</v>
      </c>
      <c r="BC12" s="128" t="str">
        <f t="shared" si="7"/>
        <v>Fuerte</v>
      </c>
      <c r="BD12" s="128"/>
      <c r="BE12" s="128" t="s">
        <v>115</v>
      </c>
      <c r="BF12" s="128" t="str">
        <f t="shared" si="8"/>
        <v>Siempre se ejecuta</v>
      </c>
      <c r="BG12" s="128"/>
      <c r="BH12" s="129" t="str">
        <f t="shared" si="9"/>
        <v>FUERTE</v>
      </c>
      <c r="BI12" s="128">
        <f t="shared" si="10"/>
        <v>100</v>
      </c>
      <c r="BJ12" s="128" t="str">
        <f t="shared" si="11"/>
        <v>NO</v>
      </c>
      <c r="BK12" s="480"/>
      <c r="BL12" s="480"/>
      <c r="BM12" s="365"/>
      <c r="BN12" s="367"/>
      <c r="BO12" s="367"/>
      <c r="BP12" s="370"/>
      <c r="BQ12" s="389"/>
      <c r="BR12" s="348"/>
    </row>
    <row r="13" spans="1:70" s="85" customFormat="1" ht="114.75" x14ac:dyDescent="0.25">
      <c r="A13" s="118"/>
      <c r="B13" s="384"/>
      <c r="C13" s="373"/>
      <c r="D13" s="386"/>
      <c r="E13" s="386"/>
      <c r="F13" s="373"/>
      <c r="G13" s="373"/>
      <c r="H13" s="389"/>
      <c r="I13" s="373"/>
      <c r="J13" s="392"/>
      <c r="K13" s="88">
        <v>4</v>
      </c>
      <c r="L13" s="124" t="s">
        <v>402</v>
      </c>
      <c r="M13" s="394"/>
      <c r="N13" s="396"/>
      <c r="O13" s="367"/>
      <c r="P13" s="399"/>
      <c r="Q13" s="373"/>
      <c r="R13" s="373"/>
      <c r="S13" s="373"/>
      <c r="T13" s="373"/>
      <c r="U13" s="373"/>
      <c r="V13" s="373"/>
      <c r="W13" s="373"/>
      <c r="X13" s="373"/>
      <c r="Y13" s="373"/>
      <c r="Z13" s="373"/>
      <c r="AA13" s="373"/>
      <c r="AB13" s="373"/>
      <c r="AC13" s="373"/>
      <c r="AD13" s="373"/>
      <c r="AE13" s="373"/>
      <c r="AF13" s="373"/>
      <c r="AG13" s="373"/>
      <c r="AH13" s="373"/>
      <c r="AI13" s="373"/>
      <c r="AJ13" s="375"/>
      <c r="AK13" s="367"/>
      <c r="AL13" s="370"/>
      <c r="AM13" s="478"/>
      <c r="AN13" s="89">
        <v>4</v>
      </c>
      <c r="AO13" s="124" t="s">
        <v>403</v>
      </c>
      <c r="AP13" s="125" t="s">
        <v>132</v>
      </c>
      <c r="AQ13" s="125" t="s">
        <v>99</v>
      </c>
      <c r="AR13" s="125" t="s">
        <v>399</v>
      </c>
      <c r="AS13" s="125" t="s">
        <v>404</v>
      </c>
      <c r="AT13" s="125" t="s">
        <v>123</v>
      </c>
      <c r="AU13" s="125" t="s">
        <v>103</v>
      </c>
      <c r="AV13" s="125" t="s">
        <v>104</v>
      </c>
      <c r="AW13" s="125" t="s">
        <v>105</v>
      </c>
      <c r="AX13" s="125" t="s">
        <v>106</v>
      </c>
      <c r="AY13" s="125" t="s">
        <v>107</v>
      </c>
      <c r="AZ13" s="125" t="s">
        <v>108</v>
      </c>
      <c r="BA13" s="125" t="s">
        <v>124</v>
      </c>
      <c r="BB13" s="125">
        <f t="shared" si="6"/>
        <v>100</v>
      </c>
      <c r="BC13" s="125" t="str">
        <f t="shared" si="7"/>
        <v>Fuerte</v>
      </c>
      <c r="BD13" s="125"/>
      <c r="BE13" s="125" t="s">
        <v>127</v>
      </c>
      <c r="BF13" s="125" t="str">
        <f t="shared" si="8"/>
        <v>Algunas veces se ejecuta</v>
      </c>
      <c r="BG13" s="125"/>
      <c r="BH13" s="126" t="str">
        <f t="shared" si="9"/>
        <v>MODERADO</v>
      </c>
      <c r="BI13" s="125">
        <f t="shared" si="10"/>
        <v>50</v>
      </c>
      <c r="BJ13" s="125" t="str">
        <f t="shared" si="11"/>
        <v>SI</v>
      </c>
      <c r="BK13" s="480"/>
      <c r="BL13" s="480"/>
      <c r="BM13" s="365"/>
      <c r="BN13" s="367"/>
      <c r="BO13" s="367"/>
      <c r="BP13" s="370"/>
      <c r="BQ13" s="389"/>
      <c r="BR13" s="348"/>
    </row>
    <row r="14" spans="1:70" s="85" customFormat="1" ht="23.25" customHeight="1" x14ac:dyDescent="0.25">
      <c r="A14" s="118"/>
      <c r="B14" s="384"/>
      <c r="C14" s="373"/>
      <c r="D14" s="386"/>
      <c r="E14" s="386"/>
      <c r="F14" s="373"/>
      <c r="G14" s="373"/>
      <c r="H14" s="389"/>
      <c r="I14" s="373"/>
      <c r="J14" s="392"/>
      <c r="K14" s="86">
        <v>5</v>
      </c>
      <c r="L14" s="127" t="s">
        <v>47</v>
      </c>
      <c r="M14" s="394"/>
      <c r="N14" s="396"/>
      <c r="O14" s="367"/>
      <c r="P14" s="399"/>
      <c r="Q14" s="373"/>
      <c r="R14" s="373"/>
      <c r="S14" s="373"/>
      <c r="T14" s="373"/>
      <c r="U14" s="373"/>
      <c r="V14" s="373"/>
      <c r="W14" s="373"/>
      <c r="X14" s="373"/>
      <c r="Y14" s="373"/>
      <c r="Z14" s="373"/>
      <c r="AA14" s="373"/>
      <c r="AB14" s="373"/>
      <c r="AC14" s="373"/>
      <c r="AD14" s="373"/>
      <c r="AE14" s="373"/>
      <c r="AF14" s="373"/>
      <c r="AG14" s="373"/>
      <c r="AH14" s="373"/>
      <c r="AI14" s="373"/>
      <c r="AJ14" s="375"/>
      <c r="AK14" s="367"/>
      <c r="AL14" s="370"/>
      <c r="AM14" s="478"/>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480"/>
      <c r="BL14" s="480"/>
      <c r="BM14" s="365"/>
      <c r="BN14" s="367"/>
      <c r="BO14" s="367"/>
      <c r="BP14" s="370"/>
      <c r="BQ14" s="389"/>
      <c r="BR14" s="348"/>
    </row>
    <row r="15" spans="1:70" s="85" customFormat="1" ht="23.25" customHeight="1" x14ac:dyDescent="0.25">
      <c r="A15" s="118"/>
      <c r="B15" s="384"/>
      <c r="C15" s="373"/>
      <c r="D15" s="386"/>
      <c r="E15" s="386"/>
      <c r="F15" s="373"/>
      <c r="G15" s="373"/>
      <c r="H15" s="389"/>
      <c r="I15" s="373"/>
      <c r="J15" s="392"/>
      <c r="K15" s="88">
        <v>6</v>
      </c>
      <c r="L15" s="124" t="s">
        <v>47</v>
      </c>
      <c r="M15" s="394"/>
      <c r="N15" s="396"/>
      <c r="O15" s="367"/>
      <c r="P15" s="399"/>
      <c r="Q15" s="373"/>
      <c r="R15" s="373"/>
      <c r="S15" s="373"/>
      <c r="T15" s="373"/>
      <c r="U15" s="373"/>
      <c r="V15" s="373"/>
      <c r="W15" s="373"/>
      <c r="X15" s="373"/>
      <c r="Y15" s="373"/>
      <c r="Z15" s="373"/>
      <c r="AA15" s="373"/>
      <c r="AB15" s="373"/>
      <c r="AC15" s="373"/>
      <c r="AD15" s="373"/>
      <c r="AE15" s="373"/>
      <c r="AF15" s="373"/>
      <c r="AG15" s="373"/>
      <c r="AH15" s="373"/>
      <c r="AI15" s="373"/>
      <c r="AJ15" s="375"/>
      <c r="AK15" s="367"/>
      <c r="AL15" s="370"/>
      <c r="AM15" s="478"/>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480"/>
      <c r="BL15" s="480"/>
      <c r="BM15" s="365"/>
      <c r="BN15" s="367"/>
      <c r="BO15" s="367"/>
      <c r="BP15" s="370"/>
      <c r="BQ15" s="389"/>
      <c r="BR15" s="348"/>
    </row>
    <row r="16" spans="1:70" s="85" customFormat="1" ht="23.25" customHeight="1" x14ac:dyDescent="0.25">
      <c r="A16" s="118"/>
      <c r="B16" s="384"/>
      <c r="C16" s="373"/>
      <c r="D16" s="386"/>
      <c r="E16" s="386"/>
      <c r="F16" s="373"/>
      <c r="G16" s="373"/>
      <c r="H16" s="389"/>
      <c r="I16" s="373"/>
      <c r="J16" s="392"/>
      <c r="K16" s="86">
        <v>7</v>
      </c>
      <c r="L16" s="127" t="s">
        <v>47</v>
      </c>
      <c r="M16" s="394"/>
      <c r="N16" s="396"/>
      <c r="O16" s="367"/>
      <c r="P16" s="399"/>
      <c r="Q16" s="373"/>
      <c r="R16" s="373"/>
      <c r="S16" s="373"/>
      <c r="T16" s="373"/>
      <c r="U16" s="373"/>
      <c r="V16" s="373"/>
      <c r="W16" s="373"/>
      <c r="X16" s="373"/>
      <c r="Y16" s="373"/>
      <c r="Z16" s="373"/>
      <c r="AA16" s="373"/>
      <c r="AB16" s="373"/>
      <c r="AC16" s="373"/>
      <c r="AD16" s="373"/>
      <c r="AE16" s="373"/>
      <c r="AF16" s="373"/>
      <c r="AG16" s="373"/>
      <c r="AH16" s="373"/>
      <c r="AI16" s="373"/>
      <c r="AJ16" s="375"/>
      <c r="AK16" s="367"/>
      <c r="AL16" s="370"/>
      <c r="AM16" s="478"/>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480"/>
      <c r="BL16" s="480"/>
      <c r="BM16" s="365"/>
      <c r="BN16" s="367"/>
      <c r="BO16" s="367"/>
      <c r="BP16" s="370"/>
      <c r="BQ16" s="389"/>
      <c r="BR16" s="348"/>
    </row>
    <row r="17" spans="1:70" s="85" customFormat="1" ht="23.25" customHeight="1" x14ac:dyDescent="0.25">
      <c r="A17" s="118"/>
      <c r="B17" s="384"/>
      <c r="C17" s="373"/>
      <c r="D17" s="386"/>
      <c r="E17" s="386"/>
      <c r="F17" s="373"/>
      <c r="G17" s="373"/>
      <c r="H17" s="389"/>
      <c r="I17" s="373"/>
      <c r="J17" s="392"/>
      <c r="K17" s="88">
        <v>8</v>
      </c>
      <c r="L17" s="124" t="s">
        <v>47</v>
      </c>
      <c r="M17" s="394"/>
      <c r="N17" s="396"/>
      <c r="O17" s="367"/>
      <c r="P17" s="399"/>
      <c r="Q17" s="373"/>
      <c r="R17" s="373"/>
      <c r="S17" s="373"/>
      <c r="T17" s="373"/>
      <c r="U17" s="373"/>
      <c r="V17" s="373"/>
      <c r="W17" s="373"/>
      <c r="X17" s="373"/>
      <c r="Y17" s="373"/>
      <c r="Z17" s="373"/>
      <c r="AA17" s="373"/>
      <c r="AB17" s="373"/>
      <c r="AC17" s="373"/>
      <c r="AD17" s="373"/>
      <c r="AE17" s="373"/>
      <c r="AF17" s="373"/>
      <c r="AG17" s="373"/>
      <c r="AH17" s="373"/>
      <c r="AI17" s="373"/>
      <c r="AJ17" s="375"/>
      <c r="AK17" s="367"/>
      <c r="AL17" s="370"/>
      <c r="AM17" s="478"/>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480"/>
      <c r="BL17" s="480"/>
      <c r="BM17" s="365"/>
      <c r="BN17" s="367"/>
      <c r="BO17" s="367"/>
      <c r="BP17" s="370"/>
      <c r="BQ17" s="389"/>
      <c r="BR17" s="348"/>
    </row>
    <row r="18" spans="1:70" s="85" customFormat="1" ht="23.25" customHeight="1" x14ac:dyDescent="0.25">
      <c r="A18" s="118"/>
      <c r="B18" s="384"/>
      <c r="C18" s="373"/>
      <c r="D18" s="386"/>
      <c r="E18" s="386"/>
      <c r="F18" s="373"/>
      <c r="G18" s="373"/>
      <c r="H18" s="389"/>
      <c r="I18" s="373"/>
      <c r="J18" s="392"/>
      <c r="K18" s="86">
        <v>9</v>
      </c>
      <c r="L18" s="127" t="s">
        <v>47</v>
      </c>
      <c r="M18" s="394"/>
      <c r="N18" s="396"/>
      <c r="O18" s="367"/>
      <c r="P18" s="399"/>
      <c r="Q18" s="373"/>
      <c r="R18" s="373"/>
      <c r="S18" s="373"/>
      <c r="T18" s="373"/>
      <c r="U18" s="373"/>
      <c r="V18" s="373"/>
      <c r="W18" s="373"/>
      <c r="X18" s="373"/>
      <c r="Y18" s="373"/>
      <c r="Z18" s="373"/>
      <c r="AA18" s="373"/>
      <c r="AB18" s="373"/>
      <c r="AC18" s="373"/>
      <c r="AD18" s="373"/>
      <c r="AE18" s="373"/>
      <c r="AF18" s="373"/>
      <c r="AG18" s="373"/>
      <c r="AH18" s="373"/>
      <c r="AI18" s="373"/>
      <c r="AJ18" s="375"/>
      <c r="AK18" s="367"/>
      <c r="AL18" s="370"/>
      <c r="AM18" s="478"/>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480"/>
      <c r="BL18" s="480"/>
      <c r="BM18" s="365"/>
      <c r="BN18" s="367"/>
      <c r="BO18" s="367"/>
      <c r="BP18" s="370"/>
      <c r="BQ18" s="389"/>
      <c r="BR18" s="348"/>
    </row>
    <row r="19" spans="1:70" s="85" customFormat="1" ht="23.25" customHeight="1" thickBot="1" x14ac:dyDescent="0.3">
      <c r="A19" s="118"/>
      <c r="B19" s="385"/>
      <c r="C19" s="374"/>
      <c r="D19" s="387"/>
      <c r="E19" s="387"/>
      <c r="F19" s="374"/>
      <c r="G19" s="374"/>
      <c r="H19" s="390"/>
      <c r="I19" s="374"/>
      <c r="J19" s="393"/>
      <c r="K19" s="113">
        <v>10</v>
      </c>
      <c r="L19" s="130" t="s">
        <v>47</v>
      </c>
      <c r="M19" s="395"/>
      <c r="N19" s="397"/>
      <c r="O19" s="368"/>
      <c r="P19" s="400"/>
      <c r="Q19" s="374"/>
      <c r="R19" s="374"/>
      <c r="S19" s="374"/>
      <c r="T19" s="374"/>
      <c r="U19" s="374"/>
      <c r="V19" s="374"/>
      <c r="W19" s="374"/>
      <c r="X19" s="374"/>
      <c r="Y19" s="374"/>
      <c r="Z19" s="374"/>
      <c r="AA19" s="374"/>
      <c r="AB19" s="374"/>
      <c r="AC19" s="374"/>
      <c r="AD19" s="374"/>
      <c r="AE19" s="374"/>
      <c r="AF19" s="374"/>
      <c r="AG19" s="374"/>
      <c r="AH19" s="374"/>
      <c r="AI19" s="374"/>
      <c r="AJ19" s="376"/>
      <c r="AK19" s="368"/>
      <c r="AL19" s="371"/>
      <c r="AM19" s="479"/>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481"/>
      <c r="BL19" s="481"/>
      <c r="BM19" s="366"/>
      <c r="BN19" s="368"/>
      <c r="BO19" s="368"/>
      <c r="BP19" s="371"/>
      <c r="BQ19" s="390"/>
      <c r="BR19" s="349"/>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LzldO9nemR9nfohLc0CsqBGu1NmDWRwH6cs5e03eN7rB1nMAlNjHvbiUuV2n0TX3kHExGKUWdaChdeeuC0jw==" saltValue="dCRrrQmMakUKIds1jDVtFA==" spinCount="100000" sheet="1" formatCells="0" formatColumns="0" formatRows="0" autoFilter="0"/>
  <mergeCells count="93">
    <mergeCell ref="AE10:AE19"/>
    <mergeCell ref="AF10:AF19"/>
    <mergeCell ref="AG10:AG19"/>
    <mergeCell ref="Y10:Y19"/>
    <mergeCell ref="Z10:Z19"/>
    <mergeCell ref="AA10:AA19"/>
    <mergeCell ref="AB10:AB19"/>
    <mergeCell ref="AM10:AM19"/>
    <mergeCell ref="BK10:BK19"/>
    <mergeCell ref="BL10:BL19"/>
    <mergeCell ref="Q8:AI8"/>
    <mergeCell ref="AJ8:AK9"/>
    <mergeCell ref="AL8:AL9"/>
    <mergeCell ref="Q10:Q19"/>
    <mergeCell ref="R10:R19"/>
    <mergeCell ref="S10:S19"/>
    <mergeCell ref="T10:T19"/>
    <mergeCell ref="U10:U19"/>
    <mergeCell ref="V10:V19"/>
    <mergeCell ref="W10:W19"/>
    <mergeCell ref="X10:X19"/>
    <mergeCell ref="AC10:AC19"/>
    <mergeCell ref="AD10:AD19"/>
    <mergeCell ref="AU6:BL6"/>
    <mergeCell ref="BM6:BP8"/>
    <mergeCell ref="AU7:BA8"/>
    <mergeCell ref="BB7:BC9"/>
    <mergeCell ref="BE7:BF9"/>
    <mergeCell ref="BH7:BI9"/>
    <mergeCell ref="BJ7:BJ9"/>
    <mergeCell ref="BK7:BK9"/>
    <mergeCell ref="BL7:BL9"/>
    <mergeCell ref="B2:C3"/>
    <mergeCell ref="B4:C4"/>
    <mergeCell ref="D4:R4"/>
    <mergeCell ref="S4:AR4"/>
    <mergeCell ref="B6:M6"/>
    <mergeCell ref="N6:AM6"/>
    <mergeCell ref="AN6:AT6"/>
    <mergeCell ref="AQ7:AQ9"/>
    <mergeCell ref="AR7:AR9"/>
    <mergeCell ref="AS7:AS9"/>
    <mergeCell ref="AT7:AT9"/>
    <mergeCell ref="BQ10:BQ19"/>
    <mergeCell ref="M7:M9"/>
    <mergeCell ref="N7:AM7"/>
    <mergeCell ref="AN7:AN9"/>
    <mergeCell ref="AO7:AO9"/>
    <mergeCell ref="AP7:AP9"/>
    <mergeCell ref="AM8:AM9"/>
    <mergeCell ref="N8:P9"/>
    <mergeCell ref="C7:C9"/>
    <mergeCell ref="D7:D9"/>
    <mergeCell ref="E7:E9"/>
    <mergeCell ref="F7:J7"/>
    <mergeCell ref="K7:L9"/>
    <mergeCell ref="G8:G9"/>
    <mergeCell ref="H8:H9"/>
    <mergeCell ref="I8:I9"/>
    <mergeCell ref="J8:J9"/>
    <mergeCell ref="F8:F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P10:P19"/>
    <mergeCell ref="B7:B9"/>
    <mergeCell ref="BR10:BR19"/>
    <mergeCell ref="AS4:BH4"/>
    <mergeCell ref="BQ6:BR7"/>
    <mergeCell ref="D2:BR2"/>
    <mergeCell ref="D3:BR3"/>
    <mergeCell ref="BI4:BR4"/>
    <mergeCell ref="BM10:BM19"/>
    <mergeCell ref="BN10:BN19"/>
    <mergeCell ref="BO10:BO19"/>
    <mergeCell ref="BP10:BP19"/>
    <mergeCell ref="AH10:AH19"/>
    <mergeCell ref="AI10:AI19"/>
    <mergeCell ref="AJ10:AJ19"/>
    <mergeCell ref="AK10:AK19"/>
    <mergeCell ref="AL10:AL19"/>
    <mergeCell ref="BQ8:BQ9"/>
  </mergeCells>
  <conditionalFormatting sqref="J10">
    <cfRule type="containsText" dxfId="611" priority="16" operator="containsText" text="No es Riesgo de Corrupción">
      <formula>NOT(ISERROR(SEARCH("No es Riesgo de Corrupción",J10)))</formula>
    </cfRule>
    <cfRule type="containsText" dxfId="610" priority="17" operator="containsText" text="Si es Riesgo de Corrupción">
      <formula>NOT(ISERROR(SEARCH("Si es Riesgo de Corrupción",J10)))</formula>
    </cfRule>
  </conditionalFormatting>
  <conditionalFormatting sqref="AL10:AL19">
    <cfRule type="containsText" dxfId="609" priority="12" operator="containsText" text="Extremo">
      <formula>NOT(ISERROR(SEARCH("Extremo",AL10)))</formula>
    </cfRule>
    <cfRule type="containsText" dxfId="608" priority="13" operator="containsText" text="Alto">
      <formula>NOT(ISERROR(SEARCH("Alto",AL10)))</formula>
    </cfRule>
    <cfRule type="containsText" dxfId="607" priority="14" operator="containsText" text="Moderado">
      <formula>NOT(ISERROR(SEARCH("Moderado",AL10)))</formula>
    </cfRule>
    <cfRule type="containsText" dxfId="606" priority="15" operator="containsText" text="Bajo">
      <formula>NOT(ISERROR(SEARCH("Bajo",AL10)))</formula>
    </cfRule>
  </conditionalFormatting>
  <conditionalFormatting sqref="BH10:BH19">
    <cfRule type="containsText" dxfId="605" priority="9" operator="containsText" text="FUERTE">
      <formula>NOT(ISERROR(SEARCH("FUERTE",BH10)))</formula>
    </cfRule>
    <cfRule type="containsText" dxfId="604" priority="10" operator="containsText" text="MODERADO">
      <formula>NOT(ISERROR(SEARCH("MODERADO",BH10)))</formula>
    </cfRule>
    <cfRule type="containsText" dxfId="603" priority="11" operator="containsText" text="DÉBIL">
      <formula>NOT(ISERROR(SEARCH("DÉBIL",BH10)))</formula>
    </cfRule>
  </conditionalFormatting>
  <conditionalFormatting sqref="AM10">
    <cfRule type="containsText" dxfId="602" priority="5" operator="containsText" text="Extremo">
      <formula>NOT(ISERROR(SEARCH("Extremo",AM10)))</formula>
    </cfRule>
    <cfRule type="containsText" dxfId="601" priority="6" operator="containsText" text="Alto">
      <formula>NOT(ISERROR(SEARCH("Alto",AM10)))</formula>
    </cfRule>
    <cfRule type="containsText" dxfId="600" priority="7" operator="containsText" text="Moderado">
      <formula>NOT(ISERROR(SEARCH("Moderado",AM10)))</formula>
    </cfRule>
    <cfRule type="containsText" dxfId="599" priority="8" operator="containsText" text="Bajo">
      <formula>NOT(ISERROR(SEARCH("Bajo",AM10)))</formula>
    </cfRule>
  </conditionalFormatting>
  <conditionalFormatting sqref="BP10:BP19">
    <cfRule type="containsText" dxfId="598" priority="1" operator="containsText" text="Extremo">
      <formula>NOT(ISERROR(SEARCH("Extremo",BP10)))</formula>
    </cfRule>
    <cfRule type="containsText" dxfId="597" priority="2" operator="containsText" text="Alto">
      <formula>NOT(ISERROR(SEARCH("Alto",BP10)))</formula>
    </cfRule>
    <cfRule type="containsText" dxfId="596" priority="3" operator="containsText" text="Moderado">
      <formula>NOT(ISERROR(SEARCH("Moderado",BP10)))</formula>
    </cfRule>
    <cfRule type="containsText" dxfId="595" priority="4" operator="containsText" text="Bajo">
      <formula>NOT(ISERROR(SEARCH("Bajo",BP10)))</formula>
    </cfRule>
  </conditionalFormatting>
  <dataValidations count="13">
    <dataValidation type="list" allowBlank="1" showInputMessage="1" showErrorMessage="1" sqref="N10" xr:uid="{00000000-0002-0000-0300-000000000000}">
      <formula1>"-,1,2,3,4,5"</formula1>
    </dataValidation>
    <dataValidation type="list" allowBlank="1" showInputMessage="1" showErrorMessage="1" sqref="F10:I10 Q10:AI19" xr:uid="{00000000-0002-0000-0300-000001000000}">
      <formula1>"SI,NO"</formula1>
    </dataValidation>
    <dataValidation type="list" allowBlank="1" showInputMessage="1" showErrorMessage="1" sqref="AT10:AT19" xr:uid="{00000000-0002-0000-0300-000002000000}">
      <formula1>"Preventivo,Detectivo"</formula1>
    </dataValidation>
    <dataValidation type="list" allowBlank="1" showInputMessage="1" showErrorMessage="1" sqref="BE10:BE19" xr:uid="{00000000-0002-0000-0300-000003000000}">
      <formula1>"Fuerte,Moderado,Débil"</formula1>
    </dataValidation>
    <dataValidation type="list" allowBlank="1" showInputMessage="1" showErrorMessage="1" sqref="BA10:BA19" xr:uid="{00000000-0002-0000-0300-000004000000}">
      <formula1>"Completa,Incompleta,No existe"</formula1>
    </dataValidation>
    <dataValidation type="list" allowBlank="1" showInputMessage="1" showErrorMessage="1" sqref="AZ10:AZ19" xr:uid="{00000000-0002-0000-0300-000005000000}">
      <formula1>"Se investigan y resuelven oportunamente,No se investigan y resuelven oportunamente."</formula1>
    </dataValidation>
    <dataValidation type="list" allowBlank="1" showInputMessage="1" showErrorMessage="1" sqref="AY10:AY19" xr:uid="{00000000-0002-0000-0300-000006000000}">
      <formula1>"Confiable,No confiable"</formula1>
    </dataValidation>
    <dataValidation type="list" allowBlank="1" showInputMessage="1" showErrorMessage="1" sqref="AX10:AX19" xr:uid="{00000000-0002-0000-0300-000007000000}">
      <formula1>"Prevenir,Detectar,No es un control"</formula1>
    </dataValidation>
    <dataValidation type="list" allowBlank="1" showInputMessage="1" showErrorMessage="1" sqref="AW10:AW19" xr:uid="{00000000-0002-0000-0300-000008000000}">
      <formula1>"Oportuna,Inoportuna"</formula1>
    </dataValidation>
    <dataValidation type="list" allowBlank="1" showInputMessage="1" showErrorMessage="1" sqref="AV10:AV19" xr:uid="{00000000-0002-0000-0300-000009000000}">
      <formula1>"Adecuado,Inadecuado"</formula1>
    </dataValidation>
    <dataValidation type="list" allowBlank="1" showInputMessage="1" showErrorMessage="1" sqref="AU10:AU19" xr:uid="{00000000-0002-0000-0300-00000A000000}">
      <formula1>"Asignado,No Asignado"</formula1>
    </dataValidation>
    <dataValidation type="list" allowBlank="1" showInputMessage="1" showErrorMessage="1" sqref="AQ10:AQ19" xr:uid="{00000000-0002-0000-0300-00000B000000}">
      <formula1>"Por Tramite, Diario, Semanal, Quincenal, Mensual, Bimestral, Trimestral, Semestral"</formula1>
    </dataValidation>
    <dataValidation type="list" allowBlank="1" showInputMessage="1" showErrorMessage="1" sqref="B10" xr:uid="{00000000-0002-0000-0300-00000C000000}">
      <formula1>$B$1047852:$B$1047884</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D000000}">
          <x14:formula1>
            <xm:f>'D:\$Alfonso.Barrios\Descargas\[19OCT19mapariesgosdecorrupcionygestion2019consolidadoprotegido.xlsx]Hoja2'!#REF!</xm:f>
          </x14:formula1>
          <xm:sqref>AM10:AM19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A903-4622-4313-9DDD-14BBDDD4E1CC}">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205"/>
      <c r="C2" s="206"/>
      <c r="D2" s="209" t="s">
        <v>55</v>
      </c>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1"/>
    </row>
    <row r="3" spans="1:70" ht="92.25" customHeight="1" x14ac:dyDescent="0.25">
      <c r="B3" s="207"/>
      <c r="C3" s="208"/>
      <c r="D3" s="212" t="s">
        <v>59</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4"/>
    </row>
    <row r="4" spans="1:70" s="148" customFormat="1" ht="30" customHeight="1" thickBot="1" x14ac:dyDescent="0.3">
      <c r="B4" s="215" t="s">
        <v>60</v>
      </c>
      <c r="C4" s="216"/>
      <c r="D4" s="217" t="s">
        <v>75</v>
      </c>
      <c r="E4" s="218"/>
      <c r="F4" s="218"/>
      <c r="G4" s="218"/>
      <c r="H4" s="218"/>
      <c r="I4" s="218"/>
      <c r="J4" s="218"/>
      <c r="K4" s="218"/>
      <c r="L4" s="218"/>
      <c r="M4" s="218"/>
      <c r="N4" s="218"/>
      <c r="O4" s="218"/>
      <c r="P4" s="218"/>
      <c r="Q4" s="218"/>
      <c r="R4" s="219"/>
      <c r="S4" s="218" t="s">
        <v>76</v>
      </c>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9"/>
      <c r="AS4" s="220" t="s">
        <v>77</v>
      </c>
      <c r="AT4" s="221"/>
      <c r="AU4" s="221"/>
      <c r="AV4" s="221"/>
      <c r="AW4" s="221"/>
      <c r="AX4" s="221"/>
      <c r="AY4" s="221"/>
      <c r="AZ4" s="221"/>
      <c r="BA4" s="221"/>
      <c r="BB4" s="221"/>
      <c r="BC4" s="221"/>
      <c r="BD4" s="221"/>
      <c r="BE4" s="221"/>
      <c r="BF4" s="221"/>
      <c r="BG4" s="221"/>
      <c r="BH4" s="222"/>
      <c r="BI4" s="220" t="s">
        <v>78</v>
      </c>
      <c r="BJ4" s="221"/>
      <c r="BK4" s="221"/>
      <c r="BL4" s="221"/>
      <c r="BM4" s="221"/>
      <c r="BN4" s="221"/>
      <c r="BO4" s="221"/>
      <c r="BP4" s="221"/>
      <c r="BQ4" s="221"/>
      <c r="BR4" s="22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2" t="s">
        <v>64</v>
      </c>
      <c r="AV9" s="142" t="s">
        <v>65</v>
      </c>
      <c r="AW9" s="142">
        <v>2</v>
      </c>
      <c r="AX9" s="142">
        <v>3</v>
      </c>
      <c r="AY9" s="142">
        <v>4</v>
      </c>
      <c r="AZ9" s="142">
        <v>5</v>
      </c>
      <c r="BA9" s="142">
        <v>6</v>
      </c>
      <c r="BB9" s="301"/>
      <c r="BC9" s="302"/>
      <c r="BD9" s="8"/>
      <c r="BE9" s="301"/>
      <c r="BF9" s="302"/>
      <c r="BG9" s="8"/>
      <c r="BH9" s="301"/>
      <c r="BI9" s="302"/>
      <c r="BJ9" s="301"/>
      <c r="BK9" s="317"/>
      <c r="BL9" s="317"/>
      <c r="BM9" s="309" t="s">
        <v>5</v>
      </c>
      <c r="BN9" s="310"/>
      <c r="BO9" s="9" t="s">
        <v>6</v>
      </c>
      <c r="BP9" s="9" t="s">
        <v>7</v>
      </c>
      <c r="BQ9" s="493"/>
      <c r="BR9" s="308"/>
    </row>
    <row r="10" spans="1:70" ht="162.75" customHeight="1" x14ac:dyDescent="0.25">
      <c r="A10" s="149"/>
      <c r="B10" s="235" t="s">
        <v>11</v>
      </c>
      <c r="C10" s="487" t="s">
        <v>689</v>
      </c>
      <c r="D10" s="490" t="s">
        <v>690</v>
      </c>
      <c r="E10" s="490" t="s">
        <v>691</v>
      </c>
      <c r="F10" s="229" t="s">
        <v>89</v>
      </c>
      <c r="G10" s="229" t="s">
        <v>89</v>
      </c>
      <c r="H10" s="240" t="s">
        <v>89</v>
      </c>
      <c r="I10" s="229" t="s">
        <v>89</v>
      </c>
      <c r="J10" s="243" t="str">
        <f t="shared" ref="J10" si="0">IF(AND((F10="SI"),(G10="SI"),(H10="SI"),(I10="SI")),"Si es Riesgo de Corrupción","No es Riesgo de Corrupción")</f>
        <v>Si es Riesgo de Corrupción</v>
      </c>
      <c r="K10" s="150">
        <v>1</v>
      </c>
      <c r="L10" s="160" t="s">
        <v>693</v>
      </c>
      <c r="M10" s="246" t="s">
        <v>694</v>
      </c>
      <c r="N10" s="248">
        <v>1</v>
      </c>
      <c r="O10" s="224" t="str">
        <f t="shared" ref="O10" si="1">IF(N10=1,"Rara vez",IF(N10=2,"Improbable",IF(N10=3,"Posible",IF(N10=4,"Probable",IF(N10=5,"Casi seguro","← 
Definir el nivel de probabilidad")))))</f>
        <v>Rara vez</v>
      </c>
      <c r="P10" s="25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229" t="s">
        <v>89</v>
      </c>
      <c r="R10" s="229" t="s">
        <v>89</v>
      </c>
      <c r="S10" s="229" t="s">
        <v>89</v>
      </c>
      <c r="T10" s="229" t="s">
        <v>89</v>
      </c>
      <c r="U10" s="229" t="s">
        <v>89</v>
      </c>
      <c r="V10" s="229" t="s">
        <v>89</v>
      </c>
      <c r="W10" s="229" t="s">
        <v>89</v>
      </c>
      <c r="X10" s="229" t="s">
        <v>96</v>
      </c>
      <c r="Y10" s="229" t="s">
        <v>89</v>
      </c>
      <c r="Z10" s="229" t="s">
        <v>89</v>
      </c>
      <c r="AA10" s="229" t="s">
        <v>89</v>
      </c>
      <c r="AB10" s="229" t="s">
        <v>89</v>
      </c>
      <c r="AC10" s="229" t="s">
        <v>89</v>
      </c>
      <c r="AD10" s="229" t="s">
        <v>89</v>
      </c>
      <c r="AE10" s="229" t="s">
        <v>89</v>
      </c>
      <c r="AF10" s="229" t="s">
        <v>96</v>
      </c>
      <c r="AG10" s="229" t="s">
        <v>89</v>
      </c>
      <c r="AH10" s="229" t="s">
        <v>89</v>
      </c>
      <c r="AI10" s="229" t="s">
        <v>96</v>
      </c>
      <c r="AJ10" s="261">
        <f t="shared" ref="AJ10" si="3">IF(AF10="SI","Impacto Catastrófico por lesoines o perdida de vidas humanas",(COUNTIF(Q10:AE19,"SI")+COUNTIF(AG10:AI19,"SI")))</f>
        <v>16</v>
      </c>
      <c r="AK10" s="224" t="str">
        <f t="shared" ref="AK10" si="4">IF(AJ10=0,"",IF(AND(AJ10&gt;0,AJ10&lt;=5),"Moderado",IF(AND(AJ10&gt;5,AJ10&lt;=11),"Mayor","Catastrófico")))</f>
        <v>Catastrófico</v>
      </c>
      <c r="AL10" s="226" t="str">
        <f t="shared" ref="AL10" si="5">IF(AND(O10="Rara Vez",AK10="Moderado"),"Moderado",IF(AND(O10="Rara Vez",AK10="Mayor"),"Alto",IF(AND(O10="Improbable",AK10="Moderado"),"Moderado",IF(AND(O10="Improbable",AK10="Mayor"),"Alto",IF(AND(O10="Posible",AK10="Moderado"),"Alto",IF(AND(O10="Probable",AK10="Moderado"),"Alto","Extremo"))))))</f>
        <v>Extremo</v>
      </c>
      <c r="AM10" s="253" t="s">
        <v>81</v>
      </c>
      <c r="AN10" s="152">
        <v>1</v>
      </c>
      <c r="AO10" s="160" t="s">
        <v>695</v>
      </c>
      <c r="AP10" s="161" t="s">
        <v>696</v>
      </c>
      <c r="AQ10" s="161" t="s">
        <v>518</v>
      </c>
      <c r="AR10" s="161" t="s">
        <v>697</v>
      </c>
      <c r="AS10" s="161" t="s">
        <v>698</v>
      </c>
      <c r="AT10" s="161" t="s">
        <v>123</v>
      </c>
      <c r="AU10" s="161" t="s">
        <v>103</v>
      </c>
      <c r="AV10" s="161" t="s">
        <v>104</v>
      </c>
      <c r="AW10" s="161" t="s">
        <v>105</v>
      </c>
      <c r="AX10" s="161" t="s">
        <v>106</v>
      </c>
      <c r="AY10" s="161" t="s">
        <v>107</v>
      </c>
      <c r="AZ10" s="161" t="s">
        <v>108</v>
      </c>
      <c r="BA10" s="161" t="s">
        <v>124</v>
      </c>
      <c r="BB10" s="161">
        <f t="shared" ref="BB10:BB11" si="6">IF(AU10="Asignado",15,0)+IF(AV10="Adecuado",15,0)+IF(AW10="Oportuna",15,0)+IF(AX10="Prevenir",15,IF(AX10="Detectar",10,0))+IF(AY10="Confiable",15,0)+IF(AZ10="Se investigan y resuelven oportunamente",15,0)+IF(BA10="Completa",10,IF(BA10="Incompleta",5,0))</f>
        <v>100</v>
      </c>
      <c r="BC10" s="161" t="str">
        <f t="shared" ref="BC10:BC19" si="7">IF(BB10&lt;=85,"Débil",IF(AND(BB10&gt;=86,BB10&lt;=94),"Moderado","Fuerte"))</f>
        <v>Fuerte</v>
      </c>
      <c r="BD10" s="161"/>
      <c r="BE10" s="161" t="s">
        <v>115</v>
      </c>
      <c r="BF10" s="161" t="str">
        <f t="shared" ref="BF10:BF11" si="8">IF(BE10="Débil","No se ejecuta",IF(BE10="Moderado","Algunas veces se ejecuta",IF(BE10="FUERTE","Siempre se ejecuta","")))</f>
        <v>Siempre se ejecuta</v>
      </c>
      <c r="BG10" s="161"/>
      <c r="BH10" s="162" t="str">
        <f t="shared" ref="BH10:BH11"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61">
        <f t="shared" ref="BI10:BI11" si="10">IF(BH10="DÉBIL",0,IF(BH10="MODERADO",50,IF(BH10="FUERTE",100,"")))</f>
        <v>100</v>
      </c>
      <c r="BJ10" s="161" t="str">
        <f t="shared" ref="BJ10:BJ11" si="11">IF(AND(BE10="Fuerte",BC10="Fuerte"),"NO","SI")</f>
        <v>NO</v>
      </c>
      <c r="BK10" s="256" t="str">
        <f t="shared" ref="BK10" si="12">IF(AVERAGE(BI10:BI19)=100,"FUERTE",IF(AND(AVERAGE(BI10:BI19)&lt;=99,AVERAGE(BI10:BI19)&gt;=50),"MODERADA",IF(AVERAGE(BI10:BI19)&lt;50,"DÉBIL",0)))</f>
        <v>FUERTE</v>
      </c>
      <c r="BL10" s="256" t="str">
        <f t="shared" ref="BL10" si="13">IFERROR(IF(BK10="DÉBIL","NO DISMINUYE",IF(AVERAGEIF(AT10:AT19,"Preventivo",BI10:BI19)&gt;=50,"DIRECTAMENTE","NO DISMINUYE")),"NO DISMINUYE")</f>
        <v>DIRECTAMENTE</v>
      </c>
      <c r="BM10" s="258">
        <f t="shared" ref="BM10" si="14">IF(N10=1,1,IF(AND(N10=2,BK10="FUERTE",BL10="DIRECTAMENTE"),N10-1,IF(AND(N10&gt;2,BK10="FUERTE",BL10="DIRECTAMENTE"),N10-2,IF(AND(N10&gt;=2,BK10="MODERADA",BL10="DIRECTAMENTE"),N10-1,N10))))</f>
        <v>1</v>
      </c>
      <c r="BN10" s="224" t="str">
        <f t="shared" ref="BN10" si="15">IF(BM10=1,"Rara vez",IF(BM10=2,"Improbable",IF(BM10=3,"Posible",IF(BM10=4,"Probable",IF(BM10=5,"Casi Seguro",0)))))</f>
        <v>Rara vez</v>
      </c>
      <c r="BO10" s="224" t="str">
        <f t="shared" ref="BO10" si="16">AK10</f>
        <v>Catastrófico</v>
      </c>
      <c r="BP10" s="226" t="str">
        <f t="shared" ref="BP10" si="17">IF(AND(BN10="Rara Vez",BO10="Moderado"),"Moderado",IF(AND(BN10="Rara Vez",BO10="Mayor"),"Alto",IF(AND(BN10="Improbable",BO10="Moderado"),"Moderado",IF(AND(BN10="Improbable",BO10="Mayor"),"Alto",IF(AND(BN10="Posible",BO10="Moderado"),"Alto",IF(AND(BN10="Probable",BO10="Moderado"),"Alto","Extremo"))))))</f>
        <v>Extremo</v>
      </c>
      <c r="BQ10" s="229" t="s">
        <v>699</v>
      </c>
      <c r="BR10" s="232"/>
    </row>
    <row r="11" spans="1:70" ht="23.25" customHeight="1" x14ac:dyDescent="0.2">
      <c r="A11" s="149"/>
      <c r="B11" s="236"/>
      <c r="C11" s="488"/>
      <c r="D11" s="490"/>
      <c r="E11" s="490"/>
      <c r="F11" s="230"/>
      <c r="G11" s="230"/>
      <c r="H11" s="241"/>
      <c r="I11" s="230"/>
      <c r="J11" s="244"/>
      <c r="K11" s="24">
        <v>2</v>
      </c>
      <c r="L11" s="25" t="s">
        <v>47</v>
      </c>
      <c r="M11" s="246"/>
      <c r="N11" s="248"/>
      <c r="O11" s="224"/>
      <c r="P11" s="251"/>
      <c r="Q11" s="230"/>
      <c r="R11" s="230"/>
      <c r="S11" s="230"/>
      <c r="T11" s="230"/>
      <c r="U11" s="230"/>
      <c r="V11" s="230"/>
      <c r="W11" s="230"/>
      <c r="X11" s="230"/>
      <c r="Y11" s="230"/>
      <c r="Z11" s="230"/>
      <c r="AA11" s="230"/>
      <c r="AB11" s="230"/>
      <c r="AC11" s="230"/>
      <c r="AD11" s="230"/>
      <c r="AE11" s="230"/>
      <c r="AF11" s="230"/>
      <c r="AG11" s="230"/>
      <c r="AH11" s="230"/>
      <c r="AI11" s="230"/>
      <c r="AJ11" s="261"/>
      <c r="AK11" s="224"/>
      <c r="AL11" s="227"/>
      <c r="AM11" s="254"/>
      <c r="AN11" s="26">
        <v>2</v>
      </c>
      <c r="AO11" s="163" t="s">
        <v>47</v>
      </c>
      <c r="AP11" s="16"/>
      <c r="AQ11" s="16"/>
      <c r="AR11" s="164"/>
      <c r="AS11" s="16"/>
      <c r="AT11" s="16"/>
      <c r="AU11" s="165"/>
      <c r="AV11" s="165"/>
      <c r="AW11" s="165"/>
      <c r="AX11" s="165"/>
      <c r="AY11" s="165"/>
      <c r="AZ11" s="165"/>
      <c r="BA11" s="165"/>
      <c r="BB11" s="16">
        <f t="shared" si="6"/>
        <v>0</v>
      </c>
      <c r="BC11" s="16" t="str">
        <f t="shared" si="7"/>
        <v>Débil</v>
      </c>
      <c r="BD11" s="16"/>
      <c r="BE11" s="16"/>
      <c r="BF11" s="16" t="str">
        <f t="shared" si="8"/>
        <v/>
      </c>
      <c r="BG11" s="16"/>
      <c r="BH11" s="17" t="str">
        <f t="shared" si="9"/>
        <v/>
      </c>
      <c r="BI11" s="16" t="str">
        <f t="shared" si="10"/>
        <v/>
      </c>
      <c r="BJ11" s="16" t="str">
        <f t="shared" si="11"/>
        <v>SI</v>
      </c>
      <c r="BK11" s="256"/>
      <c r="BL11" s="256"/>
      <c r="BM11" s="259"/>
      <c r="BN11" s="224"/>
      <c r="BO11" s="224"/>
      <c r="BP11" s="227"/>
      <c r="BQ11" s="230"/>
      <c r="BR11" s="233"/>
    </row>
    <row r="12" spans="1:70" ht="23.25" customHeight="1" x14ac:dyDescent="0.2">
      <c r="A12" s="149"/>
      <c r="B12" s="236"/>
      <c r="C12" s="488"/>
      <c r="D12" s="490"/>
      <c r="E12" s="490"/>
      <c r="F12" s="230"/>
      <c r="G12" s="230"/>
      <c r="H12" s="241"/>
      <c r="I12" s="230"/>
      <c r="J12" s="244"/>
      <c r="K12" s="155">
        <v>3</v>
      </c>
      <c r="L12" s="156" t="s">
        <v>47</v>
      </c>
      <c r="M12" s="246"/>
      <c r="N12" s="248"/>
      <c r="O12" s="224"/>
      <c r="P12" s="251"/>
      <c r="Q12" s="230"/>
      <c r="R12" s="230"/>
      <c r="S12" s="230"/>
      <c r="T12" s="230"/>
      <c r="U12" s="230"/>
      <c r="V12" s="230"/>
      <c r="W12" s="230"/>
      <c r="X12" s="230"/>
      <c r="Y12" s="230"/>
      <c r="Z12" s="230"/>
      <c r="AA12" s="230"/>
      <c r="AB12" s="230"/>
      <c r="AC12" s="230"/>
      <c r="AD12" s="230"/>
      <c r="AE12" s="230"/>
      <c r="AF12" s="230"/>
      <c r="AG12" s="230"/>
      <c r="AH12" s="230"/>
      <c r="AI12" s="230"/>
      <c r="AJ12" s="261"/>
      <c r="AK12" s="224"/>
      <c r="AL12" s="227"/>
      <c r="AM12" s="254"/>
      <c r="AN12" s="157">
        <v>3</v>
      </c>
      <c r="AO12" s="166" t="s">
        <v>47</v>
      </c>
      <c r="AP12" s="158"/>
      <c r="AQ12" s="158"/>
      <c r="AR12" s="167"/>
      <c r="AS12" s="158"/>
      <c r="AT12" s="158"/>
      <c r="AU12" s="168"/>
      <c r="AV12" s="168"/>
      <c r="AW12" s="168"/>
      <c r="AX12" s="168"/>
      <c r="AY12" s="168"/>
      <c r="AZ12" s="168"/>
      <c r="BA12" s="168"/>
      <c r="BB12" s="158"/>
      <c r="BC12" s="158" t="str">
        <f t="shared" si="7"/>
        <v>Débil</v>
      </c>
      <c r="BD12" s="158"/>
      <c r="BE12" s="158"/>
      <c r="BF12" s="158"/>
      <c r="BG12" s="158"/>
      <c r="BH12" s="159"/>
      <c r="BI12" s="158"/>
      <c r="BJ12" s="158"/>
      <c r="BK12" s="256"/>
      <c r="BL12" s="256"/>
      <c r="BM12" s="259"/>
      <c r="BN12" s="224"/>
      <c r="BO12" s="224"/>
      <c r="BP12" s="227"/>
      <c r="BQ12" s="230"/>
      <c r="BR12" s="233"/>
    </row>
    <row r="13" spans="1:70" ht="23.25" customHeight="1" x14ac:dyDescent="0.25">
      <c r="A13" s="149"/>
      <c r="B13" s="236"/>
      <c r="C13" s="488"/>
      <c r="D13" s="490"/>
      <c r="E13" s="490"/>
      <c r="F13" s="230"/>
      <c r="G13" s="230"/>
      <c r="H13" s="241"/>
      <c r="I13" s="230"/>
      <c r="J13" s="244"/>
      <c r="K13" s="24">
        <v>4</v>
      </c>
      <c r="L13" s="25" t="s">
        <v>47</v>
      </c>
      <c r="M13" s="246"/>
      <c r="N13" s="248"/>
      <c r="O13" s="224"/>
      <c r="P13" s="251"/>
      <c r="Q13" s="230"/>
      <c r="R13" s="230"/>
      <c r="S13" s="230"/>
      <c r="T13" s="230"/>
      <c r="U13" s="230"/>
      <c r="V13" s="230"/>
      <c r="W13" s="230"/>
      <c r="X13" s="230"/>
      <c r="Y13" s="230"/>
      <c r="Z13" s="230"/>
      <c r="AA13" s="230"/>
      <c r="AB13" s="230"/>
      <c r="AC13" s="230"/>
      <c r="AD13" s="230"/>
      <c r="AE13" s="230"/>
      <c r="AF13" s="230"/>
      <c r="AG13" s="230"/>
      <c r="AH13" s="230"/>
      <c r="AI13" s="230"/>
      <c r="AJ13" s="261"/>
      <c r="AK13" s="224"/>
      <c r="AL13" s="227"/>
      <c r="AM13" s="254"/>
      <c r="AN13" s="26">
        <v>4</v>
      </c>
      <c r="AO13" s="163" t="s">
        <v>47</v>
      </c>
      <c r="AP13" s="169"/>
      <c r="AQ13" s="169"/>
      <c r="AR13" s="169"/>
      <c r="AS13" s="169"/>
      <c r="AT13" s="169"/>
      <c r="AU13" s="169"/>
      <c r="AV13" s="169"/>
      <c r="AW13" s="169"/>
      <c r="AX13" s="169"/>
      <c r="AY13" s="169"/>
      <c r="AZ13" s="169"/>
      <c r="BA13" s="169"/>
      <c r="BB13" s="16"/>
      <c r="BC13" s="16" t="str">
        <f t="shared" si="7"/>
        <v>Débil</v>
      </c>
      <c r="BD13" s="16"/>
      <c r="BE13" s="16"/>
      <c r="BF13" s="16"/>
      <c r="BG13" s="16"/>
      <c r="BH13" s="17"/>
      <c r="BI13" s="16"/>
      <c r="BJ13" s="16"/>
      <c r="BK13" s="256"/>
      <c r="BL13" s="256"/>
      <c r="BM13" s="259"/>
      <c r="BN13" s="224"/>
      <c r="BO13" s="224"/>
      <c r="BP13" s="227"/>
      <c r="BQ13" s="230"/>
      <c r="BR13" s="233"/>
    </row>
    <row r="14" spans="1:70" ht="23.25" customHeight="1" x14ac:dyDescent="0.25">
      <c r="A14" s="149"/>
      <c r="B14" s="236"/>
      <c r="C14" s="488"/>
      <c r="D14" s="490"/>
      <c r="E14" s="490"/>
      <c r="F14" s="230"/>
      <c r="G14" s="230"/>
      <c r="H14" s="241"/>
      <c r="I14" s="230"/>
      <c r="J14" s="244"/>
      <c r="K14" s="155">
        <v>5</v>
      </c>
      <c r="L14" s="156" t="s">
        <v>47</v>
      </c>
      <c r="M14" s="246"/>
      <c r="N14" s="248"/>
      <c r="O14" s="224"/>
      <c r="P14" s="251"/>
      <c r="Q14" s="230"/>
      <c r="R14" s="230"/>
      <c r="S14" s="230"/>
      <c r="T14" s="230"/>
      <c r="U14" s="230"/>
      <c r="V14" s="230"/>
      <c r="W14" s="230"/>
      <c r="X14" s="230"/>
      <c r="Y14" s="230"/>
      <c r="Z14" s="230"/>
      <c r="AA14" s="230"/>
      <c r="AB14" s="230"/>
      <c r="AC14" s="230"/>
      <c r="AD14" s="230"/>
      <c r="AE14" s="230"/>
      <c r="AF14" s="230"/>
      <c r="AG14" s="230"/>
      <c r="AH14" s="230"/>
      <c r="AI14" s="230"/>
      <c r="AJ14" s="261"/>
      <c r="AK14" s="224"/>
      <c r="AL14" s="227"/>
      <c r="AM14" s="254"/>
      <c r="AN14" s="157">
        <v>5</v>
      </c>
      <c r="AO14" s="166" t="s">
        <v>47</v>
      </c>
      <c r="AP14" s="158"/>
      <c r="AQ14" s="158"/>
      <c r="AR14" s="158"/>
      <c r="AS14" s="158"/>
      <c r="AT14" s="158"/>
      <c r="AU14" s="158"/>
      <c r="AV14" s="158"/>
      <c r="AW14" s="158"/>
      <c r="AX14" s="158"/>
      <c r="AY14" s="158"/>
      <c r="AZ14" s="158"/>
      <c r="BA14" s="158"/>
      <c r="BB14" s="158">
        <f t="shared" ref="BB14:BB19" si="18">IF(AU14="Asignado",15,0)+IF(AV14="Adecuado",15,0)+IF(AW14="Oportuna",15,0)+IF(AX14="Prevenir",15,IF(AX14="Detectar",10,0))+IF(AY14="Confiable",15,0)+IF(AZ14="Se investigan y resuelven oportunamente",15,0)+IF(BA14="Completa",10,IF(BA14="Incompleta",5,0))</f>
        <v>0</v>
      </c>
      <c r="BC14" s="158" t="str">
        <f t="shared" si="7"/>
        <v>Débil</v>
      </c>
      <c r="BD14" s="158"/>
      <c r="BE14" s="158"/>
      <c r="BF14" s="158" t="str">
        <f t="shared" ref="BF14:BF19" si="19">IF(BE14="Débil","No se ejecuta",IF(BE14="Moderado","Algunas veces se ejecuta",IF(BE14="FUERTE","Siempre se ejecuta","")))</f>
        <v/>
      </c>
      <c r="BG14" s="158"/>
      <c r="BH14" s="159" t="str">
        <f t="shared" ref="BH14:BH19" si="20">IF(AND(BE14="Fuerte",BC14="Fuerte"),"FUERTE",IF(AND(BE14="Fuerte",BC14="Moderado"),"MODERADO",IF(AND(BE14="Fuerte",BC14="Débil"),"DÉBIL",IF(AND(BE14="Moderado",BC14="Fuerte"),"MODERADO",IF(AND(BE14="Moderado",BC14="Moderado"),"MODERADO",IF(AND(BE14="Moderado",BC14="Débil"),"DÉBIL",IF(AND(BE14="Débil",BC14="Fuerte"),"DÉBIL",IF(AND(BE14="Débil",BC14="Moderado"),"DÉBIL",IF(AND(BE14="Débil",BC14="Débil"),"DÉBIL","")))))))))</f>
        <v/>
      </c>
      <c r="BI14" s="158" t="str">
        <f t="shared" ref="BI14:BI19" si="21">IF(BH14="DÉBIL",0,IF(BH14="MODERADO",50,IF(BH14="FUERTE",100,"")))</f>
        <v/>
      </c>
      <c r="BJ14" s="158" t="str">
        <f t="shared" ref="BJ14:BJ19" si="22">IF(AND(BE14="Fuerte",BC14="Fuerte"),"NO","SI")</f>
        <v>SI</v>
      </c>
      <c r="BK14" s="256"/>
      <c r="BL14" s="256"/>
      <c r="BM14" s="259"/>
      <c r="BN14" s="224"/>
      <c r="BO14" s="224"/>
      <c r="BP14" s="227"/>
      <c r="BQ14" s="230"/>
      <c r="BR14" s="233"/>
    </row>
    <row r="15" spans="1:70" ht="23.25" customHeight="1" x14ac:dyDescent="0.25">
      <c r="A15" s="149"/>
      <c r="B15" s="236"/>
      <c r="C15" s="488"/>
      <c r="D15" s="490"/>
      <c r="E15" s="490"/>
      <c r="F15" s="230"/>
      <c r="G15" s="230"/>
      <c r="H15" s="241"/>
      <c r="I15" s="230"/>
      <c r="J15" s="244"/>
      <c r="K15" s="24">
        <v>6</v>
      </c>
      <c r="L15" s="25" t="s">
        <v>47</v>
      </c>
      <c r="M15" s="246"/>
      <c r="N15" s="248"/>
      <c r="O15" s="224"/>
      <c r="P15" s="251"/>
      <c r="Q15" s="230"/>
      <c r="R15" s="230"/>
      <c r="S15" s="230"/>
      <c r="T15" s="230"/>
      <c r="U15" s="230"/>
      <c r="V15" s="230"/>
      <c r="W15" s="230"/>
      <c r="X15" s="230"/>
      <c r="Y15" s="230"/>
      <c r="Z15" s="230"/>
      <c r="AA15" s="230"/>
      <c r="AB15" s="230"/>
      <c r="AC15" s="230"/>
      <c r="AD15" s="230"/>
      <c r="AE15" s="230"/>
      <c r="AF15" s="230"/>
      <c r="AG15" s="230"/>
      <c r="AH15" s="230"/>
      <c r="AI15" s="230"/>
      <c r="AJ15" s="261"/>
      <c r="AK15" s="224"/>
      <c r="AL15" s="227"/>
      <c r="AM15" s="254"/>
      <c r="AN15" s="26">
        <v>6</v>
      </c>
      <c r="AO15" s="163" t="s">
        <v>47</v>
      </c>
      <c r="AP15" s="16"/>
      <c r="AQ15" s="16"/>
      <c r="AR15" s="16"/>
      <c r="AS15" s="16"/>
      <c r="AT15" s="16"/>
      <c r="AU15" s="16"/>
      <c r="AV15" s="16"/>
      <c r="AW15" s="16"/>
      <c r="AX15" s="16"/>
      <c r="AY15" s="16"/>
      <c r="AZ15" s="16"/>
      <c r="BA15" s="16"/>
      <c r="BB15" s="16">
        <f t="shared" si="18"/>
        <v>0</v>
      </c>
      <c r="BC15" s="16" t="str">
        <f t="shared" si="7"/>
        <v>Débil</v>
      </c>
      <c r="BD15" s="16"/>
      <c r="BE15" s="16"/>
      <c r="BF15" s="16" t="str">
        <f t="shared" si="19"/>
        <v/>
      </c>
      <c r="BG15" s="16"/>
      <c r="BH15" s="17" t="str">
        <f t="shared" si="20"/>
        <v/>
      </c>
      <c r="BI15" s="16" t="str">
        <f t="shared" si="21"/>
        <v/>
      </c>
      <c r="BJ15" s="16" t="str">
        <f t="shared" si="22"/>
        <v>SI</v>
      </c>
      <c r="BK15" s="256"/>
      <c r="BL15" s="256"/>
      <c r="BM15" s="259"/>
      <c r="BN15" s="224"/>
      <c r="BO15" s="224"/>
      <c r="BP15" s="227"/>
      <c r="BQ15" s="230"/>
      <c r="BR15" s="233"/>
    </row>
    <row r="16" spans="1:70" ht="23.25" customHeight="1" x14ac:dyDescent="0.25">
      <c r="A16" s="149"/>
      <c r="B16" s="236"/>
      <c r="C16" s="488"/>
      <c r="D16" s="490"/>
      <c r="E16" s="490"/>
      <c r="F16" s="230"/>
      <c r="G16" s="230"/>
      <c r="H16" s="241"/>
      <c r="I16" s="230"/>
      <c r="J16" s="244"/>
      <c r="K16" s="155">
        <v>7</v>
      </c>
      <c r="L16" s="156" t="s">
        <v>47</v>
      </c>
      <c r="M16" s="246"/>
      <c r="N16" s="248"/>
      <c r="O16" s="224"/>
      <c r="P16" s="251"/>
      <c r="Q16" s="230"/>
      <c r="R16" s="230"/>
      <c r="S16" s="230"/>
      <c r="T16" s="230"/>
      <c r="U16" s="230"/>
      <c r="V16" s="230"/>
      <c r="W16" s="230"/>
      <c r="X16" s="230"/>
      <c r="Y16" s="230"/>
      <c r="Z16" s="230"/>
      <c r="AA16" s="230"/>
      <c r="AB16" s="230"/>
      <c r="AC16" s="230"/>
      <c r="AD16" s="230"/>
      <c r="AE16" s="230"/>
      <c r="AF16" s="230"/>
      <c r="AG16" s="230"/>
      <c r="AH16" s="230"/>
      <c r="AI16" s="230"/>
      <c r="AJ16" s="261"/>
      <c r="AK16" s="224"/>
      <c r="AL16" s="227"/>
      <c r="AM16" s="254"/>
      <c r="AN16" s="157">
        <v>7</v>
      </c>
      <c r="AO16" s="156" t="s">
        <v>47</v>
      </c>
      <c r="AP16" s="158"/>
      <c r="AQ16" s="158"/>
      <c r="AR16" s="158"/>
      <c r="AS16" s="158"/>
      <c r="AT16" s="158"/>
      <c r="AU16" s="158"/>
      <c r="AV16" s="158"/>
      <c r="AW16" s="158"/>
      <c r="AX16" s="158"/>
      <c r="AY16" s="158"/>
      <c r="AZ16" s="158"/>
      <c r="BA16" s="158"/>
      <c r="BB16" s="158">
        <f t="shared" si="18"/>
        <v>0</v>
      </c>
      <c r="BC16" s="158" t="str">
        <f t="shared" si="7"/>
        <v>Débil</v>
      </c>
      <c r="BD16" s="158"/>
      <c r="BE16" s="158"/>
      <c r="BF16" s="158" t="str">
        <f t="shared" si="19"/>
        <v/>
      </c>
      <c r="BG16" s="158"/>
      <c r="BH16" s="159" t="str">
        <f t="shared" si="20"/>
        <v/>
      </c>
      <c r="BI16" s="158" t="str">
        <f t="shared" si="21"/>
        <v/>
      </c>
      <c r="BJ16" s="158" t="str">
        <f t="shared" si="22"/>
        <v>SI</v>
      </c>
      <c r="BK16" s="256"/>
      <c r="BL16" s="256"/>
      <c r="BM16" s="259"/>
      <c r="BN16" s="224"/>
      <c r="BO16" s="224"/>
      <c r="BP16" s="227"/>
      <c r="BQ16" s="230"/>
      <c r="BR16" s="233"/>
    </row>
    <row r="17" spans="1:70" ht="23.25" customHeight="1" x14ac:dyDescent="0.25">
      <c r="A17" s="149"/>
      <c r="B17" s="236"/>
      <c r="C17" s="488"/>
      <c r="D17" s="490"/>
      <c r="E17" s="490"/>
      <c r="F17" s="230"/>
      <c r="G17" s="230"/>
      <c r="H17" s="241"/>
      <c r="I17" s="230"/>
      <c r="J17" s="244"/>
      <c r="K17" s="24">
        <v>8</v>
      </c>
      <c r="L17" s="25" t="s">
        <v>47</v>
      </c>
      <c r="M17" s="246"/>
      <c r="N17" s="248"/>
      <c r="O17" s="224"/>
      <c r="P17" s="251"/>
      <c r="Q17" s="230"/>
      <c r="R17" s="230"/>
      <c r="S17" s="230"/>
      <c r="T17" s="230"/>
      <c r="U17" s="230"/>
      <c r="V17" s="230"/>
      <c r="W17" s="230"/>
      <c r="X17" s="230"/>
      <c r="Y17" s="230"/>
      <c r="Z17" s="230"/>
      <c r="AA17" s="230"/>
      <c r="AB17" s="230"/>
      <c r="AC17" s="230"/>
      <c r="AD17" s="230"/>
      <c r="AE17" s="230"/>
      <c r="AF17" s="230"/>
      <c r="AG17" s="230"/>
      <c r="AH17" s="230"/>
      <c r="AI17" s="230"/>
      <c r="AJ17" s="261"/>
      <c r="AK17" s="224"/>
      <c r="AL17" s="227"/>
      <c r="AM17" s="254"/>
      <c r="AN17" s="26">
        <v>8</v>
      </c>
      <c r="AO17" s="25" t="s">
        <v>47</v>
      </c>
      <c r="AP17" s="16"/>
      <c r="AQ17" s="16"/>
      <c r="AR17" s="16"/>
      <c r="AS17" s="16"/>
      <c r="AT17" s="16"/>
      <c r="AU17" s="16"/>
      <c r="AV17" s="16"/>
      <c r="AW17" s="16"/>
      <c r="AX17" s="16"/>
      <c r="AY17" s="16"/>
      <c r="AZ17" s="16"/>
      <c r="BA17" s="16"/>
      <c r="BB17" s="16">
        <f t="shared" si="18"/>
        <v>0</v>
      </c>
      <c r="BC17" s="16" t="str">
        <f t="shared" si="7"/>
        <v>Débil</v>
      </c>
      <c r="BD17" s="16"/>
      <c r="BE17" s="16"/>
      <c r="BF17" s="16" t="str">
        <f t="shared" si="19"/>
        <v/>
      </c>
      <c r="BG17" s="16"/>
      <c r="BH17" s="17" t="str">
        <f t="shared" si="20"/>
        <v/>
      </c>
      <c r="BI17" s="16" t="str">
        <f t="shared" si="21"/>
        <v/>
      </c>
      <c r="BJ17" s="16" t="str">
        <f t="shared" si="22"/>
        <v>SI</v>
      </c>
      <c r="BK17" s="256"/>
      <c r="BL17" s="256"/>
      <c r="BM17" s="259"/>
      <c r="BN17" s="224"/>
      <c r="BO17" s="224"/>
      <c r="BP17" s="227"/>
      <c r="BQ17" s="230"/>
      <c r="BR17" s="233"/>
    </row>
    <row r="18" spans="1:70" ht="23.25" customHeight="1" x14ac:dyDescent="0.25">
      <c r="A18" s="149"/>
      <c r="B18" s="236"/>
      <c r="C18" s="488"/>
      <c r="D18" s="490"/>
      <c r="E18" s="490"/>
      <c r="F18" s="230"/>
      <c r="G18" s="230"/>
      <c r="H18" s="241"/>
      <c r="I18" s="230"/>
      <c r="J18" s="244"/>
      <c r="K18" s="155">
        <v>9</v>
      </c>
      <c r="L18" s="156" t="s">
        <v>47</v>
      </c>
      <c r="M18" s="246"/>
      <c r="N18" s="248"/>
      <c r="O18" s="224"/>
      <c r="P18" s="251"/>
      <c r="Q18" s="230"/>
      <c r="R18" s="230"/>
      <c r="S18" s="230"/>
      <c r="T18" s="230"/>
      <c r="U18" s="230"/>
      <c r="V18" s="230"/>
      <c r="W18" s="230"/>
      <c r="X18" s="230"/>
      <c r="Y18" s="230"/>
      <c r="Z18" s="230"/>
      <c r="AA18" s="230"/>
      <c r="AB18" s="230"/>
      <c r="AC18" s="230"/>
      <c r="AD18" s="230"/>
      <c r="AE18" s="230"/>
      <c r="AF18" s="230"/>
      <c r="AG18" s="230"/>
      <c r="AH18" s="230"/>
      <c r="AI18" s="230"/>
      <c r="AJ18" s="261"/>
      <c r="AK18" s="224"/>
      <c r="AL18" s="227"/>
      <c r="AM18" s="254"/>
      <c r="AN18" s="157">
        <v>9</v>
      </c>
      <c r="AO18" s="156" t="s">
        <v>56</v>
      </c>
      <c r="AP18" s="158"/>
      <c r="AQ18" s="158"/>
      <c r="AR18" s="158"/>
      <c r="AS18" s="158"/>
      <c r="AT18" s="158"/>
      <c r="AU18" s="158"/>
      <c r="AV18" s="158"/>
      <c r="AW18" s="158"/>
      <c r="AX18" s="158"/>
      <c r="AY18" s="158"/>
      <c r="AZ18" s="158"/>
      <c r="BA18" s="158"/>
      <c r="BB18" s="158">
        <f t="shared" si="18"/>
        <v>0</v>
      </c>
      <c r="BC18" s="158" t="str">
        <f t="shared" si="7"/>
        <v>Débil</v>
      </c>
      <c r="BD18" s="158"/>
      <c r="BE18" s="158"/>
      <c r="BF18" s="158" t="str">
        <f t="shared" si="19"/>
        <v/>
      </c>
      <c r="BG18" s="158"/>
      <c r="BH18" s="159" t="str">
        <f t="shared" si="20"/>
        <v/>
      </c>
      <c r="BI18" s="158" t="str">
        <f t="shared" si="21"/>
        <v/>
      </c>
      <c r="BJ18" s="158" t="str">
        <f t="shared" si="22"/>
        <v>SI</v>
      </c>
      <c r="BK18" s="256"/>
      <c r="BL18" s="256"/>
      <c r="BM18" s="259"/>
      <c r="BN18" s="224"/>
      <c r="BO18" s="224"/>
      <c r="BP18" s="227"/>
      <c r="BQ18" s="230"/>
      <c r="BR18" s="233"/>
    </row>
    <row r="19" spans="1:70" ht="23.25" customHeight="1" thickBot="1" x14ac:dyDescent="0.3">
      <c r="A19" s="149"/>
      <c r="B19" s="237"/>
      <c r="C19" s="489"/>
      <c r="D19" s="491"/>
      <c r="E19" s="491"/>
      <c r="F19" s="231"/>
      <c r="G19" s="231"/>
      <c r="H19" s="242"/>
      <c r="I19" s="231"/>
      <c r="J19" s="245"/>
      <c r="K19" s="30">
        <v>10</v>
      </c>
      <c r="L19" s="31" t="s">
        <v>47</v>
      </c>
      <c r="M19" s="247"/>
      <c r="N19" s="249"/>
      <c r="O19" s="225"/>
      <c r="P19" s="252"/>
      <c r="Q19" s="231"/>
      <c r="R19" s="231"/>
      <c r="S19" s="231"/>
      <c r="T19" s="231"/>
      <c r="U19" s="231"/>
      <c r="V19" s="231"/>
      <c r="W19" s="231"/>
      <c r="X19" s="231"/>
      <c r="Y19" s="231"/>
      <c r="Z19" s="231"/>
      <c r="AA19" s="231"/>
      <c r="AB19" s="231"/>
      <c r="AC19" s="231"/>
      <c r="AD19" s="231"/>
      <c r="AE19" s="231"/>
      <c r="AF19" s="231"/>
      <c r="AG19" s="231"/>
      <c r="AH19" s="231"/>
      <c r="AI19" s="231"/>
      <c r="AJ19" s="262"/>
      <c r="AK19" s="225"/>
      <c r="AL19" s="228"/>
      <c r="AM19" s="255"/>
      <c r="AN19" s="32">
        <v>10</v>
      </c>
      <c r="AO19" s="31" t="s">
        <v>56</v>
      </c>
      <c r="AP19" s="18"/>
      <c r="AQ19" s="18"/>
      <c r="AR19" s="18"/>
      <c r="AS19" s="18"/>
      <c r="AT19" s="18"/>
      <c r="AU19" s="18"/>
      <c r="AV19" s="18"/>
      <c r="AW19" s="18"/>
      <c r="AX19" s="18"/>
      <c r="AY19" s="18"/>
      <c r="AZ19" s="18"/>
      <c r="BA19" s="18"/>
      <c r="BB19" s="18">
        <f t="shared" si="18"/>
        <v>0</v>
      </c>
      <c r="BC19" s="18" t="str">
        <f t="shared" si="7"/>
        <v>Débil</v>
      </c>
      <c r="BD19" s="18"/>
      <c r="BE19" s="18"/>
      <c r="BF19" s="18" t="str">
        <f t="shared" si="19"/>
        <v/>
      </c>
      <c r="BG19" s="18"/>
      <c r="BH19" s="19" t="str">
        <f t="shared" si="20"/>
        <v/>
      </c>
      <c r="BI19" s="18" t="str">
        <f t="shared" si="21"/>
        <v/>
      </c>
      <c r="BJ19" s="18" t="str">
        <f t="shared" si="22"/>
        <v>SI</v>
      </c>
      <c r="BK19" s="257"/>
      <c r="BL19" s="257"/>
      <c r="BM19" s="260"/>
      <c r="BN19" s="225"/>
      <c r="BO19" s="225"/>
      <c r="BP19" s="228"/>
      <c r="BQ19" s="231"/>
      <c r="BR19" s="234"/>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nWujVAUPC7Oxm4JbBEk1LpLiz0P1423oPoBn0jfUuYFr9eUFiNvrEQYBRuXONcIQFS75rujYD7ypP1io4NjPnA==" saltValue="B9GZvwD5myXrQcPxZiFx3g=="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594" priority="22" operator="containsText" text="No es Riesgo de Corrupción">
      <formula>NOT(ISERROR(SEARCH("No es Riesgo de Corrupción",J10)))</formula>
    </cfRule>
    <cfRule type="containsText" dxfId="593" priority="23" operator="containsText" text="Si es Riesgo de Corrupción">
      <formula>NOT(ISERROR(SEARCH("Si es Riesgo de Corrupción",J10)))</formula>
    </cfRule>
  </conditionalFormatting>
  <conditionalFormatting sqref="AL10:AL19">
    <cfRule type="containsText" dxfId="592" priority="18" operator="containsText" text="Extremo">
      <formula>NOT(ISERROR(SEARCH("Extremo",AL10)))</formula>
    </cfRule>
    <cfRule type="containsText" dxfId="591" priority="19" operator="containsText" text="Alto">
      <formula>NOT(ISERROR(SEARCH("Alto",AL10)))</formula>
    </cfRule>
    <cfRule type="containsText" dxfId="590" priority="20" operator="containsText" text="Moderado">
      <formula>NOT(ISERROR(SEARCH("Moderado",AL10)))</formula>
    </cfRule>
    <cfRule type="containsText" dxfId="589" priority="21" operator="containsText" text="Bajo">
      <formula>NOT(ISERROR(SEARCH("Bajo",AL10)))</formula>
    </cfRule>
  </conditionalFormatting>
  <conditionalFormatting sqref="BH12:BH19">
    <cfRule type="containsText" dxfId="588" priority="15" operator="containsText" text="FUERTE">
      <formula>NOT(ISERROR(SEARCH("FUERTE",BH12)))</formula>
    </cfRule>
    <cfRule type="containsText" dxfId="587" priority="16" operator="containsText" text="MODERADO">
      <formula>NOT(ISERROR(SEARCH("MODERADO",BH12)))</formula>
    </cfRule>
    <cfRule type="containsText" dxfId="586" priority="17" operator="containsText" text="DÉBIL">
      <formula>NOT(ISERROR(SEARCH("DÉBIL",BH12)))</formula>
    </cfRule>
  </conditionalFormatting>
  <conditionalFormatting sqref="AM10">
    <cfRule type="containsText" dxfId="585" priority="11" operator="containsText" text="Extremo">
      <formula>NOT(ISERROR(SEARCH("Extremo",AM10)))</formula>
    </cfRule>
    <cfRule type="containsText" dxfId="584" priority="12" operator="containsText" text="Alto">
      <formula>NOT(ISERROR(SEARCH("Alto",AM10)))</formula>
    </cfRule>
    <cfRule type="containsText" dxfId="583" priority="13" operator="containsText" text="Moderado">
      <formula>NOT(ISERROR(SEARCH("Moderado",AM10)))</formula>
    </cfRule>
    <cfRule type="containsText" dxfId="582" priority="14" operator="containsText" text="Bajo">
      <formula>NOT(ISERROR(SEARCH("Bajo",AM10)))</formula>
    </cfRule>
  </conditionalFormatting>
  <conditionalFormatting sqref="BP10:BP19">
    <cfRule type="containsText" dxfId="581" priority="7" operator="containsText" text="Extremo">
      <formula>NOT(ISERROR(SEARCH("Extremo",BP10)))</formula>
    </cfRule>
    <cfRule type="containsText" dxfId="580" priority="8" operator="containsText" text="Alto">
      <formula>NOT(ISERROR(SEARCH("Alto",BP10)))</formula>
    </cfRule>
    <cfRule type="containsText" dxfId="579" priority="9" operator="containsText" text="Moderado">
      <formula>NOT(ISERROR(SEARCH("Moderado",BP10)))</formula>
    </cfRule>
    <cfRule type="containsText" dxfId="578" priority="10" operator="containsText" text="Bajo">
      <formula>NOT(ISERROR(SEARCH("Bajo",BP10)))</formula>
    </cfRule>
  </conditionalFormatting>
  <conditionalFormatting sqref="BH10">
    <cfRule type="containsText" dxfId="577" priority="4" operator="containsText" text="FUERTE">
      <formula>NOT(ISERROR(SEARCH("FUERTE",BH10)))</formula>
    </cfRule>
    <cfRule type="containsText" dxfId="576" priority="5" operator="containsText" text="MODERADO">
      <formula>NOT(ISERROR(SEARCH("MODERADO",BH10)))</formula>
    </cfRule>
    <cfRule type="containsText" dxfId="575" priority="6" operator="containsText" text="DÉBIL">
      <formula>NOT(ISERROR(SEARCH("DÉBIL",BH10)))</formula>
    </cfRule>
  </conditionalFormatting>
  <conditionalFormatting sqref="BH11">
    <cfRule type="containsText" dxfId="574" priority="1" operator="containsText" text="FUERTE">
      <formula>NOT(ISERROR(SEARCH("FUERTE",BH11)))</formula>
    </cfRule>
    <cfRule type="containsText" dxfId="573" priority="2" operator="containsText" text="MODERADO">
      <formula>NOT(ISERROR(SEARCH("MODERADO",BH11)))</formula>
    </cfRule>
    <cfRule type="containsText" dxfId="572" priority="3" operator="containsText" text="DÉBIL">
      <formula>NOT(ISERROR(SEARCH("DÉBIL",BH11)))</formula>
    </cfRule>
  </conditionalFormatting>
  <dataValidations count="13">
    <dataValidation type="list" allowBlank="1" showInputMessage="1" showErrorMessage="1" sqref="B10" xr:uid="{3DB84C00-730C-4552-A8E9-7CA3A7008AE3}">
      <formula1>$B$1048201:$B$1048233</formula1>
    </dataValidation>
    <dataValidation type="list" allowBlank="1" showInputMessage="1" showErrorMessage="1" sqref="AT10:AT19" xr:uid="{91788406-C376-494C-A811-F0BACE2A2E0F}">
      <formula1>"Preventivo,Detectivo"</formula1>
    </dataValidation>
    <dataValidation type="list" allowBlank="1" showInputMessage="1" showErrorMessage="1" sqref="BE10:BE19" xr:uid="{12D02C42-7953-439F-B144-65B925798CA7}">
      <formula1>"Fuerte,Moderado,Débil"</formula1>
    </dataValidation>
    <dataValidation type="list" allowBlank="1" showInputMessage="1" showErrorMessage="1" sqref="BA10:BA19" xr:uid="{03B0FE25-6E1F-4AEB-AC57-F5CB24CA1305}">
      <formula1>"Completa,Incompleta,No existe"</formula1>
    </dataValidation>
    <dataValidation type="list" allowBlank="1" showInputMessage="1" showErrorMessage="1" sqref="AZ10:AZ19" xr:uid="{AED1791E-2E35-45DB-9582-9BBDF1F68CC2}">
      <formula1>"Se investigan y resuelven oportunamente,No se investigan y resuelven oportunamente."</formula1>
    </dataValidation>
    <dataValidation type="list" allowBlank="1" showInputMessage="1" showErrorMessage="1" sqref="AY10:AY19" xr:uid="{5E725688-7CBE-4AC0-9298-8800F65616D4}">
      <formula1>"Confiable,No confiable"</formula1>
    </dataValidation>
    <dataValidation type="list" allowBlank="1" showInputMessage="1" showErrorMessage="1" sqref="AX10:AX19" xr:uid="{7AE99923-34AD-472C-A3F1-B54FA5493BBD}">
      <formula1>"Prevenir,Detectar,No es un control"</formula1>
    </dataValidation>
    <dataValidation type="list" allowBlank="1" showInputMessage="1" showErrorMessage="1" sqref="AW10:AW19" xr:uid="{46F84B89-16C4-4E54-9835-125315544665}">
      <formula1>"Oportuna,Inoportuna"</formula1>
    </dataValidation>
    <dataValidation type="list" allowBlank="1" showInputMessage="1" showErrorMessage="1" sqref="AV10:AV19" xr:uid="{731B5408-D854-4135-915C-CBDCDF599C32}">
      <formula1>"Adecuado,Inadecuado"</formula1>
    </dataValidation>
    <dataValidation type="list" allowBlank="1" showInputMessage="1" showErrorMessage="1" sqref="AU10:AU19" xr:uid="{4769DCCB-22B4-4D64-BB6E-1205B0CBE845}">
      <formula1>"Asignado,No Asignado"</formula1>
    </dataValidation>
    <dataValidation type="list" allowBlank="1" showInputMessage="1" showErrorMessage="1" sqref="AQ11:AQ19" xr:uid="{A0427B3B-AB09-4948-998E-C95C0149E074}">
      <formula1>"Por Tramite, Diario, Semanal, Quincenal, Mensual, Bimestral, Trimestral, Semestral"</formula1>
    </dataValidation>
    <dataValidation type="list" allowBlank="1" showInputMessage="1" showErrorMessage="1" sqref="N10" xr:uid="{18F1D749-1689-48B1-A721-A1D41165A938}">
      <formula1>"-,1,2,3,4,5"</formula1>
    </dataValidation>
    <dataValidation type="list" allowBlank="1" showInputMessage="1" showErrorMessage="1" sqref="Q10:AI19 F10:I10" xr:uid="{E73E3682-1DCE-4F9F-91E4-832C6A748913}">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ACEB0EB0-0842-4B2C-BC18-638BEBA8623A}">
          <x14:formula1>
            <xm:f>'H:\1012-Calidad Aeronautica\2020\028.1 ADMINISTRACIÓN DEL SISTEMA (SIG)\RIESGOS\04 - GDIR 4.2 - Atención al ciudadano\CORRUPCIÓN\[PLANTILLA RIESGO CORRUPCION 2020 V3 - 00 12-12-19.xlsx]Hoja2'!#REF!</xm:f>
          </x14:formula1>
          <xm:sqref>AM10:AM19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ht="30" customHeight="1" thickTop="1" x14ac:dyDescent="0.25">
      <c r="B2" s="205"/>
      <c r="C2" s="206"/>
      <c r="D2" s="209" t="s">
        <v>55</v>
      </c>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1"/>
    </row>
    <row r="3" spans="1:70" ht="92.25" customHeight="1" x14ac:dyDescent="0.25">
      <c r="B3" s="207"/>
      <c r="C3" s="208"/>
      <c r="D3" s="212" t="s">
        <v>59</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4"/>
    </row>
    <row r="4" spans="1:70" s="148" customFormat="1" ht="30" customHeight="1" thickBot="1" x14ac:dyDescent="0.3">
      <c r="B4" s="215" t="s">
        <v>60</v>
      </c>
      <c r="C4" s="216"/>
      <c r="D4" s="217" t="s">
        <v>75</v>
      </c>
      <c r="E4" s="218"/>
      <c r="F4" s="218"/>
      <c r="G4" s="218"/>
      <c r="H4" s="218"/>
      <c r="I4" s="218"/>
      <c r="J4" s="218"/>
      <c r="K4" s="218"/>
      <c r="L4" s="218"/>
      <c r="M4" s="218"/>
      <c r="N4" s="218"/>
      <c r="O4" s="218"/>
      <c r="P4" s="218"/>
      <c r="Q4" s="218"/>
      <c r="R4" s="219"/>
      <c r="S4" s="218" t="s">
        <v>76</v>
      </c>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9"/>
      <c r="AS4" s="220" t="s">
        <v>77</v>
      </c>
      <c r="AT4" s="221"/>
      <c r="AU4" s="221"/>
      <c r="AV4" s="221"/>
      <c r="AW4" s="221"/>
      <c r="AX4" s="221"/>
      <c r="AY4" s="221"/>
      <c r="AZ4" s="221"/>
      <c r="BA4" s="221"/>
      <c r="BB4" s="221"/>
      <c r="BC4" s="221"/>
      <c r="BD4" s="221"/>
      <c r="BE4" s="221"/>
      <c r="BF4" s="221"/>
      <c r="BG4" s="221"/>
      <c r="BH4" s="222"/>
      <c r="BI4" s="220" t="s">
        <v>78</v>
      </c>
      <c r="BJ4" s="221"/>
      <c r="BK4" s="221"/>
      <c r="BL4" s="221"/>
      <c r="BM4" s="221"/>
      <c r="BN4" s="221"/>
      <c r="BO4" s="221"/>
      <c r="BP4" s="221"/>
      <c r="BQ4" s="221"/>
      <c r="BR4" s="22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2" t="s">
        <v>64</v>
      </c>
      <c r="AV9" s="142" t="s">
        <v>65</v>
      </c>
      <c r="AW9" s="142">
        <v>2</v>
      </c>
      <c r="AX9" s="142">
        <v>3</v>
      </c>
      <c r="AY9" s="142">
        <v>4</v>
      </c>
      <c r="AZ9" s="142">
        <v>5</v>
      </c>
      <c r="BA9" s="142">
        <v>6</v>
      </c>
      <c r="BB9" s="301"/>
      <c r="BC9" s="302"/>
      <c r="BD9" s="8"/>
      <c r="BE9" s="301"/>
      <c r="BF9" s="302"/>
      <c r="BG9" s="8"/>
      <c r="BH9" s="301"/>
      <c r="BI9" s="302"/>
      <c r="BJ9" s="301"/>
      <c r="BK9" s="317"/>
      <c r="BL9" s="317"/>
      <c r="BM9" s="309" t="s">
        <v>5</v>
      </c>
      <c r="BN9" s="310"/>
      <c r="BO9" s="9" t="s">
        <v>6</v>
      </c>
      <c r="BP9" s="9" t="s">
        <v>7</v>
      </c>
      <c r="BQ9" s="493"/>
      <c r="BR9" s="308"/>
    </row>
    <row r="10" spans="1:70" ht="162.75" customHeight="1" x14ac:dyDescent="0.25">
      <c r="A10" s="149"/>
      <c r="B10" s="235" t="s">
        <v>10</v>
      </c>
      <c r="C10" s="487" t="s">
        <v>143</v>
      </c>
      <c r="D10" s="490" t="s">
        <v>469</v>
      </c>
      <c r="E10" s="490" t="s">
        <v>470</v>
      </c>
      <c r="F10" s="229" t="s">
        <v>89</v>
      </c>
      <c r="G10" s="229" t="s">
        <v>89</v>
      </c>
      <c r="H10" s="240" t="s">
        <v>89</v>
      </c>
      <c r="I10" s="229" t="s">
        <v>89</v>
      </c>
      <c r="J10" s="243" t="str">
        <f t="shared" ref="J10" si="0">IF(AND((F10="SI"),(G10="SI"),(H10="SI"),(I10="SI")),"Si es Riesgo de Corrupción","No es Riesgo de Corrupción")</f>
        <v>Si es Riesgo de Corrupción</v>
      </c>
      <c r="K10" s="150">
        <v>1</v>
      </c>
      <c r="L10" s="160" t="s">
        <v>471</v>
      </c>
      <c r="M10" s="246" t="s">
        <v>405</v>
      </c>
      <c r="N10" s="248">
        <v>4</v>
      </c>
      <c r="O10" s="224" t="str">
        <f t="shared" ref="O10" si="1">IF(N10=1,"Rara vez",IF(N10=2,"Improbable",IF(N10=3,"Posible",IF(N10=4,"Probable",IF(N10=5,"Casi seguro","← 
Definir el nivel de probabilidad")))))</f>
        <v>Probable</v>
      </c>
      <c r="P10" s="250"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10" s="229" t="s">
        <v>89</v>
      </c>
      <c r="R10" s="229" t="s">
        <v>89</v>
      </c>
      <c r="S10" s="229" t="s">
        <v>89</v>
      </c>
      <c r="T10" s="229" t="s">
        <v>89</v>
      </c>
      <c r="U10" s="229" t="s">
        <v>89</v>
      </c>
      <c r="V10" s="229" t="s">
        <v>89</v>
      </c>
      <c r="W10" s="229" t="s">
        <v>89</v>
      </c>
      <c r="X10" s="229" t="s">
        <v>89</v>
      </c>
      <c r="Y10" s="229" t="s">
        <v>89</v>
      </c>
      <c r="Z10" s="229" t="s">
        <v>89</v>
      </c>
      <c r="AA10" s="229" t="s">
        <v>89</v>
      </c>
      <c r="AB10" s="229" t="s">
        <v>89</v>
      </c>
      <c r="AC10" s="229" t="s">
        <v>89</v>
      </c>
      <c r="AD10" s="229" t="s">
        <v>89</v>
      </c>
      <c r="AE10" s="229" t="s">
        <v>89</v>
      </c>
      <c r="AF10" s="229" t="s">
        <v>96</v>
      </c>
      <c r="AG10" s="229" t="s">
        <v>89</v>
      </c>
      <c r="AH10" s="229" t="s">
        <v>89</v>
      </c>
      <c r="AI10" s="229" t="s">
        <v>96</v>
      </c>
      <c r="AJ10" s="261">
        <f t="shared" ref="AJ10" si="3">IF(AF10="SI","Impacto Catastrófico por lesoines o perdida de vidas humanas",(COUNTIF(Q10:AE19,"SI")+COUNTIF(AG10:AI19,"SI")))</f>
        <v>17</v>
      </c>
      <c r="AK10" s="224" t="str">
        <f t="shared" ref="AK10" si="4">IF(AJ10=0,"",IF(AND(AJ10&gt;0,AJ10&lt;=5),"Moderado",IF(AND(AJ10&gt;5,AJ10&lt;=11),"Mayor","Catastrófico")))</f>
        <v>Catastrófico</v>
      </c>
      <c r="AL10" s="226" t="str">
        <f t="shared" ref="AL10" si="5">IF(AND(O10="Rara Vez",AK10="Moderado"),"Moderado",IF(AND(O10="Rara Vez",AK10="Mayor"),"Alto",IF(AND(O10="Improbable",AK10="Moderado"),"Moderado",IF(AND(O10="Improbable",AK10="Mayor"),"Alto",IF(AND(O10="Posible",AK10="Moderado"),"Alto",IF(AND(O10="Probable",AK10="Moderado"),"Alto","Extremo"))))))</f>
        <v>Extremo</v>
      </c>
      <c r="AM10" s="253" t="s">
        <v>81</v>
      </c>
      <c r="AN10" s="152">
        <v>1</v>
      </c>
      <c r="AO10" s="160" t="s">
        <v>472</v>
      </c>
      <c r="AP10" s="161" t="s">
        <v>366</v>
      </c>
      <c r="AQ10" s="161" t="s">
        <v>120</v>
      </c>
      <c r="AR10" s="161" t="s">
        <v>406</v>
      </c>
      <c r="AS10" s="161" t="s">
        <v>473</v>
      </c>
      <c r="AT10" s="161" t="s">
        <v>123</v>
      </c>
      <c r="AU10" s="161" t="s">
        <v>103</v>
      </c>
      <c r="AV10" s="161" t="s">
        <v>104</v>
      </c>
      <c r="AW10" s="161" t="s">
        <v>105</v>
      </c>
      <c r="AX10" s="161" t="s">
        <v>106</v>
      </c>
      <c r="AY10" s="161" t="s">
        <v>107</v>
      </c>
      <c r="AZ10" s="161" t="s">
        <v>108</v>
      </c>
      <c r="BA10" s="161" t="s">
        <v>124</v>
      </c>
      <c r="BB10" s="161">
        <f t="shared" ref="BB10:BB11" si="6">IF(AU10="Asignado",15,0)+IF(AV10="Adecuado",15,0)+IF(AW10="Oportuna",15,0)+IF(AX10="Prevenir",15,IF(AX10="Detectar",10,0))+IF(AY10="Confiable",15,0)+IF(AZ10="Se investigan y resuelven oportunamente",15,0)+IF(BA10="Completa",10,IF(BA10="Incompleta",5,0))</f>
        <v>100</v>
      </c>
      <c r="BC10" s="161" t="str">
        <f t="shared" ref="BC10:BC19" si="7">IF(BB10&lt;=85,"Débil",IF(AND(BB10&gt;=86,BB10&lt;=94),"Moderado","Fuerte"))</f>
        <v>Fuerte</v>
      </c>
      <c r="BD10" s="161"/>
      <c r="BE10" s="161" t="s">
        <v>115</v>
      </c>
      <c r="BF10" s="161" t="str">
        <f t="shared" ref="BF10:BF11" si="8">IF(BE10="Débil","No se ejecuta",IF(BE10="Moderado","Algunas veces se ejecuta",IF(BE10="FUERTE","Siempre se ejecuta","")))</f>
        <v>Siempre se ejecuta</v>
      </c>
      <c r="BG10" s="161"/>
      <c r="BH10" s="162" t="str">
        <f t="shared" ref="BH10:BH11"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61">
        <f t="shared" ref="BI10:BI11" si="10">IF(BH10="DÉBIL",0,IF(BH10="MODERADO",50,IF(BH10="FUERTE",100,"")))</f>
        <v>100</v>
      </c>
      <c r="BJ10" s="161" t="str">
        <f t="shared" ref="BJ10:BJ11" si="11">IF(AND(BE10="Fuerte",BC10="Fuerte"),"NO","SI")</f>
        <v>NO</v>
      </c>
      <c r="BK10" s="256" t="str">
        <f t="shared" ref="BK10" si="12">IF(AVERAGE(BI10:BI19)=100,"FUERTE",IF(AND(AVERAGE(BI10:BI19)&lt;=99,AVERAGE(BI10:BI19)&gt;=50),"MODERADA",IF(AVERAGE(BI10:BI19)&lt;50,"DÉBIL",0)))</f>
        <v>FUERTE</v>
      </c>
      <c r="BL10" s="256" t="str">
        <f t="shared" ref="BL10" si="13">IFERROR(IF(BK10="DÉBIL","NO DISMINUYE",IF(AVERAGEIF(AT10:AT19,"Preventivo",BI10:BI19)&gt;=50,"DIRECTAMENTE","NO DISMINUYE")),"NO DISMINUYE")</f>
        <v>DIRECTAMENTE</v>
      </c>
      <c r="BM10" s="258">
        <f t="shared" ref="BM10" si="14">IF(N10=1,1,IF(AND(N10=2,BK10="FUERTE",BL10="DIRECTAMENTE"),N10-1,IF(AND(N10&gt;2,BK10="FUERTE",BL10="DIRECTAMENTE"),N10-2,IF(AND(N10&gt;=2,BK10="MODERADA",BL10="DIRECTAMENTE"),N10-1,N10))))</f>
        <v>2</v>
      </c>
      <c r="BN10" s="224" t="str">
        <f t="shared" ref="BN10" si="15">IF(BM10=1,"Rara vez",IF(BM10=2,"Improbable",IF(BM10=3,"Posible",IF(BM10=4,"Probable",IF(BM10=5,"Casi Seguro",0)))))</f>
        <v>Improbable</v>
      </c>
      <c r="BO10" s="224" t="str">
        <f t="shared" ref="BO10" si="16">AK10</f>
        <v>Catastrófico</v>
      </c>
      <c r="BP10" s="226" t="str">
        <f t="shared" ref="BP10" si="17">IF(AND(BN10="Rara Vez",BO10="Moderado"),"Moderado",IF(AND(BN10="Rara Vez",BO10="Mayor"),"Alto",IF(AND(BN10="Improbable",BO10="Moderado"),"Moderado",IF(AND(BN10="Improbable",BO10="Mayor"),"Alto",IF(AND(BN10="Posible",BO10="Moderado"),"Alto",IF(AND(BN10="Probable",BO10="Moderado"),"Alto","Extremo"))))))</f>
        <v>Extremo</v>
      </c>
      <c r="BQ10" s="229"/>
      <c r="BR10" s="232" t="s">
        <v>824</v>
      </c>
    </row>
    <row r="11" spans="1:70" ht="134.25" customHeight="1" x14ac:dyDescent="0.2">
      <c r="A11" s="149"/>
      <c r="B11" s="236"/>
      <c r="C11" s="488"/>
      <c r="D11" s="490"/>
      <c r="E11" s="490"/>
      <c r="F11" s="230"/>
      <c r="G11" s="230"/>
      <c r="H11" s="241"/>
      <c r="I11" s="230"/>
      <c r="J11" s="244"/>
      <c r="K11" s="24">
        <v>2</v>
      </c>
      <c r="L11" s="25" t="s">
        <v>407</v>
      </c>
      <c r="M11" s="246"/>
      <c r="N11" s="248"/>
      <c r="O11" s="224"/>
      <c r="P11" s="251"/>
      <c r="Q11" s="230"/>
      <c r="R11" s="230"/>
      <c r="S11" s="230"/>
      <c r="T11" s="230"/>
      <c r="U11" s="230"/>
      <c r="V11" s="230"/>
      <c r="W11" s="230"/>
      <c r="X11" s="230"/>
      <c r="Y11" s="230"/>
      <c r="Z11" s="230"/>
      <c r="AA11" s="230"/>
      <c r="AB11" s="230"/>
      <c r="AC11" s="230"/>
      <c r="AD11" s="230"/>
      <c r="AE11" s="230"/>
      <c r="AF11" s="230"/>
      <c r="AG11" s="230"/>
      <c r="AH11" s="230"/>
      <c r="AI11" s="230"/>
      <c r="AJ11" s="261"/>
      <c r="AK11" s="224"/>
      <c r="AL11" s="227"/>
      <c r="AM11" s="254"/>
      <c r="AN11" s="26">
        <v>2</v>
      </c>
      <c r="AO11" s="163" t="s">
        <v>474</v>
      </c>
      <c r="AP11" s="16" t="s">
        <v>366</v>
      </c>
      <c r="AQ11" s="16" t="s">
        <v>99</v>
      </c>
      <c r="AR11" s="164" t="s">
        <v>408</v>
      </c>
      <c r="AS11" s="16" t="s">
        <v>475</v>
      </c>
      <c r="AT11" s="16" t="s">
        <v>102</v>
      </c>
      <c r="AU11" s="165" t="s">
        <v>103</v>
      </c>
      <c r="AV11" s="165" t="s">
        <v>104</v>
      </c>
      <c r="AW11" s="165" t="s">
        <v>105</v>
      </c>
      <c r="AX11" s="165" t="s">
        <v>112</v>
      </c>
      <c r="AY11" s="165" t="s">
        <v>107</v>
      </c>
      <c r="AZ11" s="165" t="s">
        <v>108</v>
      </c>
      <c r="BA11" s="165" t="s">
        <v>124</v>
      </c>
      <c r="BB11" s="16">
        <f t="shared" si="6"/>
        <v>95</v>
      </c>
      <c r="BC11" s="16" t="str">
        <f t="shared" si="7"/>
        <v>Fuerte</v>
      </c>
      <c r="BD11" s="16"/>
      <c r="BE11" s="16" t="s">
        <v>115</v>
      </c>
      <c r="BF11" s="16" t="str">
        <f t="shared" si="8"/>
        <v>Siempre se ejecuta</v>
      </c>
      <c r="BG11" s="16"/>
      <c r="BH11" s="17" t="str">
        <f t="shared" si="9"/>
        <v>FUERTE</v>
      </c>
      <c r="BI11" s="16">
        <f t="shared" si="10"/>
        <v>100</v>
      </c>
      <c r="BJ11" s="16" t="str">
        <f t="shared" si="11"/>
        <v>NO</v>
      </c>
      <c r="BK11" s="256"/>
      <c r="BL11" s="256"/>
      <c r="BM11" s="259"/>
      <c r="BN11" s="224"/>
      <c r="BO11" s="224"/>
      <c r="BP11" s="227"/>
      <c r="BQ11" s="230"/>
      <c r="BR11" s="233"/>
    </row>
    <row r="12" spans="1:70" ht="20.25" customHeight="1" x14ac:dyDescent="0.2">
      <c r="A12" s="149"/>
      <c r="B12" s="236"/>
      <c r="C12" s="488"/>
      <c r="D12" s="490"/>
      <c r="E12" s="490"/>
      <c r="F12" s="230"/>
      <c r="G12" s="230"/>
      <c r="H12" s="241"/>
      <c r="I12" s="230"/>
      <c r="J12" s="244"/>
      <c r="K12" s="155">
        <v>3</v>
      </c>
      <c r="L12" s="156" t="s">
        <v>47</v>
      </c>
      <c r="M12" s="246"/>
      <c r="N12" s="248"/>
      <c r="O12" s="224"/>
      <c r="P12" s="251"/>
      <c r="Q12" s="230"/>
      <c r="R12" s="230"/>
      <c r="S12" s="230"/>
      <c r="T12" s="230"/>
      <c r="U12" s="230"/>
      <c r="V12" s="230"/>
      <c r="W12" s="230"/>
      <c r="X12" s="230"/>
      <c r="Y12" s="230"/>
      <c r="Z12" s="230"/>
      <c r="AA12" s="230"/>
      <c r="AB12" s="230"/>
      <c r="AC12" s="230"/>
      <c r="AD12" s="230"/>
      <c r="AE12" s="230"/>
      <c r="AF12" s="230"/>
      <c r="AG12" s="230"/>
      <c r="AH12" s="230"/>
      <c r="AI12" s="230"/>
      <c r="AJ12" s="261"/>
      <c r="AK12" s="224"/>
      <c r="AL12" s="227"/>
      <c r="AM12" s="254"/>
      <c r="AN12" s="157">
        <v>3</v>
      </c>
      <c r="AO12" s="160"/>
      <c r="AP12" s="158"/>
      <c r="AQ12" s="158"/>
      <c r="AR12" s="167"/>
      <c r="AS12" s="158"/>
      <c r="AT12" s="158"/>
      <c r="AU12" s="168"/>
      <c r="AV12" s="168"/>
      <c r="AW12" s="168"/>
      <c r="AX12" s="168"/>
      <c r="AY12" s="168"/>
      <c r="AZ12" s="168"/>
      <c r="BA12" s="168"/>
      <c r="BB12" s="158"/>
      <c r="BC12" s="158" t="str">
        <f t="shared" si="7"/>
        <v>Débil</v>
      </c>
      <c r="BD12" s="158"/>
      <c r="BE12" s="158"/>
      <c r="BF12" s="158"/>
      <c r="BG12" s="158"/>
      <c r="BH12" s="159"/>
      <c r="BI12" s="158"/>
      <c r="BJ12" s="158"/>
      <c r="BK12" s="256"/>
      <c r="BL12" s="256"/>
      <c r="BM12" s="259"/>
      <c r="BN12" s="224"/>
      <c r="BO12" s="224"/>
      <c r="BP12" s="227"/>
      <c r="BQ12" s="230"/>
      <c r="BR12" s="233"/>
    </row>
    <row r="13" spans="1:70" ht="20.25" customHeight="1" x14ac:dyDescent="0.25">
      <c r="A13" s="149"/>
      <c r="B13" s="236"/>
      <c r="C13" s="488"/>
      <c r="D13" s="490"/>
      <c r="E13" s="490"/>
      <c r="F13" s="230"/>
      <c r="G13" s="230"/>
      <c r="H13" s="241"/>
      <c r="I13" s="230"/>
      <c r="J13" s="244"/>
      <c r="K13" s="24">
        <v>4</v>
      </c>
      <c r="L13" s="25" t="s">
        <v>47</v>
      </c>
      <c r="M13" s="246"/>
      <c r="N13" s="248"/>
      <c r="O13" s="224"/>
      <c r="P13" s="251"/>
      <c r="Q13" s="230"/>
      <c r="R13" s="230"/>
      <c r="S13" s="230"/>
      <c r="T13" s="230"/>
      <c r="U13" s="230"/>
      <c r="V13" s="230"/>
      <c r="W13" s="230"/>
      <c r="X13" s="230"/>
      <c r="Y13" s="230"/>
      <c r="Z13" s="230"/>
      <c r="AA13" s="230"/>
      <c r="AB13" s="230"/>
      <c r="AC13" s="230"/>
      <c r="AD13" s="230"/>
      <c r="AE13" s="230"/>
      <c r="AF13" s="230"/>
      <c r="AG13" s="230"/>
      <c r="AH13" s="230"/>
      <c r="AI13" s="230"/>
      <c r="AJ13" s="261"/>
      <c r="AK13" s="224"/>
      <c r="AL13" s="227"/>
      <c r="AM13" s="254"/>
      <c r="AN13" s="26">
        <v>4</v>
      </c>
      <c r="AO13" s="170"/>
      <c r="AP13" s="169"/>
      <c r="AQ13" s="169"/>
      <c r="AR13" s="169"/>
      <c r="AS13" s="169"/>
      <c r="AT13" s="169"/>
      <c r="AU13" s="169"/>
      <c r="AV13" s="169"/>
      <c r="AW13" s="169"/>
      <c r="AX13" s="169"/>
      <c r="AY13" s="169"/>
      <c r="AZ13" s="169"/>
      <c r="BA13" s="169"/>
      <c r="BB13" s="16"/>
      <c r="BC13" s="16" t="str">
        <f t="shared" si="7"/>
        <v>Débil</v>
      </c>
      <c r="BD13" s="16"/>
      <c r="BE13" s="16"/>
      <c r="BF13" s="16"/>
      <c r="BG13" s="16"/>
      <c r="BH13" s="17"/>
      <c r="BI13" s="16"/>
      <c r="BJ13" s="16"/>
      <c r="BK13" s="256"/>
      <c r="BL13" s="256"/>
      <c r="BM13" s="259"/>
      <c r="BN13" s="224"/>
      <c r="BO13" s="224"/>
      <c r="BP13" s="227"/>
      <c r="BQ13" s="230"/>
      <c r="BR13" s="233"/>
    </row>
    <row r="14" spans="1:70" ht="20.25" customHeight="1" x14ac:dyDescent="0.25">
      <c r="A14" s="149"/>
      <c r="B14" s="236"/>
      <c r="C14" s="488"/>
      <c r="D14" s="490"/>
      <c r="E14" s="490"/>
      <c r="F14" s="230"/>
      <c r="G14" s="230"/>
      <c r="H14" s="241"/>
      <c r="I14" s="230"/>
      <c r="J14" s="244"/>
      <c r="K14" s="155">
        <v>5</v>
      </c>
      <c r="L14" s="156" t="s">
        <v>47</v>
      </c>
      <c r="M14" s="246"/>
      <c r="N14" s="248"/>
      <c r="O14" s="224"/>
      <c r="P14" s="251"/>
      <c r="Q14" s="230"/>
      <c r="R14" s="230"/>
      <c r="S14" s="230"/>
      <c r="T14" s="230"/>
      <c r="U14" s="230"/>
      <c r="V14" s="230"/>
      <c r="W14" s="230"/>
      <c r="X14" s="230"/>
      <c r="Y14" s="230"/>
      <c r="Z14" s="230"/>
      <c r="AA14" s="230"/>
      <c r="AB14" s="230"/>
      <c r="AC14" s="230"/>
      <c r="AD14" s="230"/>
      <c r="AE14" s="230"/>
      <c r="AF14" s="230"/>
      <c r="AG14" s="230"/>
      <c r="AH14" s="230"/>
      <c r="AI14" s="230"/>
      <c r="AJ14" s="261"/>
      <c r="AK14" s="224"/>
      <c r="AL14" s="227"/>
      <c r="AM14" s="254"/>
      <c r="AN14" s="157">
        <v>5</v>
      </c>
      <c r="AO14" s="160"/>
      <c r="AP14" s="158"/>
      <c r="AQ14" s="158"/>
      <c r="AR14" s="158"/>
      <c r="AS14" s="158"/>
      <c r="AT14" s="158"/>
      <c r="AU14" s="158"/>
      <c r="AV14" s="158"/>
      <c r="AW14" s="158"/>
      <c r="AX14" s="158"/>
      <c r="AY14" s="158"/>
      <c r="AZ14" s="158"/>
      <c r="BA14" s="158"/>
      <c r="BB14" s="158">
        <f t="shared" ref="BB14:BB19" si="18">IF(AU14="Asignado",15,0)+IF(AV14="Adecuado",15,0)+IF(AW14="Oportuna",15,0)+IF(AX14="Prevenir",15,IF(AX14="Detectar",10,0))+IF(AY14="Confiable",15,0)+IF(AZ14="Se investigan y resuelven oportunamente",15,0)+IF(BA14="Completa",10,IF(BA14="Incompleta",5,0))</f>
        <v>0</v>
      </c>
      <c r="BC14" s="158" t="str">
        <f t="shared" si="7"/>
        <v>Débil</v>
      </c>
      <c r="BD14" s="158"/>
      <c r="BE14" s="158"/>
      <c r="BF14" s="158" t="str">
        <f t="shared" ref="BF14:BF19" si="19">IF(BE14="Débil","No se ejecuta",IF(BE14="Moderado","Algunas veces se ejecuta",IF(BE14="FUERTE","Siempre se ejecuta","")))</f>
        <v/>
      </c>
      <c r="BG14" s="158"/>
      <c r="BH14" s="159" t="str">
        <f t="shared" ref="BH14:BH19" si="20">IF(AND(BE14="Fuerte",BC14="Fuerte"),"FUERTE",IF(AND(BE14="Fuerte",BC14="Moderado"),"MODERADO",IF(AND(BE14="Fuerte",BC14="Débil"),"DÉBIL",IF(AND(BE14="Moderado",BC14="Fuerte"),"MODERADO",IF(AND(BE14="Moderado",BC14="Moderado"),"MODERADO",IF(AND(BE14="Moderado",BC14="Débil"),"DÉBIL",IF(AND(BE14="Débil",BC14="Fuerte"),"DÉBIL",IF(AND(BE14="Débil",BC14="Moderado"),"DÉBIL",IF(AND(BE14="Débil",BC14="Débil"),"DÉBIL","")))))))))</f>
        <v/>
      </c>
      <c r="BI14" s="158" t="str">
        <f t="shared" ref="BI14:BI19" si="21">IF(BH14="DÉBIL",0,IF(BH14="MODERADO",50,IF(BH14="FUERTE",100,"")))</f>
        <v/>
      </c>
      <c r="BJ14" s="158" t="str">
        <f t="shared" ref="BJ14:BJ19" si="22">IF(AND(BE14="Fuerte",BC14="Fuerte"),"NO","SI")</f>
        <v>SI</v>
      </c>
      <c r="BK14" s="256"/>
      <c r="BL14" s="256"/>
      <c r="BM14" s="259"/>
      <c r="BN14" s="224"/>
      <c r="BO14" s="224"/>
      <c r="BP14" s="227"/>
      <c r="BQ14" s="230"/>
      <c r="BR14" s="233"/>
    </row>
    <row r="15" spans="1:70" ht="20.25" customHeight="1" x14ac:dyDescent="0.25">
      <c r="A15" s="149"/>
      <c r="B15" s="236"/>
      <c r="C15" s="488"/>
      <c r="D15" s="490"/>
      <c r="E15" s="490"/>
      <c r="F15" s="230"/>
      <c r="G15" s="230"/>
      <c r="H15" s="241"/>
      <c r="I15" s="230"/>
      <c r="J15" s="244"/>
      <c r="K15" s="24">
        <v>6</v>
      </c>
      <c r="L15" s="25" t="s">
        <v>47</v>
      </c>
      <c r="M15" s="246"/>
      <c r="N15" s="248"/>
      <c r="O15" s="224"/>
      <c r="P15" s="251"/>
      <c r="Q15" s="230"/>
      <c r="R15" s="230"/>
      <c r="S15" s="230"/>
      <c r="T15" s="230"/>
      <c r="U15" s="230"/>
      <c r="V15" s="230"/>
      <c r="W15" s="230"/>
      <c r="X15" s="230"/>
      <c r="Y15" s="230"/>
      <c r="Z15" s="230"/>
      <c r="AA15" s="230"/>
      <c r="AB15" s="230"/>
      <c r="AC15" s="230"/>
      <c r="AD15" s="230"/>
      <c r="AE15" s="230"/>
      <c r="AF15" s="230"/>
      <c r="AG15" s="230"/>
      <c r="AH15" s="230"/>
      <c r="AI15" s="230"/>
      <c r="AJ15" s="261"/>
      <c r="AK15" s="224"/>
      <c r="AL15" s="227"/>
      <c r="AM15" s="254"/>
      <c r="AN15" s="26">
        <v>6</v>
      </c>
      <c r="AO15" s="25" t="s">
        <v>47</v>
      </c>
      <c r="AP15" s="16"/>
      <c r="AQ15" s="16"/>
      <c r="AR15" s="16"/>
      <c r="AS15" s="16"/>
      <c r="AT15" s="16"/>
      <c r="AU15" s="16"/>
      <c r="AV15" s="16"/>
      <c r="AW15" s="16"/>
      <c r="AX15" s="16"/>
      <c r="AY15" s="16"/>
      <c r="AZ15" s="16"/>
      <c r="BA15" s="16"/>
      <c r="BB15" s="16">
        <f t="shared" si="18"/>
        <v>0</v>
      </c>
      <c r="BC15" s="16" t="str">
        <f t="shared" si="7"/>
        <v>Débil</v>
      </c>
      <c r="BD15" s="16"/>
      <c r="BE15" s="16"/>
      <c r="BF15" s="16" t="str">
        <f t="shared" si="19"/>
        <v/>
      </c>
      <c r="BG15" s="16"/>
      <c r="BH15" s="17" t="str">
        <f t="shared" si="20"/>
        <v/>
      </c>
      <c r="BI15" s="16" t="str">
        <f t="shared" si="21"/>
        <v/>
      </c>
      <c r="BJ15" s="16" t="str">
        <f t="shared" si="22"/>
        <v>SI</v>
      </c>
      <c r="BK15" s="256"/>
      <c r="BL15" s="256"/>
      <c r="BM15" s="259"/>
      <c r="BN15" s="224"/>
      <c r="BO15" s="224"/>
      <c r="BP15" s="227"/>
      <c r="BQ15" s="230"/>
      <c r="BR15" s="233"/>
    </row>
    <row r="16" spans="1:70" ht="20.25" customHeight="1" x14ac:dyDescent="0.25">
      <c r="A16" s="149"/>
      <c r="B16" s="236"/>
      <c r="C16" s="488"/>
      <c r="D16" s="490"/>
      <c r="E16" s="490"/>
      <c r="F16" s="230"/>
      <c r="G16" s="230"/>
      <c r="H16" s="241"/>
      <c r="I16" s="230"/>
      <c r="J16" s="244"/>
      <c r="K16" s="155">
        <v>7</v>
      </c>
      <c r="L16" s="156" t="s">
        <v>47</v>
      </c>
      <c r="M16" s="246"/>
      <c r="N16" s="248"/>
      <c r="O16" s="224"/>
      <c r="P16" s="251"/>
      <c r="Q16" s="230"/>
      <c r="R16" s="230"/>
      <c r="S16" s="230"/>
      <c r="T16" s="230"/>
      <c r="U16" s="230"/>
      <c r="V16" s="230"/>
      <c r="W16" s="230"/>
      <c r="X16" s="230"/>
      <c r="Y16" s="230"/>
      <c r="Z16" s="230"/>
      <c r="AA16" s="230"/>
      <c r="AB16" s="230"/>
      <c r="AC16" s="230"/>
      <c r="AD16" s="230"/>
      <c r="AE16" s="230"/>
      <c r="AF16" s="230"/>
      <c r="AG16" s="230"/>
      <c r="AH16" s="230"/>
      <c r="AI16" s="230"/>
      <c r="AJ16" s="261"/>
      <c r="AK16" s="224"/>
      <c r="AL16" s="227"/>
      <c r="AM16" s="254"/>
      <c r="AN16" s="157">
        <v>7</v>
      </c>
      <c r="AO16" s="156" t="s">
        <v>47</v>
      </c>
      <c r="AP16" s="158"/>
      <c r="AQ16" s="158"/>
      <c r="AR16" s="158"/>
      <c r="AS16" s="158"/>
      <c r="AT16" s="158"/>
      <c r="AU16" s="158"/>
      <c r="AV16" s="158"/>
      <c r="AW16" s="158"/>
      <c r="AX16" s="158"/>
      <c r="AY16" s="158"/>
      <c r="AZ16" s="158"/>
      <c r="BA16" s="158"/>
      <c r="BB16" s="158">
        <f t="shared" si="18"/>
        <v>0</v>
      </c>
      <c r="BC16" s="158" t="str">
        <f t="shared" si="7"/>
        <v>Débil</v>
      </c>
      <c r="BD16" s="158"/>
      <c r="BE16" s="158"/>
      <c r="BF16" s="158" t="str">
        <f t="shared" si="19"/>
        <v/>
      </c>
      <c r="BG16" s="158"/>
      <c r="BH16" s="159" t="str">
        <f t="shared" si="20"/>
        <v/>
      </c>
      <c r="BI16" s="158" t="str">
        <f t="shared" si="21"/>
        <v/>
      </c>
      <c r="BJ16" s="158" t="str">
        <f t="shared" si="22"/>
        <v>SI</v>
      </c>
      <c r="BK16" s="256"/>
      <c r="BL16" s="256"/>
      <c r="BM16" s="259"/>
      <c r="BN16" s="224"/>
      <c r="BO16" s="224"/>
      <c r="BP16" s="227"/>
      <c r="BQ16" s="230"/>
      <c r="BR16" s="233"/>
    </row>
    <row r="17" spans="1:70" ht="20.25" customHeight="1" x14ac:dyDescent="0.25">
      <c r="A17" s="149"/>
      <c r="B17" s="236"/>
      <c r="C17" s="488"/>
      <c r="D17" s="490"/>
      <c r="E17" s="490"/>
      <c r="F17" s="230"/>
      <c r="G17" s="230"/>
      <c r="H17" s="241"/>
      <c r="I17" s="230"/>
      <c r="J17" s="244"/>
      <c r="K17" s="24">
        <v>8</v>
      </c>
      <c r="L17" s="25" t="s">
        <v>47</v>
      </c>
      <c r="M17" s="246"/>
      <c r="N17" s="248"/>
      <c r="O17" s="224"/>
      <c r="P17" s="251"/>
      <c r="Q17" s="230"/>
      <c r="R17" s="230"/>
      <c r="S17" s="230"/>
      <c r="T17" s="230"/>
      <c r="U17" s="230"/>
      <c r="V17" s="230"/>
      <c r="W17" s="230"/>
      <c r="X17" s="230"/>
      <c r="Y17" s="230"/>
      <c r="Z17" s="230"/>
      <c r="AA17" s="230"/>
      <c r="AB17" s="230"/>
      <c r="AC17" s="230"/>
      <c r="AD17" s="230"/>
      <c r="AE17" s="230"/>
      <c r="AF17" s="230"/>
      <c r="AG17" s="230"/>
      <c r="AH17" s="230"/>
      <c r="AI17" s="230"/>
      <c r="AJ17" s="261"/>
      <c r="AK17" s="224"/>
      <c r="AL17" s="227"/>
      <c r="AM17" s="254"/>
      <c r="AN17" s="26">
        <v>8</v>
      </c>
      <c r="AO17" s="25" t="s">
        <v>47</v>
      </c>
      <c r="AP17" s="16"/>
      <c r="AQ17" s="16"/>
      <c r="AR17" s="16"/>
      <c r="AS17" s="16"/>
      <c r="AT17" s="16"/>
      <c r="AU17" s="16"/>
      <c r="AV17" s="16"/>
      <c r="AW17" s="16"/>
      <c r="AX17" s="16"/>
      <c r="AY17" s="16"/>
      <c r="AZ17" s="16"/>
      <c r="BA17" s="16"/>
      <c r="BB17" s="16">
        <f t="shared" si="18"/>
        <v>0</v>
      </c>
      <c r="BC17" s="16" t="str">
        <f t="shared" si="7"/>
        <v>Débil</v>
      </c>
      <c r="BD17" s="16"/>
      <c r="BE17" s="16"/>
      <c r="BF17" s="16" t="str">
        <f t="shared" si="19"/>
        <v/>
      </c>
      <c r="BG17" s="16"/>
      <c r="BH17" s="17" t="str">
        <f t="shared" si="20"/>
        <v/>
      </c>
      <c r="BI17" s="16" t="str">
        <f t="shared" si="21"/>
        <v/>
      </c>
      <c r="BJ17" s="16" t="str">
        <f t="shared" si="22"/>
        <v>SI</v>
      </c>
      <c r="BK17" s="256"/>
      <c r="BL17" s="256"/>
      <c r="BM17" s="259"/>
      <c r="BN17" s="224"/>
      <c r="BO17" s="224"/>
      <c r="BP17" s="227"/>
      <c r="BQ17" s="230"/>
      <c r="BR17" s="233"/>
    </row>
    <row r="18" spans="1:70" ht="20.25" customHeight="1" x14ac:dyDescent="0.25">
      <c r="A18" s="149"/>
      <c r="B18" s="236"/>
      <c r="C18" s="488"/>
      <c r="D18" s="490"/>
      <c r="E18" s="490"/>
      <c r="F18" s="230"/>
      <c r="G18" s="230"/>
      <c r="H18" s="241"/>
      <c r="I18" s="230"/>
      <c r="J18" s="244"/>
      <c r="K18" s="155">
        <v>9</v>
      </c>
      <c r="L18" s="156" t="s">
        <v>47</v>
      </c>
      <c r="M18" s="246"/>
      <c r="N18" s="248"/>
      <c r="O18" s="224"/>
      <c r="P18" s="251"/>
      <c r="Q18" s="230"/>
      <c r="R18" s="230"/>
      <c r="S18" s="230"/>
      <c r="T18" s="230"/>
      <c r="U18" s="230"/>
      <c r="V18" s="230"/>
      <c r="W18" s="230"/>
      <c r="X18" s="230"/>
      <c r="Y18" s="230"/>
      <c r="Z18" s="230"/>
      <c r="AA18" s="230"/>
      <c r="AB18" s="230"/>
      <c r="AC18" s="230"/>
      <c r="AD18" s="230"/>
      <c r="AE18" s="230"/>
      <c r="AF18" s="230"/>
      <c r="AG18" s="230"/>
      <c r="AH18" s="230"/>
      <c r="AI18" s="230"/>
      <c r="AJ18" s="261"/>
      <c r="AK18" s="224"/>
      <c r="AL18" s="227"/>
      <c r="AM18" s="254"/>
      <c r="AN18" s="157">
        <v>9</v>
      </c>
      <c r="AO18" s="156" t="s">
        <v>56</v>
      </c>
      <c r="AP18" s="158"/>
      <c r="AQ18" s="158"/>
      <c r="AR18" s="158"/>
      <c r="AS18" s="158"/>
      <c r="AT18" s="158"/>
      <c r="AU18" s="158"/>
      <c r="AV18" s="158"/>
      <c r="AW18" s="158"/>
      <c r="AX18" s="158"/>
      <c r="AY18" s="158"/>
      <c r="AZ18" s="158"/>
      <c r="BA18" s="158"/>
      <c r="BB18" s="158">
        <f t="shared" si="18"/>
        <v>0</v>
      </c>
      <c r="BC18" s="158" t="str">
        <f t="shared" si="7"/>
        <v>Débil</v>
      </c>
      <c r="BD18" s="158"/>
      <c r="BE18" s="158"/>
      <c r="BF18" s="158" t="str">
        <f t="shared" si="19"/>
        <v/>
      </c>
      <c r="BG18" s="158"/>
      <c r="BH18" s="159" t="str">
        <f t="shared" si="20"/>
        <v/>
      </c>
      <c r="BI18" s="158" t="str">
        <f t="shared" si="21"/>
        <v/>
      </c>
      <c r="BJ18" s="158" t="str">
        <f t="shared" si="22"/>
        <v>SI</v>
      </c>
      <c r="BK18" s="256"/>
      <c r="BL18" s="256"/>
      <c r="BM18" s="259"/>
      <c r="BN18" s="224"/>
      <c r="BO18" s="224"/>
      <c r="BP18" s="227"/>
      <c r="BQ18" s="230"/>
      <c r="BR18" s="233"/>
    </row>
    <row r="19" spans="1:70" ht="20.25" customHeight="1" thickBot="1" x14ac:dyDescent="0.3">
      <c r="A19" s="149"/>
      <c r="B19" s="237"/>
      <c r="C19" s="489"/>
      <c r="D19" s="491"/>
      <c r="E19" s="491"/>
      <c r="F19" s="231"/>
      <c r="G19" s="231"/>
      <c r="H19" s="242"/>
      <c r="I19" s="231"/>
      <c r="J19" s="245"/>
      <c r="K19" s="30">
        <v>10</v>
      </c>
      <c r="L19" s="31" t="s">
        <v>47</v>
      </c>
      <c r="M19" s="247"/>
      <c r="N19" s="249"/>
      <c r="O19" s="225"/>
      <c r="P19" s="252"/>
      <c r="Q19" s="231"/>
      <c r="R19" s="231"/>
      <c r="S19" s="231"/>
      <c r="T19" s="231"/>
      <c r="U19" s="231"/>
      <c r="V19" s="231"/>
      <c r="W19" s="231"/>
      <c r="X19" s="231"/>
      <c r="Y19" s="231"/>
      <c r="Z19" s="231"/>
      <c r="AA19" s="231"/>
      <c r="AB19" s="231"/>
      <c r="AC19" s="231"/>
      <c r="AD19" s="231"/>
      <c r="AE19" s="231"/>
      <c r="AF19" s="231"/>
      <c r="AG19" s="231"/>
      <c r="AH19" s="231"/>
      <c r="AI19" s="231"/>
      <c r="AJ19" s="262"/>
      <c r="AK19" s="225"/>
      <c r="AL19" s="228"/>
      <c r="AM19" s="255"/>
      <c r="AN19" s="32">
        <v>10</v>
      </c>
      <c r="AO19" s="31" t="s">
        <v>56</v>
      </c>
      <c r="AP19" s="18"/>
      <c r="AQ19" s="18"/>
      <c r="AR19" s="18"/>
      <c r="AS19" s="18"/>
      <c r="AT19" s="18"/>
      <c r="AU19" s="18"/>
      <c r="AV19" s="18"/>
      <c r="AW19" s="18"/>
      <c r="AX19" s="18"/>
      <c r="AY19" s="18"/>
      <c r="AZ19" s="18"/>
      <c r="BA19" s="18"/>
      <c r="BB19" s="18">
        <f t="shared" si="18"/>
        <v>0</v>
      </c>
      <c r="BC19" s="18" t="str">
        <f t="shared" si="7"/>
        <v>Débil</v>
      </c>
      <c r="BD19" s="18"/>
      <c r="BE19" s="18"/>
      <c r="BF19" s="18" t="str">
        <f t="shared" si="19"/>
        <v/>
      </c>
      <c r="BG19" s="18"/>
      <c r="BH19" s="19" t="str">
        <f t="shared" si="20"/>
        <v/>
      </c>
      <c r="BI19" s="18" t="str">
        <f t="shared" si="21"/>
        <v/>
      </c>
      <c r="BJ19" s="18" t="str">
        <f t="shared" si="22"/>
        <v>SI</v>
      </c>
      <c r="BK19" s="257"/>
      <c r="BL19" s="257"/>
      <c r="BM19" s="260"/>
      <c r="BN19" s="225"/>
      <c r="BO19" s="225"/>
      <c r="BP19" s="228"/>
      <c r="BQ19" s="231"/>
      <c r="BR19" s="234"/>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TqB1a6BwuyEr0oelFemiaZ7AQjkMc67REm3pwfNKP1fRJBxMv0pcsrrzT+0xQTh7P18rSzX6sE+ArxeQAE312g==" saltValue="wwKy4Orpyjzm0ztvNzGrpA==" spinCount="100000" sheet="1" formatCells="0" formatColumns="0" formatRows="0" autoFilter="0"/>
  <mergeCells count="93">
    <mergeCell ref="B7:B9"/>
    <mergeCell ref="C7:C9"/>
    <mergeCell ref="D7:D9"/>
    <mergeCell ref="E7:E9"/>
    <mergeCell ref="B6:M6"/>
    <mergeCell ref="F8:F9"/>
    <mergeCell ref="G8:G9"/>
    <mergeCell ref="H8:H9"/>
    <mergeCell ref="I8:I9"/>
    <mergeCell ref="F7:J7"/>
    <mergeCell ref="N6:AM6"/>
    <mergeCell ref="AN6:AT6"/>
    <mergeCell ref="AU6:BL6"/>
    <mergeCell ref="BM6:BP8"/>
    <mergeCell ref="AO7:AO9"/>
    <mergeCell ref="AS7:AS9"/>
    <mergeCell ref="AT7:AT9"/>
    <mergeCell ref="AU7:BA8"/>
    <mergeCell ref="BQ8:BQ9"/>
    <mergeCell ref="K7:L9"/>
    <mergeCell ref="M7:M9"/>
    <mergeCell ref="N7:AM7"/>
    <mergeCell ref="AN7:AN9"/>
    <mergeCell ref="AQ7:A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R7:AR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R10:R19"/>
    <mergeCell ref="S10:S19"/>
    <mergeCell ref="T10:T19"/>
    <mergeCell ref="U10:U19"/>
    <mergeCell ref="V10:V19"/>
    <mergeCell ref="W10:W19"/>
    <mergeCell ref="X10:X19"/>
    <mergeCell ref="Y10:Y19"/>
    <mergeCell ref="Z10:Z19"/>
    <mergeCell ref="AA10:AA19"/>
    <mergeCell ref="AB10:AB19"/>
    <mergeCell ref="AC10:AC19"/>
    <mergeCell ref="AD10:AD19"/>
    <mergeCell ref="AE10:AE19"/>
    <mergeCell ref="AF10:AF19"/>
    <mergeCell ref="AG10:AG19"/>
    <mergeCell ref="BM10:BM19"/>
    <mergeCell ref="BN10:BN19"/>
    <mergeCell ref="AH10:AH19"/>
    <mergeCell ref="AI10:AI19"/>
    <mergeCell ref="AJ10:AJ19"/>
    <mergeCell ref="AK10:AK19"/>
    <mergeCell ref="AL10:AL19"/>
    <mergeCell ref="BO10:BO19"/>
    <mergeCell ref="BP10:BP19"/>
    <mergeCell ref="BQ10:BQ19"/>
    <mergeCell ref="BR10:BR19"/>
    <mergeCell ref="B2:C3"/>
    <mergeCell ref="D2:BR2"/>
    <mergeCell ref="D3:BR3"/>
    <mergeCell ref="B4:C4"/>
    <mergeCell ref="D4:R4"/>
    <mergeCell ref="S4:AR4"/>
    <mergeCell ref="AS4:BH4"/>
    <mergeCell ref="BI4:BR4"/>
    <mergeCell ref="BQ6:BR7"/>
    <mergeCell ref="AM10:AM19"/>
    <mergeCell ref="BK10:BK19"/>
    <mergeCell ref="BL10:BL19"/>
  </mergeCells>
  <conditionalFormatting sqref="J10">
    <cfRule type="containsText" dxfId="571" priority="22" operator="containsText" text="No es Riesgo de Corrupción">
      <formula>NOT(ISERROR(SEARCH("No es Riesgo de Corrupción",J10)))</formula>
    </cfRule>
    <cfRule type="containsText" dxfId="570" priority="23" operator="containsText" text="Si es Riesgo de Corrupción">
      <formula>NOT(ISERROR(SEARCH("Si es Riesgo de Corrupción",J10)))</formula>
    </cfRule>
  </conditionalFormatting>
  <conditionalFormatting sqref="AL10:AL19">
    <cfRule type="containsText" dxfId="569" priority="18" operator="containsText" text="Extremo">
      <formula>NOT(ISERROR(SEARCH("Extremo",AL10)))</formula>
    </cfRule>
    <cfRule type="containsText" dxfId="568" priority="19" operator="containsText" text="Alto">
      <formula>NOT(ISERROR(SEARCH("Alto",AL10)))</formula>
    </cfRule>
    <cfRule type="containsText" dxfId="567" priority="20" operator="containsText" text="Moderado">
      <formula>NOT(ISERROR(SEARCH("Moderado",AL10)))</formula>
    </cfRule>
    <cfRule type="containsText" dxfId="566" priority="21" operator="containsText" text="Bajo">
      <formula>NOT(ISERROR(SEARCH("Bajo",AL10)))</formula>
    </cfRule>
  </conditionalFormatting>
  <conditionalFormatting sqref="BH12:BH19">
    <cfRule type="containsText" dxfId="565" priority="15" operator="containsText" text="FUERTE">
      <formula>NOT(ISERROR(SEARCH("FUERTE",BH12)))</formula>
    </cfRule>
    <cfRule type="containsText" dxfId="564" priority="16" operator="containsText" text="MODERADO">
      <formula>NOT(ISERROR(SEARCH("MODERADO",BH12)))</formula>
    </cfRule>
    <cfRule type="containsText" dxfId="563" priority="17" operator="containsText" text="DÉBIL">
      <formula>NOT(ISERROR(SEARCH("DÉBIL",BH12)))</formula>
    </cfRule>
  </conditionalFormatting>
  <conditionalFormatting sqref="AM10">
    <cfRule type="containsText" dxfId="562" priority="11" operator="containsText" text="Extremo">
      <formula>NOT(ISERROR(SEARCH("Extremo",AM10)))</formula>
    </cfRule>
    <cfRule type="containsText" dxfId="561" priority="12" operator="containsText" text="Alto">
      <formula>NOT(ISERROR(SEARCH("Alto",AM10)))</formula>
    </cfRule>
    <cfRule type="containsText" dxfId="560" priority="13" operator="containsText" text="Moderado">
      <formula>NOT(ISERROR(SEARCH("Moderado",AM10)))</formula>
    </cfRule>
    <cfRule type="containsText" dxfId="559" priority="14" operator="containsText" text="Bajo">
      <formula>NOT(ISERROR(SEARCH("Bajo",AM10)))</formula>
    </cfRule>
  </conditionalFormatting>
  <conditionalFormatting sqref="BP10:BP19">
    <cfRule type="containsText" dxfId="558" priority="7" operator="containsText" text="Extremo">
      <formula>NOT(ISERROR(SEARCH("Extremo",BP10)))</formula>
    </cfRule>
    <cfRule type="containsText" dxfId="557" priority="8" operator="containsText" text="Alto">
      <formula>NOT(ISERROR(SEARCH("Alto",BP10)))</formula>
    </cfRule>
    <cfRule type="containsText" dxfId="556" priority="9" operator="containsText" text="Moderado">
      <formula>NOT(ISERROR(SEARCH("Moderado",BP10)))</formula>
    </cfRule>
    <cfRule type="containsText" dxfId="555" priority="10" operator="containsText" text="Bajo">
      <formula>NOT(ISERROR(SEARCH("Bajo",BP10)))</formula>
    </cfRule>
  </conditionalFormatting>
  <conditionalFormatting sqref="BH10">
    <cfRule type="containsText" dxfId="554" priority="4" operator="containsText" text="FUERTE">
      <formula>NOT(ISERROR(SEARCH("FUERTE",BH10)))</formula>
    </cfRule>
    <cfRule type="containsText" dxfId="553" priority="5" operator="containsText" text="MODERADO">
      <formula>NOT(ISERROR(SEARCH("MODERADO",BH10)))</formula>
    </cfRule>
    <cfRule type="containsText" dxfId="552" priority="6" operator="containsText" text="DÉBIL">
      <formula>NOT(ISERROR(SEARCH("DÉBIL",BH10)))</formula>
    </cfRule>
  </conditionalFormatting>
  <conditionalFormatting sqref="BH11">
    <cfRule type="containsText" dxfId="551" priority="1" operator="containsText" text="FUERTE">
      <formula>NOT(ISERROR(SEARCH("FUERTE",BH11)))</formula>
    </cfRule>
    <cfRule type="containsText" dxfId="550" priority="2" operator="containsText" text="MODERADO">
      <formula>NOT(ISERROR(SEARCH("MODERADO",BH11)))</formula>
    </cfRule>
    <cfRule type="containsText" dxfId="549" priority="3" operator="containsText" text="DÉBIL">
      <formula>NOT(ISERROR(SEARCH("DÉBIL",BH11)))</formula>
    </cfRule>
  </conditionalFormatting>
  <dataValidations count="13">
    <dataValidation type="list" allowBlank="1" showInputMessage="1" showErrorMessage="1" sqref="Q10:AI19 F10:I10" xr:uid="{00000000-0002-0000-0400-000000000000}">
      <formula1>"SI,NO"</formula1>
    </dataValidation>
    <dataValidation type="list" allowBlank="1" showInputMessage="1" showErrorMessage="1" sqref="N10" xr:uid="{00000000-0002-0000-0400-000001000000}">
      <formula1>"-,1,2,3,4,5"</formula1>
    </dataValidation>
    <dataValidation type="list" allowBlank="1" showInputMessage="1" showErrorMessage="1" sqref="AQ11:AQ19" xr:uid="{00000000-0002-0000-0400-000002000000}">
      <formula1>"Por Tramite, Diario, Semanal, Quincenal, Mensual, Bimestral, Trimestral, Semestral"</formula1>
    </dataValidation>
    <dataValidation type="list" allowBlank="1" showInputMessage="1" showErrorMessage="1" sqref="AU10:AU19" xr:uid="{00000000-0002-0000-0400-000003000000}">
      <formula1>"Asignado,No Asignado"</formula1>
    </dataValidation>
    <dataValidation type="list" allowBlank="1" showInputMessage="1" showErrorMessage="1" sqref="AV10:AV19" xr:uid="{00000000-0002-0000-0400-000004000000}">
      <formula1>"Adecuado,Inadecuado"</formula1>
    </dataValidation>
    <dataValidation type="list" allowBlank="1" showInputMessage="1" showErrorMessage="1" sqref="AW10:AW19" xr:uid="{00000000-0002-0000-0400-000005000000}">
      <formula1>"Oportuna,Inoportuna"</formula1>
    </dataValidation>
    <dataValidation type="list" allowBlank="1" showInputMessage="1" showErrorMessage="1" sqref="AX10:AX19" xr:uid="{00000000-0002-0000-0400-000006000000}">
      <formula1>"Prevenir,Detectar,No es un control"</formula1>
    </dataValidation>
    <dataValidation type="list" allowBlank="1" showInputMessage="1" showErrorMessage="1" sqref="AY10:AY19" xr:uid="{00000000-0002-0000-0400-000007000000}">
      <formula1>"Confiable,No confiable"</formula1>
    </dataValidation>
    <dataValidation type="list" allowBlank="1" showInputMessage="1" showErrorMessage="1" sqref="AZ10:AZ19" xr:uid="{00000000-0002-0000-0400-000008000000}">
      <formula1>"Se investigan y resuelven oportunamente,No se investigan y resuelven oportunamente."</formula1>
    </dataValidation>
    <dataValidation type="list" allowBlank="1" showInputMessage="1" showErrorMessage="1" sqref="BA10:BA19" xr:uid="{00000000-0002-0000-0400-000009000000}">
      <formula1>"Completa,Incompleta,No existe"</formula1>
    </dataValidation>
    <dataValidation type="list" allowBlank="1" showInputMessage="1" showErrorMessage="1" sqref="BE10:BE19" xr:uid="{00000000-0002-0000-0400-00000A000000}">
      <formula1>"Fuerte,Moderado,Débil"</formula1>
    </dataValidation>
    <dataValidation type="list" allowBlank="1" showInputMessage="1" showErrorMessage="1" sqref="AT10:AT19" xr:uid="{00000000-0002-0000-0400-00000B000000}">
      <formula1>"Preventivo,Detectivo"</formula1>
    </dataValidation>
    <dataValidation type="list" allowBlank="1" showInputMessage="1" showErrorMessage="1" sqref="B10" xr:uid="{00000000-0002-0000-0400-00000C000000}">
      <formula1>$B$1048201:$B$1048233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'H:\1012-Calidad Aeronautica\2020\028.1 ADMINISTRACIÓN DEL SISTEMA (SIG)\RIESGOS\04 - GDIR 4.2 - Atención al ciudadano\CORRUPCIÓN\[PLANTILLA RIESGO CORRUPCION 2020 V3 - 00 12-12-19.xlsx]Hoja2'!#REF!</xm:f>
          </x14:formula1>
          <xm:sqref>AM10:AM19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4469-E04D-4496-803F-4EC435C1DF2A}">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3" t="s">
        <v>64</v>
      </c>
      <c r="AV9" s="143" t="s">
        <v>65</v>
      </c>
      <c r="AW9" s="143">
        <v>2</v>
      </c>
      <c r="AX9" s="143">
        <v>3</v>
      </c>
      <c r="AY9" s="143">
        <v>4</v>
      </c>
      <c r="AZ9" s="143">
        <v>5</v>
      </c>
      <c r="BA9" s="143">
        <v>6</v>
      </c>
      <c r="BB9" s="472"/>
      <c r="BC9" s="473"/>
      <c r="BD9" s="117"/>
      <c r="BE9" s="472"/>
      <c r="BF9" s="473"/>
      <c r="BG9" s="117"/>
      <c r="BH9" s="472"/>
      <c r="BI9" s="473"/>
      <c r="BJ9" s="472"/>
      <c r="BK9" s="476"/>
      <c r="BL9" s="476"/>
      <c r="BM9" s="381" t="s">
        <v>5</v>
      </c>
      <c r="BN9" s="382"/>
      <c r="BO9" s="136" t="s">
        <v>6</v>
      </c>
      <c r="BP9" s="136" t="s">
        <v>7</v>
      </c>
      <c r="BQ9" s="498"/>
      <c r="BR9" s="500"/>
    </row>
    <row r="10" spans="1:70" s="85" customFormat="1" ht="89.25" x14ac:dyDescent="0.25">
      <c r="A10" s="118"/>
      <c r="B10" s="383" t="s">
        <v>27</v>
      </c>
      <c r="C10" s="372" t="s">
        <v>702</v>
      </c>
      <c r="D10" s="386" t="s">
        <v>703</v>
      </c>
      <c r="E10" s="386" t="s">
        <v>704</v>
      </c>
      <c r="F10" s="372" t="s">
        <v>89</v>
      </c>
      <c r="G10" s="372" t="s">
        <v>89</v>
      </c>
      <c r="H10" s="388" t="s">
        <v>89</v>
      </c>
      <c r="I10" s="372" t="s">
        <v>89</v>
      </c>
      <c r="J10" s="391" t="str">
        <f t="shared" ref="J10" si="0">IF(AND((F10="SI"),(G10="SI"),(H10="SI"),(I10="SI")),"Si es Riesgo de Corrupción","No es Riesgo de Corrupción")</f>
        <v>Si es Riesgo de Corrupción</v>
      </c>
      <c r="K10" s="119">
        <v>1</v>
      </c>
      <c r="L10" s="120" t="s">
        <v>705</v>
      </c>
      <c r="M10" s="394" t="s">
        <v>707</v>
      </c>
      <c r="N10" s="396">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72" t="s">
        <v>89</v>
      </c>
      <c r="R10" s="372" t="s">
        <v>89</v>
      </c>
      <c r="S10" s="372" t="s">
        <v>89</v>
      </c>
      <c r="T10" s="372" t="s">
        <v>89</v>
      </c>
      <c r="U10" s="372" t="s">
        <v>89</v>
      </c>
      <c r="V10" s="372" t="s">
        <v>96</v>
      </c>
      <c r="W10" s="372" t="s">
        <v>89</v>
      </c>
      <c r="X10" s="372" t="s">
        <v>96</v>
      </c>
      <c r="Y10" s="372" t="s">
        <v>96</v>
      </c>
      <c r="Z10" s="372" t="s">
        <v>89</v>
      </c>
      <c r="AA10" s="372" t="s">
        <v>96</v>
      </c>
      <c r="AB10" s="372" t="s">
        <v>89</v>
      </c>
      <c r="AC10" s="372" t="s">
        <v>96</v>
      </c>
      <c r="AD10" s="372" t="s">
        <v>96</v>
      </c>
      <c r="AE10" s="372" t="s">
        <v>89</v>
      </c>
      <c r="AF10" s="372" t="s">
        <v>96</v>
      </c>
      <c r="AG10" s="372" t="s">
        <v>96</v>
      </c>
      <c r="AH10" s="372" t="s">
        <v>89</v>
      </c>
      <c r="AI10" s="372" t="s">
        <v>96</v>
      </c>
      <c r="AJ10" s="375">
        <f t="shared" ref="AJ10" si="3">IF(AF10="SI","Impacto Catastrófico por lesoines o perdida de vidas humanas",(COUNTIF(Q10:AE19,"SI")+COUNTIF(AG10:AI19,"SI")))</f>
        <v>10</v>
      </c>
      <c r="AK10" s="367" t="str">
        <f t="shared" ref="AK10" si="4">IF(AJ10=0,"",IF(AND(AJ10&gt;0,AJ10&lt;=5),"Moderado",IF(AND(AJ10&gt;5,AJ10&lt;=11),"Mayor","Catastrófico")))</f>
        <v>Mayor</v>
      </c>
      <c r="AL10" s="369" t="str">
        <f t="shared" ref="AL10" si="5">IF(AND(O10="Rara Vez",AK10="Moderado"),"Moderado",IF(AND(O10="Rara Vez",AK10="Mayor"),"Alto",IF(AND(O10="Improbable",AK10="Moderado"),"Moderado",IF(AND(O10="Improbable",AK10="Mayor"),"Alto",IF(AND(O10="Posible",AK10="Moderado"),"Alto",IF(AND(O10="Probable",AK10="Moderado"),"Alto","Extremo"))))))</f>
        <v>Alto</v>
      </c>
      <c r="AM10" s="477" t="s">
        <v>81</v>
      </c>
      <c r="AN10" s="121">
        <v>1</v>
      </c>
      <c r="AO10" s="120" t="s">
        <v>708</v>
      </c>
      <c r="AP10" s="122" t="s">
        <v>709</v>
      </c>
      <c r="AQ10" s="122" t="s">
        <v>99</v>
      </c>
      <c r="AR10" s="122" t="s">
        <v>710</v>
      </c>
      <c r="AS10" s="122" t="s">
        <v>711</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FUERTE</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Mayor</v>
      </c>
      <c r="BP10" s="369" t="str">
        <f>IF(AND(BN10="Rara Vez",BO10="Moderado"),"Moderado",IF(AND(BN10="Rara Vez",BO10="Mayor"),"Alto",IF(AND(BN10="Improbable",BO10="Moderado"),"Moderado",IF(AND(BN10="Improbable",BO10="Mayor"),"Alto",IF(AND(BN10="Posible",BO10="Moderado"),"Alto",IF(AND(BN10="Probable",BO10="Moderado"),"Alto","Extremo"))))))</f>
        <v>Alto</v>
      </c>
      <c r="BQ10" s="372"/>
      <c r="BR10" s="494" t="s">
        <v>825</v>
      </c>
    </row>
    <row r="11" spans="1:70" s="85" customFormat="1" ht="70.5" customHeight="1" x14ac:dyDescent="0.25">
      <c r="A11" s="118"/>
      <c r="B11" s="384"/>
      <c r="C11" s="373"/>
      <c r="D11" s="386"/>
      <c r="E11" s="386"/>
      <c r="F11" s="373"/>
      <c r="G11" s="373"/>
      <c r="H11" s="389"/>
      <c r="I11" s="373"/>
      <c r="J11" s="392"/>
      <c r="K11" s="88">
        <v>2</v>
      </c>
      <c r="L11" s="124" t="s">
        <v>706</v>
      </c>
      <c r="M11" s="394"/>
      <c r="N11" s="396"/>
      <c r="O11" s="367"/>
      <c r="P11" s="399"/>
      <c r="Q11" s="373"/>
      <c r="R11" s="373"/>
      <c r="S11" s="373"/>
      <c r="T11" s="373"/>
      <c r="U11" s="373"/>
      <c r="V11" s="373"/>
      <c r="W11" s="373"/>
      <c r="X11" s="373"/>
      <c r="Y11" s="373"/>
      <c r="Z11" s="373"/>
      <c r="AA11" s="373"/>
      <c r="AB11" s="373"/>
      <c r="AC11" s="373"/>
      <c r="AD11" s="373"/>
      <c r="AE11" s="373"/>
      <c r="AF11" s="373"/>
      <c r="AG11" s="373"/>
      <c r="AH11" s="373"/>
      <c r="AI11" s="373"/>
      <c r="AJ11" s="375"/>
      <c r="AK11" s="367"/>
      <c r="AL11" s="370"/>
      <c r="AM11" s="478"/>
      <c r="AN11" s="89">
        <v>2</v>
      </c>
      <c r="AO11" s="124" t="s">
        <v>712</v>
      </c>
      <c r="AP11" s="125" t="s">
        <v>709</v>
      </c>
      <c r="AQ11" s="125" t="s">
        <v>99</v>
      </c>
      <c r="AR11" s="125" t="s">
        <v>713</v>
      </c>
      <c r="AS11" s="125" t="s">
        <v>714</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480"/>
      <c r="BL11" s="480"/>
      <c r="BM11" s="365"/>
      <c r="BN11" s="367"/>
      <c r="BO11" s="367"/>
      <c r="BP11" s="370"/>
      <c r="BQ11" s="373"/>
      <c r="BR11" s="495"/>
    </row>
    <row r="12" spans="1:70" s="85" customFormat="1" ht="23.25" customHeight="1" x14ac:dyDescent="0.25">
      <c r="A12" s="118"/>
      <c r="B12" s="384"/>
      <c r="C12" s="373"/>
      <c r="D12" s="386"/>
      <c r="E12" s="386"/>
      <c r="F12" s="373"/>
      <c r="G12" s="373"/>
      <c r="H12" s="389"/>
      <c r="I12" s="373"/>
      <c r="J12" s="392"/>
      <c r="K12" s="86">
        <v>3</v>
      </c>
      <c r="L12" s="127" t="s">
        <v>47</v>
      </c>
      <c r="M12" s="394"/>
      <c r="N12" s="396"/>
      <c r="O12" s="367"/>
      <c r="P12" s="399"/>
      <c r="Q12" s="373"/>
      <c r="R12" s="373"/>
      <c r="S12" s="373"/>
      <c r="T12" s="373"/>
      <c r="U12" s="373"/>
      <c r="V12" s="373"/>
      <c r="W12" s="373"/>
      <c r="X12" s="373"/>
      <c r="Y12" s="373"/>
      <c r="Z12" s="373"/>
      <c r="AA12" s="373"/>
      <c r="AB12" s="373"/>
      <c r="AC12" s="373"/>
      <c r="AD12" s="373"/>
      <c r="AE12" s="373"/>
      <c r="AF12" s="373"/>
      <c r="AG12" s="373"/>
      <c r="AH12" s="373"/>
      <c r="AI12" s="373"/>
      <c r="AJ12" s="375"/>
      <c r="AK12" s="367"/>
      <c r="AL12" s="370"/>
      <c r="AM12" s="478"/>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480"/>
      <c r="BL12" s="480"/>
      <c r="BM12" s="365"/>
      <c r="BN12" s="367"/>
      <c r="BO12" s="367"/>
      <c r="BP12" s="370"/>
      <c r="BQ12" s="373"/>
      <c r="BR12" s="495"/>
    </row>
    <row r="13" spans="1:70" s="85" customFormat="1" ht="23.25" customHeight="1" x14ac:dyDescent="0.25">
      <c r="A13" s="118"/>
      <c r="B13" s="384"/>
      <c r="C13" s="373"/>
      <c r="D13" s="386"/>
      <c r="E13" s="386"/>
      <c r="F13" s="373"/>
      <c r="G13" s="373"/>
      <c r="H13" s="389"/>
      <c r="I13" s="373"/>
      <c r="J13" s="392"/>
      <c r="K13" s="88">
        <v>4</v>
      </c>
      <c r="L13" s="124" t="s">
        <v>47</v>
      </c>
      <c r="M13" s="394"/>
      <c r="N13" s="396"/>
      <c r="O13" s="367"/>
      <c r="P13" s="399"/>
      <c r="Q13" s="373"/>
      <c r="R13" s="373"/>
      <c r="S13" s="373"/>
      <c r="T13" s="373"/>
      <c r="U13" s="373"/>
      <c r="V13" s="373"/>
      <c r="W13" s="373"/>
      <c r="X13" s="373"/>
      <c r="Y13" s="373"/>
      <c r="Z13" s="373"/>
      <c r="AA13" s="373"/>
      <c r="AB13" s="373"/>
      <c r="AC13" s="373"/>
      <c r="AD13" s="373"/>
      <c r="AE13" s="373"/>
      <c r="AF13" s="373"/>
      <c r="AG13" s="373"/>
      <c r="AH13" s="373"/>
      <c r="AI13" s="373"/>
      <c r="AJ13" s="375"/>
      <c r="AK13" s="367"/>
      <c r="AL13" s="370"/>
      <c r="AM13" s="478"/>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480"/>
      <c r="BL13" s="480"/>
      <c r="BM13" s="365"/>
      <c r="BN13" s="367"/>
      <c r="BO13" s="367"/>
      <c r="BP13" s="370"/>
      <c r="BQ13" s="373"/>
      <c r="BR13" s="495"/>
    </row>
    <row r="14" spans="1:70" s="85" customFormat="1" ht="23.25" customHeight="1" x14ac:dyDescent="0.25">
      <c r="A14" s="118"/>
      <c r="B14" s="384"/>
      <c r="C14" s="373"/>
      <c r="D14" s="386"/>
      <c r="E14" s="386"/>
      <c r="F14" s="373"/>
      <c r="G14" s="373"/>
      <c r="H14" s="389"/>
      <c r="I14" s="373"/>
      <c r="J14" s="392"/>
      <c r="K14" s="86">
        <v>5</v>
      </c>
      <c r="L14" s="127" t="s">
        <v>47</v>
      </c>
      <c r="M14" s="394"/>
      <c r="N14" s="396"/>
      <c r="O14" s="367"/>
      <c r="P14" s="399"/>
      <c r="Q14" s="373"/>
      <c r="R14" s="373"/>
      <c r="S14" s="373"/>
      <c r="T14" s="373"/>
      <c r="U14" s="373"/>
      <c r="V14" s="373"/>
      <c r="W14" s="373"/>
      <c r="X14" s="373"/>
      <c r="Y14" s="373"/>
      <c r="Z14" s="373"/>
      <c r="AA14" s="373"/>
      <c r="AB14" s="373"/>
      <c r="AC14" s="373"/>
      <c r="AD14" s="373"/>
      <c r="AE14" s="373"/>
      <c r="AF14" s="373"/>
      <c r="AG14" s="373"/>
      <c r="AH14" s="373"/>
      <c r="AI14" s="373"/>
      <c r="AJ14" s="375"/>
      <c r="AK14" s="367"/>
      <c r="AL14" s="370"/>
      <c r="AM14" s="478"/>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480"/>
      <c r="BL14" s="480"/>
      <c r="BM14" s="365"/>
      <c r="BN14" s="367"/>
      <c r="BO14" s="367"/>
      <c r="BP14" s="370"/>
      <c r="BQ14" s="373"/>
      <c r="BR14" s="495"/>
    </row>
    <row r="15" spans="1:70" s="85" customFormat="1" ht="23.25" customHeight="1" x14ac:dyDescent="0.25">
      <c r="A15" s="118"/>
      <c r="B15" s="384"/>
      <c r="C15" s="373"/>
      <c r="D15" s="386"/>
      <c r="E15" s="386"/>
      <c r="F15" s="373"/>
      <c r="G15" s="373"/>
      <c r="H15" s="389"/>
      <c r="I15" s="373"/>
      <c r="J15" s="392"/>
      <c r="K15" s="88">
        <v>6</v>
      </c>
      <c r="L15" s="124" t="s">
        <v>47</v>
      </c>
      <c r="M15" s="394"/>
      <c r="N15" s="396"/>
      <c r="O15" s="367"/>
      <c r="P15" s="399"/>
      <c r="Q15" s="373"/>
      <c r="R15" s="373"/>
      <c r="S15" s="373"/>
      <c r="T15" s="373"/>
      <c r="U15" s="373"/>
      <c r="V15" s="373"/>
      <c r="W15" s="373"/>
      <c r="X15" s="373"/>
      <c r="Y15" s="373"/>
      <c r="Z15" s="373"/>
      <c r="AA15" s="373"/>
      <c r="AB15" s="373"/>
      <c r="AC15" s="373"/>
      <c r="AD15" s="373"/>
      <c r="AE15" s="373"/>
      <c r="AF15" s="373"/>
      <c r="AG15" s="373"/>
      <c r="AH15" s="373"/>
      <c r="AI15" s="373"/>
      <c r="AJ15" s="375"/>
      <c r="AK15" s="367"/>
      <c r="AL15" s="370"/>
      <c r="AM15" s="478"/>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480"/>
      <c r="BL15" s="480"/>
      <c r="BM15" s="365"/>
      <c r="BN15" s="367"/>
      <c r="BO15" s="367"/>
      <c r="BP15" s="370"/>
      <c r="BQ15" s="373"/>
      <c r="BR15" s="495"/>
    </row>
    <row r="16" spans="1:70" s="85" customFormat="1" ht="23.25" customHeight="1" x14ac:dyDescent="0.25">
      <c r="A16" s="118"/>
      <c r="B16" s="384"/>
      <c r="C16" s="373"/>
      <c r="D16" s="386"/>
      <c r="E16" s="386"/>
      <c r="F16" s="373"/>
      <c r="G16" s="373"/>
      <c r="H16" s="389"/>
      <c r="I16" s="373"/>
      <c r="J16" s="392"/>
      <c r="K16" s="86">
        <v>7</v>
      </c>
      <c r="L16" s="127" t="s">
        <v>47</v>
      </c>
      <c r="M16" s="394"/>
      <c r="N16" s="396"/>
      <c r="O16" s="367"/>
      <c r="P16" s="399"/>
      <c r="Q16" s="373"/>
      <c r="R16" s="373"/>
      <c r="S16" s="373"/>
      <c r="T16" s="373"/>
      <c r="U16" s="373"/>
      <c r="V16" s="373"/>
      <c r="W16" s="373"/>
      <c r="X16" s="373"/>
      <c r="Y16" s="373"/>
      <c r="Z16" s="373"/>
      <c r="AA16" s="373"/>
      <c r="AB16" s="373"/>
      <c r="AC16" s="373"/>
      <c r="AD16" s="373"/>
      <c r="AE16" s="373"/>
      <c r="AF16" s="373"/>
      <c r="AG16" s="373"/>
      <c r="AH16" s="373"/>
      <c r="AI16" s="373"/>
      <c r="AJ16" s="375"/>
      <c r="AK16" s="367"/>
      <c r="AL16" s="370"/>
      <c r="AM16" s="478"/>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480"/>
      <c r="BL16" s="480"/>
      <c r="BM16" s="365"/>
      <c r="BN16" s="367"/>
      <c r="BO16" s="367"/>
      <c r="BP16" s="370"/>
      <c r="BQ16" s="373"/>
      <c r="BR16" s="495"/>
    </row>
    <row r="17" spans="1:70" s="85" customFormat="1" ht="23.25" customHeight="1" x14ac:dyDescent="0.25">
      <c r="A17" s="118"/>
      <c r="B17" s="384"/>
      <c r="C17" s="373"/>
      <c r="D17" s="386"/>
      <c r="E17" s="386"/>
      <c r="F17" s="373"/>
      <c r="G17" s="373"/>
      <c r="H17" s="389"/>
      <c r="I17" s="373"/>
      <c r="J17" s="392"/>
      <c r="K17" s="88">
        <v>8</v>
      </c>
      <c r="L17" s="124" t="s">
        <v>47</v>
      </c>
      <c r="M17" s="394"/>
      <c r="N17" s="396"/>
      <c r="O17" s="367"/>
      <c r="P17" s="399"/>
      <c r="Q17" s="373"/>
      <c r="R17" s="373"/>
      <c r="S17" s="373"/>
      <c r="T17" s="373"/>
      <c r="U17" s="373"/>
      <c r="V17" s="373"/>
      <c r="W17" s="373"/>
      <c r="X17" s="373"/>
      <c r="Y17" s="373"/>
      <c r="Z17" s="373"/>
      <c r="AA17" s="373"/>
      <c r="AB17" s="373"/>
      <c r="AC17" s="373"/>
      <c r="AD17" s="373"/>
      <c r="AE17" s="373"/>
      <c r="AF17" s="373"/>
      <c r="AG17" s="373"/>
      <c r="AH17" s="373"/>
      <c r="AI17" s="373"/>
      <c r="AJ17" s="375"/>
      <c r="AK17" s="367"/>
      <c r="AL17" s="370"/>
      <c r="AM17" s="478"/>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480"/>
      <c r="BL17" s="480"/>
      <c r="BM17" s="365"/>
      <c r="BN17" s="367"/>
      <c r="BO17" s="367"/>
      <c r="BP17" s="370"/>
      <c r="BQ17" s="373"/>
      <c r="BR17" s="495"/>
    </row>
    <row r="18" spans="1:70" s="85" customFormat="1" ht="23.25" customHeight="1" x14ac:dyDescent="0.25">
      <c r="A18" s="118"/>
      <c r="B18" s="384"/>
      <c r="C18" s="373"/>
      <c r="D18" s="386"/>
      <c r="E18" s="386"/>
      <c r="F18" s="373"/>
      <c r="G18" s="373"/>
      <c r="H18" s="389"/>
      <c r="I18" s="373"/>
      <c r="J18" s="392"/>
      <c r="K18" s="86">
        <v>9</v>
      </c>
      <c r="L18" s="127" t="s">
        <v>47</v>
      </c>
      <c r="M18" s="394"/>
      <c r="N18" s="396"/>
      <c r="O18" s="367"/>
      <c r="P18" s="399"/>
      <c r="Q18" s="373"/>
      <c r="R18" s="373"/>
      <c r="S18" s="373"/>
      <c r="T18" s="373"/>
      <c r="U18" s="373"/>
      <c r="V18" s="373"/>
      <c r="W18" s="373"/>
      <c r="X18" s="373"/>
      <c r="Y18" s="373"/>
      <c r="Z18" s="373"/>
      <c r="AA18" s="373"/>
      <c r="AB18" s="373"/>
      <c r="AC18" s="373"/>
      <c r="AD18" s="373"/>
      <c r="AE18" s="373"/>
      <c r="AF18" s="373"/>
      <c r="AG18" s="373"/>
      <c r="AH18" s="373"/>
      <c r="AI18" s="373"/>
      <c r="AJ18" s="375"/>
      <c r="AK18" s="367"/>
      <c r="AL18" s="370"/>
      <c r="AM18" s="478"/>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480"/>
      <c r="BL18" s="480"/>
      <c r="BM18" s="365"/>
      <c r="BN18" s="367"/>
      <c r="BO18" s="367"/>
      <c r="BP18" s="370"/>
      <c r="BQ18" s="373"/>
      <c r="BR18" s="495"/>
    </row>
    <row r="19" spans="1:70" s="85" customFormat="1" ht="23.25" customHeight="1" thickBot="1" x14ac:dyDescent="0.3">
      <c r="A19" s="118"/>
      <c r="B19" s="385"/>
      <c r="C19" s="374"/>
      <c r="D19" s="387"/>
      <c r="E19" s="387"/>
      <c r="F19" s="374"/>
      <c r="G19" s="374"/>
      <c r="H19" s="390"/>
      <c r="I19" s="374"/>
      <c r="J19" s="393"/>
      <c r="K19" s="113">
        <v>10</v>
      </c>
      <c r="L19" s="130" t="s">
        <v>47</v>
      </c>
      <c r="M19" s="395"/>
      <c r="N19" s="397"/>
      <c r="O19" s="368"/>
      <c r="P19" s="400"/>
      <c r="Q19" s="374"/>
      <c r="R19" s="374"/>
      <c r="S19" s="374"/>
      <c r="T19" s="374"/>
      <c r="U19" s="374"/>
      <c r="V19" s="374"/>
      <c r="W19" s="374"/>
      <c r="X19" s="374"/>
      <c r="Y19" s="374"/>
      <c r="Z19" s="374"/>
      <c r="AA19" s="374"/>
      <c r="AB19" s="374"/>
      <c r="AC19" s="374"/>
      <c r="AD19" s="374"/>
      <c r="AE19" s="374"/>
      <c r="AF19" s="374"/>
      <c r="AG19" s="374"/>
      <c r="AH19" s="374"/>
      <c r="AI19" s="374"/>
      <c r="AJ19" s="376"/>
      <c r="AK19" s="368"/>
      <c r="AL19" s="371"/>
      <c r="AM19" s="479"/>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481"/>
      <c r="BL19" s="481"/>
      <c r="BM19" s="366"/>
      <c r="BN19" s="368"/>
      <c r="BO19" s="368"/>
      <c r="BP19" s="371"/>
      <c r="BQ19" s="374"/>
      <c r="BR19" s="496"/>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eEC9z5G9D5N6Xv4NPR2to3e702NYAVlBYrZncms2nJlL46sw+OlRBiuUWm3sBPo2uCG4adRFBhNzABfdbDEFA==" saltValue="WUQ5QzJFmhmI4SKbUQDivw=="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AL10:AL19 BP10:BP19">
    <cfRule type="containsText" dxfId="548" priority="10" operator="containsText" text="Extremo">
      <formula>NOT(ISERROR(SEARCH("Extremo",AL10)))</formula>
    </cfRule>
    <cfRule type="containsText" dxfId="547" priority="11" operator="containsText" text="Alto">
      <formula>NOT(ISERROR(SEARCH("Alto",AL10)))</formula>
    </cfRule>
    <cfRule type="containsText" dxfId="546" priority="12" operator="containsText" text="Moderado">
      <formula>NOT(ISERROR(SEARCH("Moderado",AL10)))</formula>
    </cfRule>
    <cfRule type="containsText" dxfId="545" priority="13" operator="containsText" text="Bajo">
      <formula>NOT(ISERROR(SEARCH("Bajo",AL10)))</formula>
    </cfRule>
  </conditionalFormatting>
  <conditionalFormatting sqref="BH10:BH19">
    <cfRule type="containsText" dxfId="544" priority="7" operator="containsText" text="FUERTE">
      <formula>NOT(ISERROR(SEARCH("FUERTE",BH10)))</formula>
    </cfRule>
    <cfRule type="containsText" dxfId="543" priority="8" operator="containsText" text="MODERADO">
      <formula>NOT(ISERROR(SEARCH("MODERADO",BH10)))</formula>
    </cfRule>
    <cfRule type="containsText" dxfId="542" priority="9" operator="containsText" text="DÉBIL">
      <formula>NOT(ISERROR(SEARCH("DÉBIL",BH10)))</formula>
    </cfRule>
  </conditionalFormatting>
  <conditionalFormatting sqref="J10">
    <cfRule type="containsText" dxfId="541" priority="5" operator="containsText" text="No es Riesgo de Corrupción">
      <formula>NOT(ISERROR(SEARCH("No es Riesgo de Corrupción",J10)))</formula>
    </cfRule>
    <cfRule type="containsText" dxfId="540" priority="6" operator="containsText" text="Si es Riesgo de Corrupción">
      <formula>NOT(ISERROR(SEARCH("Si es Riesgo de Corrupción",J10)))</formula>
    </cfRule>
  </conditionalFormatting>
  <conditionalFormatting sqref="AM10">
    <cfRule type="containsText" dxfId="539" priority="1" operator="containsText" text="Extremo">
      <formula>NOT(ISERROR(SEARCH("Extremo",AM10)))</formula>
    </cfRule>
    <cfRule type="containsText" dxfId="538" priority="2" operator="containsText" text="Alto">
      <formula>NOT(ISERROR(SEARCH("Alto",AM10)))</formula>
    </cfRule>
    <cfRule type="containsText" dxfId="537" priority="3" operator="containsText" text="Moderado">
      <formula>NOT(ISERROR(SEARCH("Moderado",AM10)))</formula>
    </cfRule>
    <cfRule type="containsText" dxfId="536" priority="4" operator="containsText" text="Bajo">
      <formula>NOT(ISERROR(SEARCH("Bajo",AM10)))</formula>
    </cfRule>
  </conditionalFormatting>
  <dataValidations count="13">
    <dataValidation type="list" allowBlank="1" showInputMessage="1" showErrorMessage="1" sqref="B10" xr:uid="{36A86064-F720-41DA-9020-699387548784}">
      <formula1>$B$1047857:$B$1047889</formula1>
    </dataValidation>
    <dataValidation type="list" allowBlank="1" showInputMessage="1" showErrorMessage="1" sqref="AT10:AT19" xr:uid="{BC1008A2-1ACD-4DE3-9455-D776E5D1F66A}">
      <formula1>"Preventivo,Detectivo"</formula1>
    </dataValidation>
    <dataValidation type="list" allowBlank="1" showInputMessage="1" showErrorMessage="1" sqref="BE10:BE19" xr:uid="{0EC83DFB-7C37-41EB-A9B4-3FF1397E9118}">
      <formula1>"Fuerte,Moderado,Débil"</formula1>
    </dataValidation>
    <dataValidation type="list" allowBlank="1" showInputMessage="1" showErrorMessage="1" sqref="BA10:BA19" xr:uid="{71982F03-7C12-450C-B12F-FC96E96B7FA4}">
      <formula1>"Completa,Incompleta,No existe"</formula1>
    </dataValidation>
    <dataValidation type="list" allowBlank="1" showInputMessage="1" showErrorMessage="1" sqref="AZ10:AZ19" xr:uid="{7E071F8F-1CE5-440A-A06C-A44368E3345E}">
      <formula1>"Se investigan y resuelven oportunamente,No se investigan y resuelven oportunamente."</formula1>
    </dataValidation>
    <dataValidation type="list" allowBlank="1" showInputMessage="1" showErrorMessage="1" sqref="AY10:AY19" xr:uid="{BB20D267-A9F6-4219-AC95-7983519F15E3}">
      <formula1>"Confiable,No confiable"</formula1>
    </dataValidation>
    <dataValidation type="list" allowBlank="1" showInputMessage="1" showErrorMessage="1" sqref="AX10:AX19" xr:uid="{BB3874BF-6162-449D-BD00-F3B6AF2D30C0}">
      <formula1>"Prevenir,Detectar,No es un control"</formula1>
    </dataValidation>
    <dataValidation type="list" allowBlank="1" showInputMessage="1" showErrorMessage="1" sqref="AW10:AW19" xr:uid="{641143ED-120F-4435-BFAD-33491A5182E7}">
      <formula1>"Oportuna,Inoportuna"</formula1>
    </dataValidation>
    <dataValidation type="list" allowBlank="1" showInputMessage="1" showErrorMessage="1" sqref="AV10:AV19" xr:uid="{B2EF35F6-8A6B-406D-8803-BC3BBAE83C0C}">
      <formula1>"Adecuado,Inadecuado"</formula1>
    </dataValidation>
    <dataValidation type="list" allowBlank="1" showInputMessage="1" showErrorMessage="1" sqref="AU10:AU19" xr:uid="{7D8541AC-51EF-4250-AD95-E422E5A4C0C0}">
      <formula1>"Asignado,No Asignado"</formula1>
    </dataValidation>
    <dataValidation type="list" allowBlank="1" showInputMessage="1" showErrorMessage="1" sqref="AQ10:AQ19" xr:uid="{7347E940-E65B-41D8-8C8D-F950052CF531}">
      <formula1>"Por Tramite, Diario, Semanal, Quincenal, Mensual, Bimestral, Trimestral, Semestral"</formula1>
    </dataValidation>
    <dataValidation type="list" allowBlank="1" showInputMessage="1" showErrorMessage="1" sqref="N10" xr:uid="{2F0B1CDA-A434-4833-B2E7-13BD9C2FF0D7}">
      <formula1>"-,1,2,3,4,5"</formula1>
    </dataValidation>
    <dataValidation type="list" allowBlank="1" showInputMessage="1" showErrorMessage="1" sqref="F10:I10 Q10:AI19" xr:uid="{7311FFC1-C595-4D9E-BE44-7922C21771E4}">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A1E9352-ED0D-4502-A4DC-A1722C288BC6}">
          <x14:formula1>
            <xm:f>'C:\Users\1042348856\Downloads\[Mapa riesgos de corrupcion 2019 SSOAC actualizado a Dic 2019.xlsx]Hoja2'!#REF!</xm:f>
          </x14:formula1>
          <xm:sqref>AM10:AM19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DFF1-BC69-4F14-A7D4-51AE582C9395}">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3" t="s">
        <v>64</v>
      </c>
      <c r="AV9" s="143" t="s">
        <v>65</v>
      </c>
      <c r="AW9" s="143">
        <v>2</v>
      </c>
      <c r="AX9" s="143">
        <v>3</v>
      </c>
      <c r="AY9" s="143">
        <v>4</v>
      </c>
      <c r="AZ9" s="143">
        <v>5</v>
      </c>
      <c r="BA9" s="143">
        <v>6</v>
      </c>
      <c r="BB9" s="472"/>
      <c r="BC9" s="473"/>
      <c r="BD9" s="117"/>
      <c r="BE9" s="472"/>
      <c r="BF9" s="473"/>
      <c r="BG9" s="117"/>
      <c r="BH9" s="472"/>
      <c r="BI9" s="473"/>
      <c r="BJ9" s="472"/>
      <c r="BK9" s="476"/>
      <c r="BL9" s="476"/>
      <c r="BM9" s="381" t="s">
        <v>5</v>
      </c>
      <c r="BN9" s="382"/>
      <c r="BO9" s="136" t="s">
        <v>6</v>
      </c>
      <c r="BP9" s="136" t="s">
        <v>7</v>
      </c>
      <c r="BQ9" s="498"/>
      <c r="BR9" s="500"/>
    </row>
    <row r="10" spans="1:70" s="85" customFormat="1" ht="89.25" x14ac:dyDescent="0.25">
      <c r="A10" s="118"/>
      <c r="B10" s="383" t="s">
        <v>29</v>
      </c>
      <c r="C10" s="372" t="s">
        <v>716</v>
      </c>
      <c r="D10" s="386" t="s">
        <v>717</v>
      </c>
      <c r="E10" s="386" t="s">
        <v>718</v>
      </c>
      <c r="F10" s="372" t="s">
        <v>89</v>
      </c>
      <c r="G10" s="372" t="s">
        <v>89</v>
      </c>
      <c r="H10" s="388" t="s">
        <v>89</v>
      </c>
      <c r="I10" s="372" t="s">
        <v>89</v>
      </c>
      <c r="J10" s="391" t="str">
        <f t="shared" ref="J10" si="0">IF(AND((F10="SI"),(G10="SI"),(H10="SI"),(I10="SI")),"Si es Riesgo de Corrupción","No es Riesgo de Corrupción")</f>
        <v>Si es Riesgo de Corrupción</v>
      </c>
      <c r="K10" s="119">
        <v>1</v>
      </c>
      <c r="L10" s="120" t="s">
        <v>719</v>
      </c>
      <c r="M10" s="394" t="s">
        <v>721</v>
      </c>
      <c r="N10" s="396">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72" t="s">
        <v>89</v>
      </c>
      <c r="R10" s="372" t="s">
        <v>89</v>
      </c>
      <c r="S10" s="372" t="s">
        <v>89</v>
      </c>
      <c r="T10" s="372" t="s">
        <v>89</v>
      </c>
      <c r="U10" s="372" t="s">
        <v>89</v>
      </c>
      <c r="V10" s="372" t="s">
        <v>89</v>
      </c>
      <c r="W10" s="372" t="s">
        <v>96</v>
      </c>
      <c r="X10" s="372" t="s">
        <v>96</v>
      </c>
      <c r="Y10" s="372" t="s">
        <v>96</v>
      </c>
      <c r="Z10" s="372" t="s">
        <v>89</v>
      </c>
      <c r="AA10" s="372" t="s">
        <v>89</v>
      </c>
      <c r="AB10" s="372" t="s">
        <v>89</v>
      </c>
      <c r="AC10" s="372" t="s">
        <v>89</v>
      </c>
      <c r="AD10" s="372" t="s">
        <v>89</v>
      </c>
      <c r="AE10" s="372" t="s">
        <v>89</v>
      </c>
      <c r="AF10" s="372" t="s">
        <v>96</v>
      </c>
      <c r="AG10" s="372" t="s">
        <v>96</v>
      </c>
      <c r="AH10" s="372" t="s">
        <v>89</v>
      </c>
      <c r="AI10" s="372" t="s">
        <v>96</v>
      </c>
      <c r="AJ10" s="375">
        <f t="shared" ref="AJ10" si="3">IF(AF10="SI","Impacto Catastrófico por lesoines o perdida de vidas humanas",(COUNTIF(Q10:AE19,"SI")+COUNTIF(AG10:AI19,"SI")))</f>
        <v>13</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121">
        <v>1</v>
      </c>
      <c r="AO10" s="120" t="s">
        <v>722</v>
      </c>
      <c r="AP10" s="122" t="s">
        <v>723</v>
      </c>
      <c r="AQ10" s="122" t="s">
        <v>99</v>
      </c>
      <c r="AR10" s="122" t="s">
        <v>724</v>
      </c>
      <c r="AS10" s="122" t="s">
        <v>725</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FUERTE</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372"/>
      <c r="BR10" s="494" t="s">
        <v>826</v>
      </c>
    </row>
    <row r="11" spans="1:70" s="85" customFormat="1" ht="293.25" x14ac:dyDescent="0.25">
      <c r="A11" s="118"/>
      <c r="B11" s="384"/>
      <c r="C11" s="373"/>
      <c r="D11" s="386"/>
      <c r="E11" s="386"/>
      <c r="F11" s="373"/>
      <c r="G11" s="373"/>
      <c r="H11" s="389"/>
      <c r="I11" s="373"/>
      <c r="J11" s="392"/>
      <c r="K11" s="88">
        <v>2</v>
      </c>
      <c r="L11" s="124" t="s">
        <v>720</v>
      </c>
      <c r="M11" s="394"/>
      <c r="N11" s="396"/>
      <c r="O11" s="367"/>
      <c r="P11" s="399"/>
      <c r="Q11" s="373"/>
      <c r="R11" s="373"/>
      <c r="S11" s="373"/>
      <c r="T11" s="373"/>
      <c r="U11" s="373"/>
      <c r="V11" s="373"/>
      <c r="W11" s="373"/>
      <c r="X11" s="373"/>
      <c r="Y11" s="373"/>
      <c r="Z11" s="373"/>
      <c r="AA11" s="373"/>
      <c r="AB11" s="373"/>
      <c r="AC11" s="373"/>
      <c r="AD11" s="373"/>
      <c r="AE11" s="373"/>
      <c r="AF11" s="373"/>
      <c r="AG11" s="373"/>
      <c r="AH11" s="373"/>
      <c r="AI11" s="373"/>
      <c r="AJ11" s="375"/>
      <c r="AK11" s="367"/>
      <c r="AL11" s="370"/>
      <c r="AM11" s="478"/>
      <c r="AN11" s="89">
        <v>2</v>
      </c>
      <c r="AO11" s="124" t="s">
        <v>726</v>
      </c>
      <c r="AP11" s="125" t="s">
        <v>723</v>
      </c>
      <c r="AQ11" s="125" t="s">
        <v>99</v>
      </c>
      <c r="AR11" s="125" t="s">
        <v>727</v>
      </c>
      <c r="AS11" s="125" t="s">
        <v>728</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115</v>
      </c>
      <c r="BF11" s="125" t="str">
        <f t="shared" si="8"/>
        <v>Siempre se ejecuta</v>
      </c>
      <c r="BG11" s="125"/>
      <c r="BH11" s="126" t="str">
        <f t="shared" si="9"/>
        <v>FUERTE</v>
      </c>
      <c r="BI11" s="125">
        <f t="shared" si="10"/>
        <v>100</v>
      </c>
      <c r="BJ11" s="125" t="str">
        <f t="shared" si="11"/>
        <v>NO</v>
      </c>
      <c r="BK11" s="480"/>
      <c r="BL11" s="480"/>
      <c r="BM11" s="365"/>
      <c r="BN11" s="367"/>
      <c r="BO11" s="367"/>
      <c r="BP11" s="370"/>
      <c r="BQ11" s="373"/>
      <c r="BR11" s="495"/>
    </row>
    <row r="12" spans="1:70" s="85" customFormat="1" ht="23.25" customHeight="1" x14ac:dyDescent="0.25">
      <c r="A12" s="118"/>
      <c r="B12" s="384"/>
      <c r="C12" s="373"/>
      <c r="D12" s="386"/>
      <c r="E12" s="386"/>
      <c r="F12" s="373"/>
      <c r="G12" s="373"/>
      <c r="H12" s="389"/>
      <c r="I12" s="373"/>
      <c r="J12" s="392"/>
      <c r="K12" s="86">
        <v>3</v>
      </c>
      <c r="L12" s="127" t="s">
        <v>47</v>
      </c>
      <c r="M12" s="394"/>
      <c r="N12" s="396"/>
      <c r="O12" s="367"/>
      <c r="P12" s="399"/>
      <c r="Q12" s="373"/>
      <c r="R12" s="373"/>
      <c r="S12" s="373"/>
      <c r="T12" s="373"/>
      <c r="U12" s="373"/>
      <c r="V12" s="373"/>
      <c r="W12" s="373"/>
      <c r="X12" s="373"/>
      <c r="Y12" s="373"/>
      <c r="Z12" s="373"/>
      <c r="AA12" s="373"/>
      <c r="AB12" s="373"/>
      <c r="AC12" s="373"/>
      <c r="AD12" s="373"/>
      <c r="AE12" s="373"/>
      <c r="AF12" s="373"/>
      <c r="AG12" s="373"/>
      <c r="AH12" s="373"/>
      <c r="AI12" s="373"/>
      <c r="AJ12" s="375"/>
      <c r="AK12" s="367"/>
      <c r="AL12" s="370"/>
      <c r="AM12" s="478"/>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480"/>
      <c r="BL12" s="480"/>
      <c r="BM12" s="365"/>
      <c r="BN12" s="367"/>
      <c r="BO12" s="367"/>
      <c r="BP12" s="370"/>
      <c r="BQ12" s="373"/>
      <c r="BR12" s="495"/>
    </row>
    <row r="13" spans="1:70" s="85" customFormat="1" ht="23.25" customHeight="1" x14ac:dyDescent="0.25">
      <c r="A13" s="118"/>
      <c r="B13" s="384"/>
      <c r="C13" s="373"/>
      <c r="D13" s="386"/>
      <c r="E13" s="386"/>
      <c r="F13" s="373"/>
      <c r="G13" s="373"/>
      <c r="H13" s="389"/>
      <c r="I13" s="373"/>
      <c r="J13" s="392"/>
      <c r="K13" s="88">
        <v>4</v>
      </c>
      <c r="L13" s="124" t="s">
        <v>47</v>
      </c>
      <c r="M13" s="394"/>
      <c r="N13" s="396"/>
      <c r="O13" s="367"/>
      <c r="P13" s="399"/>
      <c r="Q13" s="373"/>
      <c r="R13" s="373"/>
      <c r="S13" s="373"/>
      <c r="T13" s="373"/>
      <c r="U13" s="373"/>
      <c r="V13" s="373"/>
      <c r="W13" s="373"/>
      <c r="X13" s="373"/>
      <c r="Y13" s="373"/>
      <c r="Z13" s="373"/>
      <c r="AA13" s="373"/>
      <c r="AB13" s="373"/>
      <c r="AC13" s="373"/>
      <c r="AD13" s="373"/>
      <c r="AE13" s="373"/>
      <c r="AF13" s="373"/>
      <c r="AG13" s="373"/>
      <c r="AH13" s="373"/>
      <c r="AI13" s="373"/>
      <c r="AJ13" s="375"/>
      <c r="AK13" s="367"/>
      <c r="AL13" s="370"/>
      <c r="AM13" s="478"/>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480"/>
      <c r="BL13" s="480"/>
      <c r="BM13" s="365"/>
      <c r="BN13" s="367"/>
      <c r="BO13" s="367"/>
      <c r="BP13" s="370"/>
      <c r="BQ13" s="373"/>
      <c r="BR13" s="495"/>
    </row>
    <row r="14" spans="1:70" s="85" customFormat="1" ht="23.25" customHeight="1" x14ac:dyDescent="0.25">
      <c r="A14" s="118"/>
      <c r="B14" s="384"/>
      <c r="C14" s="373"/>
      <c r="D14" s="386"/>
      <c r="E14" s="386"/>
      <c r="F14" s="373"/>
      <c r="G14" s="373"/>
      <c r="H14" s="389"/>
      <c r="I14" s="373"/>
      <c r="J14" s="392"/>
      <c r="K14" s="86">
        <v>5</v>
      </c>
      <c r="L14" s="127" t="s">
        <v>47</v>
      </c>
      <c r="M14" s="394"/>
      <c r="N14" s="396"/>
      <c r="O14" s="367"/>
      <c r="P14" s="399"/>
      <c r="Q14" s="373"/>
      <c r="R14" s="373"/>
      <c r="S14" s="373"/>
      <c r="T14" s="373"/>
      <c r="U14" s="373"/>
      <c r="V14" s="373"/>
      <c r="W14" s="373"/>
      <c r="X14" s="373"/>
      <c r="Y14" s="373"/>
      <c r="Z14" s="373"/>
      <c r="AA14" s="373"/>
      <c r="AB14" s="373"/>
      <c r="AC14" s="373"/>
      <c r="AD14" s="373"/>
      <c r="AE14" s="373"/>
      <c r="AF14" s="373"/>
      <c r="AG14" s="373"/>
      <c r="AH14" s="373"/>
      <c r="AI14" s="373"/>
      <c r="AJ14" s="375"/>
      <c r="AK14" s="367"/>
      <c r="AL14" s="370"/>
      <c r="AM14" s="478"/>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480"/>
      <c r="BL14" s="480"/>
      <c r="BM14" s="365"/>
      <c r="BN14" s="367"/>
      <c r="BO14" s="367"/>
      <c r="BP14" s="370"/>
      <c r="BQ14" s="373"/>
      <c r="BR14" s="495"/>
    </row>
    <row r="15" spans="1:70" s="85" customFormat="1" ht="23.25" customHeight="1" x14ac:dyDescent="0.25">
      <c r="A15" s="118"/>
      <c r="B15" s="384"/>
      <c r="C15" s="373"/>
      <c r="D15" s="386"/>
      <c r="E15" s="386"/>
      <c r="F15" s="373"/>
      <c r="G15" s="373"/>
      <c r="H15" s="389"/>
      <c r="I15" s="373"/>
      <c r="J15" s="392"/>
      <c r="K15" s="88">
        <v>6</v>
      </c>
      <c r="L15" s="124" t="s">
        <v>47</v>
      </c>
      <c r="M15" s="394"/>
      <c r="N15" s="396"/>
      <c r="O15" s="367"/>
      <c r="P15" s="399"/>
      <c r="Q15" s="373"/>
      <c r="R15" s="373"/>
      <c r="S15" s="373"/>
      <c r="T15" s="373"/>
      <c r="U15" s="373"/>
      <c r="V15" s="373"/>
      <c r="W15" s="373"/>
      <c r="X15" s="373"/>
      <c r="Y15" s="373"/>
      <c r="Z15" s="373"/>
      <c r="AA15" s="373"/>
      <c r="AB15" s="373"/>
      <c r="AC15" s="373"/>
      <c r="AD15" s="373"/>
      <c r="AE15" s="373"/>
      <c r="AF15" s="373"/>
      <c r="AG15" s="373"/>
      <c r="AH15" s="373"/>
      <c r="AI15" s="373"/>
      <c r="AJ15" s="375"/>
      <c r="AK15" s="367"/>
      <c r="AL15" s="370"/>
      <c r="AM15" s="478"/>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480"/>
      <c r="BL15" s="480"/>
      <c r="BM15" s="365"/>
      <c r="BN15" s="367"/>
      <c r="BO15" s="367"/>
      <c r="BP15" s="370"/>
      <c r="BQ15" s="373"/>
      <c r="BR15" s="495"/>
    </row>
    <row r="16" spans="1:70" s="85" customFormat="1" ht="23.25" customHeight="1" x14ac:dyDescent="0.25">
      <c r="A16" s="118"/>
      <c r="B16" s="384"/>
      <c r="C16" s="373"/>
      <c r="D16" s="386"/>
      <c r="E16" s="386"/>
      <c r="F16" s="373"/>
      <c r="G16" s="373"/>
      <c r="H16" s="389"/>
      <c r="I16" s="373"/>
      <c r="J16" s="392"/>
      <c r="K16" s="86">
        <v>7</v>
      </c>
      <c r="L16" s="127" t="s">
        <v>47</v>
      </c>
      <c r="M16" s="394"/>
      <c r="N16" s="396"/>
      <c r="O16" s="367"/>
      <c r="P16" s="399"/>
      <c r="Q16" s="373"/>
      <c r="R16" s="373"/>
      <c r="S16" s="373"/>
      <c r="T16" s="373"/>
      <c r="U16" s="373"/>
      <c r="V16" s="373"/>
      <c r="W16" s="373"/>
      <c r="X16" s="373"/>
      <c r="Y16" s="373"/>
      <c r="Z16" s="373"/>
      <c r="AA16" s="373"/>
      <c r="AB16" s="373"/>
      <c r="AC16" s="373"/>
      <c r="AD16" s="373"/>
      <c r="AE16" s="373"/>
      <c r="AF16" s="373"/>
      <c r="AG16" s="373"/>
      <c r="AH16" s="373"/>
      <c r="AI16" s="373"/>
      <c r="AJ16" s="375"/>
      <c r="AK16" s="367"/>
      <c r="AL16" s="370"/>
      <c r="AM16" s="478"/>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480"/>
      <c r="BL16" s="480"/>
      <c r="BM16" s="365"/>
      <c r="BN16" s="367"/>
      <c r="BO16" s="367"/>
      <c r="BP16" s="370"/>
      <c r="BQ16" s="373"/>
      <c r="BR16" s="495"/>
    </row>
    <row r="17" spans="1:70" s="85" customFormat="1" ht="23.25" customHeight="1" x14ac:dyDescent="0.25">
      <c r="A17" s="118"/>
      <c r="B17" s="384"/>
      <c r="C17" s="373"/>
      <c r="D17" s="386"/>
      <c r="E17" s="386"/>
      <c r="F17" s="373"/>
      <c r="G17" s="373"/>
      <c r="H17" s="389"/>
      <c r="I17" s="373"/>
      <c r="J17" s="392"/>
      <c r="K17" s="88">
        <v>8</v>
      </c>
      <c r="L17" s="124" t="s">
        <v>47</v>
      </c>
      <c r="M17" s="394"/>
      <c r="N17" s="396"/>
      <c r="O17" s="367"/>
      <c r="P17" s="399"/>
      <c r="Q17" s="373"/>
      <c r="R17" s="373"/>
      <c r="S17" s="373"/>
      <c r="T17" s="373"/>
      <c r="U17" s="373"/>
      <c r="V17" s="373"/>
      <c r="W17" s="373"/>
      <c r="X17" s="373"/>
      <c r="Y17" s="373"/>
      <c r="Z17" s="373"/>
      <c r="AA17" s="373"/>
      <c r="AB17" s="373"/>
      <c r="AC17" s="373"/>
      <c r="AD17" s="373"/>
      <c r="AE17" s="373"/>
      <c r="AF17" s="373"/>
      <c r="AG17" s="373"/>
      <c r="AH17" s="373"/>
      <c r="AI17" s="373"/>
      <c r="AJ17" s="375"/>
      <c r="AK17" s="367"/>
      <c r="AL17" s="370"/>
      <c r="AM17" s="478"/>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480"/>
      <c r="BL17" s="480"/>
      <c r="BM17" s="365"/>
      <c r="BN17" s="367"/>
      <c r="BO17" s="367"/>
      <c r="BP17" s="370"/>
      <c r="BQ17" s="373"/>
      <c r="BR17" s="495"/>
    </row>
    <row r="18" spans="1:70" s="85" customFormat="1" ht="23.25" customHeight="1" x14ac:dyDescent="0.25">
      <c r="A18" s="118"/>
      <c r="B18" s="384"/>
      <c r="C18" s="373"/>
      <c r="D18" s="386"/>
      <c r="E18" s="386"/>
      <c r="F18" s="373"/>
      <c r="G18" s="373"/>
      <c r="H18" s="389"/>
      <c r="I18" s="373"/>
      <c r="J18" s="392"/>
      <c r="K18" s="86">
        <v>9</v>
      </c>
      <c r="L18" s="127" t="s">
        <v>47</v>
      </c>
      <c r="M18" s="394"/>
      <c r="N18" s="396"/>
      <c r="O18" s="367"/>
      <c r="P18" s="399"/>
      <c r="Q18" s="373"/>
      <c r="R18" s="373"/>
      <c r="S18" s="373"/>
      <c r="T18" s="373"/>
      <c r="U18" s="373"/>
      <c r="V18" s="373"/>
      <c r="W18" s="373"/>
      <c r="X18" s="373"/>
      <c r="Y18" s="373"/>
      <c r="Z18" s="373"/>
      <c r="AA18" s="373"/>
      <c r="AB18" s="373"/>
      <c r="AC18" s="373"/>
      <c r="AD18" s="373"/>
      <c r="AE18" s="373"/>
      <c r="AF18" s="373"/>
      <c r="AG18" s="373"/>
      <c r="AH18" s="373"/>
      <c r="AI18" s="373"/>
      <c r="AJ18" s="375"/>
      <c r="AK18" s="367"/>
      <c r="AL18" s="370"/>
      <c r="AM18" s="478"/>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480"/>
      <c r="BL18" s="480"/>
      <c r="BM18" s="365"/>
      <c r="BN18" s="367"/>
      <c r="BO18" s="367"/>
      <c r="BP18" s="370"/>
      <c r="BQ18" s="373"/>
      <c r="BR18" s="495"/>
    </row>
    <row r="19" spans="1:70" s="85" customFormat="1" ht="23.25" customHeight="1" thickBot="1" x14ac:dyDescent="0.3">
      <c r="A19" s="118"/>
      <c r="B19" s="385"/>
      <c r="C19" s="374"/>
      <c r="D19" s="387"/>
      <c r="E19" s="387"/>
      <c r="F19" s="374"/>
      <c r="G19" s="374"/>
      <c r="H19" s="390"/>
      <c r="I19" s="374"/>
      <c r="J19" s="393"/>
      <c r="K19" s="113">
        <v>10</v>
      </c>
      <c r="L19" s="130" t="s">
        <v>47</v>
      </c>
      <c r="M19" s="395"/>
      <c r="N19" s="397"/>
      <c r="O19" s="368"/>
      <c r="P19" s="400"/>
      <c r="Q19" s="374"/>
      <c r="R19" s="374"/>
      <c r="S19" s="374"/>
      <c r="T19" s="374"/>
      <c r="U19" s="374"/>
      <c r="V19" s="374"/>
      <c r="W19" s="374"/>
      <c r="X19" s="374"/>
      <c r="Y19" s="374"/>
      <c r="Z19" s="374"/>
      <c r="AA19" s="374"/>
      <c r="AB19" s="374"/>
      <c r="AC19" s="374"/>
      <c r="AD19" s="374"/>
      <c r="AE19" s="374"/>
      <c r="AF19" s="374"/>
      <c r="AG19" s="374"/>
      <c r="AH19" s="374"/>
      <c r="AI19" s="374"/>
      <c r="AJ19" s="376"/>
      <c r="AK19" s="368"/>
      <c r="AL19" s="371"/>
      <c r="AM19" s="479"/>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481"/>
      <c r="BL19" s="481"/>
      <c r="BM19" s="366"/>
      <c r="BN19" s="368"/>
      <c r="BO19" s="368"/>
      <c r="BP19" s="371"/>
      <c r="BQ19" s="374"/>
      <c r="BR19" s="496"/>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a0QHUeG7TSLgEYufaXkI/eq7T1Qdn0HUis+ygzQEOo2JKHjQVIxiTjW7rm79xr0hRP/PXo8g7KTz8CRxNndgTA==" saltValue="NdtpqbPUdI73YB2xCttWg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AL10:AL19 BP10:BP19">
    <cfRule type="containsText" dxfId="535" priority="10" operator="containsText" text="Extremo">
      <formula>NOT(ISERROR(SEARCH("Extremo",AL10)))</formula>
    </cfRule>
    <cfRule type="containsText" dxfId="534" priority="11" operator="containsText" text="Alto">
      <formula>NOT(ISERROR(SEARCH("Alto",AL10)))</formula>
    </cfRule>
    <cfRule type="containsText" dxfId="533" priority="12" operator="containsText" text="Moderado">
      <formula>NOT(ISERROR(SEARCH("Moderado",AL10)))</formula>
    </cfRule>
    <cfRule type="containsText" dxfId="532" priority="13" operator="containsText" text="Bajo">
      <formula>NOT(ISERROR(SEARCH("Bajo",AL10)))</formula>
    </cfRule>
  </conditionalFormatting>
  <conditionalFormatting sqref="BH10:BH19">
    <cfRule type="containsText" dxfId="531" priority="7" operator="containsText" text="FUERTE">
      <formula>NOT(ISERROR(SEARCH("FUERTE",BH10)))</formula>
    </cfRule>
    <cfRule type="containsText" dxfId="530" priority="8" operator="containsText" text="MODERADO">
      <formula>NOT(ISERROR(SEARCH("MODERADO",BH10)))</formula>
    </cfRule>
    <cfRule type="containsText" dxfId="529" priority="9" operator="containsText" text="DÉBIL">
      <formula>NOT(ISERROR(SEARCH("DÉBIL",BH10)))</formula>
    </cfRule>
  </conditionalFormatting>
  <conditionalFormatting sqref="J10">
    <cfRule type="containsText" dxfId="528" priority="5" operator="containsText" text="No es Riesgo de Corrupción">
      <formula>NOT(ISERROR(SEARCH("No es Riesgo de Corrupción",J10)))</formula>
    </cfRule>
    <cfRule type="containsText" dxfId="527" priority="6" operator="containsText" text="Si es Riesgo de Corrupción">
      <formula>NOT(ISERROR(SEARCH("Si es Riesgo de Corrupción",J10)))</formula>
    </cfRule>
  </conditionalFormatting>
  <conditionalFormatting sqref="AM10">
    <cfRule type="containsText" dxfId="526" priority="1" operator="containsText" text="Extremo">
      <formula>NOT(ISERROR(SEARCH("Extremo",AM10)))</formula>
    </cfRule>
    <cfRule type="containsText" dxfId="525" priority="2" operator="containsText" text="Alto">
      <formula>NOT(ISERROR(SEARCH("Alto",AM10)))</formula>
    </cfRule>
    <cfRule type="containsText" dxfId="524" priority="3" operator="containsText" text="Moderado">
      <formula>NOT(ISERROR(SEARCH("Moderado",AM10)))</formula>
    </cfRule>
    <cfRule type="containsText" dxfId="523" priority="4" operator="containsText" text="Bajo">
      <formula>NOT(ISERROR(SEARCH("Bajo",AM10)))</formula>
    </cfRule>
  </conditionalFormatting>
  <dataValidations count="13">
    <dataValidation type="list" allowBlank="1" showInputMessage="1" showErrorMessage="1" sqref="F10:I10 Q10:AI19" xr:uid="{10647043-6674-4910-B158-0B88D223D6CA}">
      <formula1>"SI,NO"</formula1>
    </dataValidation>
    <dataValidation type="list" allowBlank="1" showInputMessage="1" showErrorMessage="1" sqref="N10" xr:uid="{CE3F21E6-493B-4A13-9876-B33A82F3A932}">
      <formula1>"-,1,2,3,4,5"</formula1>
    </dataValidation>
    <dataValidation type="list" allowBlank="1" showInputMessage="1" showErrorMessage="1" sqref="AQ10:AQ19" xr:uid="{27578580-C11E-4A4F-9A1F-A84049125FAB}">
      <formula1>"Por Tramite, Diario, Semanal, Quincenal, Mensual, Bimestral, Trimestral, Semestral"</formula1>
    </dataValidation>
    <dataValidation type="list" allowBlank="1" showInputMessage="1" showErrorMessage="1" sqref="AU10:AU19" xr:uid="{4CAAF7B4-7D40-4FC1-89AF-EB43B233846F}">
      <formula1>"Asignado,No Asignado"</formula1>
    </dataValidation>
    <dataValidation type="list" allowBlank="1" showInputMessage="1" showErrorMessage="1" sqref="AV10:AV19" xr:uid="{43E7A171-EDC6-4FFC-ABBD-97CCE9A36A67}">
      <formula1>"Adecuado,Inadecuado"</formula1>
    </dataValidation>
    <dataValidation type="list" allowBlank="1" showInputMessage="1" showErrorMessage="1" sqref="AW10:AW19" xr:uid="{EB355824-7BF2-4AB2-8641-635BC8ACF3FC}">
      <formula1>"Oportuna,Inoportuna"</formula1>
    </dataValidation>
    <dataValidation type="list" allowBlank="1" showInputMessage="1" showErrorMessage="1" sqref="AX10:AX19" xr:uid="{102A87DF-5E51-43B8-B54C-59F1D1327992}">
      <formula1>"Prevenir,Detectar,No es un control"</formula1>
    </dataValidation>
    <dataValidation type="list" allowBlank="1" showInputMessage="1" showErrorMessage="1" sqref="AY10:AY19" xr:uid="{2F01AD46-2A36-4055-80A2-9D0094677159}">
      <formula1>"Confiable,No confiable"</formula1>
    </dataValidation>
    <dataValidation type="list" allowBlank="1" showInputMessage="1" showErrorMessage="1" sqref="AZ10:AZ19" xr:uid="{2CC9FC0D-842C-462E-BC81-A1380E37ECB6}">
      <formula1>"Se investigan y resuelven oportunamente,No se investigan y resuelven oportunamente."</formula1>
    </dataValidation>
    <dataValidation type="list" allowBlank="1" showInputMessage="1" showErrorMessage="1" sqref="BA10:BA19" xr:uid="{E93BE02B-7DE1-49FF-985F-80347D0FEDD8}">
      <formula1>"Completa,Incompleta,No existe"</formula1>
    </dataValidation>
    <dataValidation type="list" allowBlank="1" showInputMessage="1" showErrorMessage="1" sqref="BE10:BE19" xr:uid="{056C412A-F9A1-455B-B2B8-04A6C19531F1}">
      <formula1>"Fuerte,Moderado,Débil"</formula1>
    </dataValidation>
    <dataValidation type="list" allowBlank="1" showInputMessage="1" showErrorMessage="1" sqref="AT10:AT19" xr:uid="{8963BF02-2231-4D49-90C3-CF16003F20CA}">
      <formula1>"Preventivo,Detectivo"</formula1>
    </dataValidation>
    <dataValidation type="list" allowBlank="1" showInputMessage="1" showErrorMessage="1" sqref="B10" xr:uid="{25D672C7-FDA6-426E-AD69-69E7587ECDA4}">
      <formula1>$B$1047857:$B$1047889</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BE9AE4D9-7E4D-4827-96F4-1696AE54A514}">
          <x14:formula1>
            <xm:f>'C:\Users\1042348856\Downloads\[Mapa riesgos de corrupcion 2019 SSOAC actualizado a Dic 2019.xlsx]Hoja2'!#REF!</xm:f>
          </x14:formula1>
          <xm:sqref>AM10:AM19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6" t="s">
        <v>64</v>
      </c>
      <c r="AV9" s="146" t="s">
        <v>65</v>
      </c>
      <c r="AW9" s="146">
        <v>2</v>
      </c>
      <c r="AX9" s="146">
        <v>3</v>
      </c>
      <c r="AY9" s="146">
        <v>4</v>
      </c>
      <c r="AZ9" s="146">
        <v>5</v>
      </c>
      <c r="BA9" s="146">
        <v>6</v>
      </c>
      <c r="BB9" s="472"/>
      <c r="BC9" s="473"/>
      <c r="BD9" s="117"/>
      <c r="BE9" s="472"/>
      <c r="BF9" s="473"/>
      <c r="BG9" s="117"/>
      <c r="BH9" s="472"/>
      <c r="BI9" s="473"/>
      <c r="BJ9" s="472"/>
      <c r="BK9" s="476"/>
      <c r="BL9" s="476"/>
      <c r="BM9" s="381" t="s">
        <v>5</v>
      </c>
      <c r="BN9" s="382"/>
      <c r="BO9" s="136" t="s">
        <v>6</v>
      </c>
      <c r="BP9" s="136" t="s">
        <v>7</v>
      </c>
      <c r="BQ9" s="498"/>
      <c r="BR9" s="500"/>
    </row>
    <row r="10" spans="1:70" s="85" customFormat="1" ht="178.5" x14ac:dyDescent="0.25">
      <c r="A10" s="118"/>
      <c r="B10" s="383" t="s">
        <v>25</v>
      </c>
      <c r="C10" s="372" t="s">
        <v>172</v>
      </c>
      <c r="D10" s="386" t="s">
        <v>409</v>
      </c>
      <c r="E10" s="386" t="s">
        <v>476</v>
      </c>
      <c r="F10" s="372" t="s">
        <v>89</v>
      </c>
      <c r="G10" s="372" t="s">
        <v>89</v>
      </c>
      <c r="H10" s="388" t="s">
        <v>89</v>
      </c>
      <c r="I10" s="372" t="s">
        <v>89</v>
      </c>
      <c r="J10" s="391" t="str">
        <f t="shared" ref="J10" si="0">IF(AND((F10="SI"),(G10="SI"),(H10="SI"),(I10="SI")),"Si es Riesgo de Corrupción","No es Riesgo de Corrupción")</f>
        <v>Si es Riesgo de Corrupción</v>
      </c>
      <c r="K10" s="119">
        <v>1</v>
      </c>
      <c r="L10" s="120" t="s">
        <v>410</v>
      </c>
      <c r="M10" s="394" t="s">
        <v>411</v>
      </c>
      <c r="N10" s="396">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372" t="s">
        <v>89</v>
      </c>
      <c r="R10" s="372" t="s">
        <v>89</v>
      </c>
      <c r="S10" s="372" t="s">
        <v>89</v>
      </c>
      <c r="T10" s="372" t="s">
        <v>89</v>
      </c>
      <c r="U10" s="372" t="s">
        <v>89</v>
      </c>
      <c r="V10" s="372" t="s">
        <v>89</v>
      </c>
      <c r="W10" s="372" t="s">
        <v>89</v>
      </c>
      <c r="X10" s="372" t="s">
        <v>96</v>
      </c>
      <c r="Y10" s="372" t="s">
        <v>89</v>
      </c>
      <c r="Z10" s="372" t="s">
        <v>89</v>
      </c>
      <c r="AA10" s="372" t="s">
        <v>89</v>
      </c>
      <c r="AB10" s="372" t="s">
        <v>89</v>
      </c>
      <c r="AC10" s="372" t="s">
        <v>89</v>
      </c>
      <c r="AD10" s="372" t="s">
        <v>89</v>
      </c>
      <c r="AE10" s="372" t="s">
        <v>89</v>
      </c>
      <c r="AF10" s="372" t="s">
        <v>89</v>
      </c>
      <c r="AG10" s="372" t="s">
        <v>89</v>
      </c>
      <c r="AH10" s="372" t="s">
        <v>89</v>
      </c>
      <c r="AI10" s="372" t="s">
        <v>96</v>
      </c>
      <c r="AJ10" s="375" t="str">
        <f t="shared" ref="AJ10" si="3">IF(AF10="SI","Impacto Catastrófico por lesoines o perdida de vidas humanas",(COUNTIF(Q10:AE19,"SI")+COUNTIF(AG10:AI19,"SI")))</f>
        <v>Impacto Catastrófico por lesoines o perdida de vidas humanas</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121">
        <v>1</v>
      </c>
      <c r="AO10" s="120" t="s">
        <v>477</v>
      </c>
      <c r="AP10" s="122" t="s">
        <v>412</v>
      </c>
      <c r="AQ10" s="122" t="s">
        <v>99</v>
      </c>
      <c r="AR10" s="122" t="s">
        <v>478</v>
      </c>
      <c r="AS10" s="122" t="s">
        <v>479</v>
      </c>
      <c r="AT10" s="122" t="s">
        <v>123</v>
      </c>
      <c r="AU10" s="122" t="s">
        <v>103</v>
      </c>
      <c r="AV10" s="122" t="s">
        <v>104</v>
      </c>
      <c r="AW10" s="122" t="s">
        <v>105</v>
      </c>
      <c r="AX10" s="122" t="s">
        <v>106</v>
      </c>
      <c r="AY10" s="122" t="s">
        <v>107</v>
      </c>
      <c r="AZ10" s="122" t="s">
        <v>108</v>
      </c>
      <c r="BA10" s="122"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22"/>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MODERADA</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372" t="s">
        <v>413</v>
      </c>
      <c r="BR10" s="494" t="s">
        <v>827</v>
      </c>
    </row>
    <row r="11" spans="1:70" s="85" customFormat="1" ht="70.5" customHeight="1" x14ac:dyDescent="0.25">
      <c r="A11" s="118"/>
      <c r="B11" s="384"/>
      <c r="C11" s="373"/>
      <c r="D11" s="386"/>
      <c r="E11" s="386"/>
      <c r="F11" s="373"/>
      <c r="G11" s="373"/>
      <c r="H11" s="389"/>
      <c r="I11" s="373"/>
      <c r="J11" s="392"/>
      <c r="K11" s="88">
        <v>2</v>
      </c>
      <c r="L11" s="124" t="s">
        <v>414</v>
      </c>
      <c r="M11" s="394"/>
      <c r="N11" s="396"/>
      <c r="O11" s="367"/>
      <c r="P11" s="399"/>
      <c r="Q11" s="373"/>
      <c r="R11" s="373"/>
      <c r="S11" s="373"/>
      <c r="T11" s="373"/>
      <c r="U11" s="373"/>
      <c r="V11" s="373"/>
      <c r="W11" s="373"/>
      <c r="X11" s="373"/>
      <c r="Y11" s="373"/>
      <c r="Z11" s="373"/>
      <c r="AA11" s="373"/>
      <c r="AB11" s="373"/>
      <c r="AC11" s="373"/>
      <c r="AD11" s="373"/>
      <c r="AE11" s="373"/>
      <c r="AF11" s="373"/>
      <c r="AG11" s="373"/>
      <c r="AH11" s="373"/>
      <c r="AI11" s="373"/>
      <c r="AJ11" s="375"/>
      <c r="AK11" s="367"/>
      <c r="AL11" s="370"/>
      <c r="AM11" s="478"/>
      <c r="AN11" s="89">
        <v>2</v>
      </c>
      <c r="AO11" s="124" t="s">
        <v>415</v>
      </c>
      <c r="AP11" s="125" t="s">
        <v>173</v>
      </c>
      <c r="AQ11" s="125" t="s">
        <v>138</v>
      </c>
      <c r="AR11" s="125" t="s">
        <v>416</v>
      </c>
      <c r="AS11" s="125" t="s">
        <v>417</v>
      </c>
      <c r="AT11" s="125" t="s">
        <v>123</v>
      </c>
      <c r="AU11" s="125" t="s">
        <v>103</v>
      </c>
      <c r="AV11" s="125" t="s">
        <v>104</v>
      </c>
      <c r="AW11" s="125" t="s">
        <v>105</v>
      </c>
      <c r="AX11" s="125" t="s">
        <v>106</v>
      </c>
      <c r="AY11" s="125" t="s">
        <v>107</v>
      </c>
      <c r="AZ11" s="125" t="s">
        <v>108</v>
      </c>
      <c r="BA11" s="125" t="s">
        <v>124</v>
      </c>
      <c r="BB11" s="125">
        <f t="shared" si="6"/>
        <v>100</v>
      </c>
      <c r="BC11" s="125" t="str">
        <f t="shared" si="7"/>
        <v>Fuerte</v>
      </c>
      <c r="BD11" s="125"/>
      <c r="BE11" s="125" t="s">
        <v>114</v>
      </c>
      <c r="BF11" s="125" t="str">
        <f t="shared" si="8"/>
        <v>No se ejecuta</v>
      </c>
      <c r="BG11" s="125"/>
      <c r="BH11" s="126" t="str">
        <f t="shared" si="9"/>
        <v>DÉBIL</v>
      </c>
      <c r="BI11" s="125">
        <f t="shared" si="10"/>
        <v>0</v>
      </c>
      <c r="BJ11" s="125" t="str">
        <f t="shared" si="11"/>
        <v>SI</v>
      </c>
      <c r="BK11" s="480"/>
      <c r="BL11" s="480"/>
      <c r="BM11" s="365"/>
      <c r="BN11" s="367"/>
      <c r="BO11" s="367"/>
      <c r="BP11" s="370"/>
      <c r="BQ11" s="373"/>
      <c r="BR11" s="495"/>
    </row>
    <row r="12" spans="1:70" s="85" customFormat="1" ht="23.25" customHeight="1" x14ac:dyDescent="0.25">
      <c r="A12" s="118"/>
      <c r="B12" s="384"/>
      <c r="C12" s="373"/>
      <c r="D12" s="386"/>
      <c r="E12" s="386"/>
      <c r="F12" s="373"/>
      <c r="G12" s="373"/>
      <c r="H12" s="389"/>
      <c r="I12" s="373"/>
      <c r="J12" s="392"/>
      <c r="K12" s="86">
        <v>3</v>
      </c>
      <c r="L12" s="127" t="s">
        <v>47</v>
      </c>
      <c r="M12" s="394"/>
      <c r="N12" s="396"/>
      <c r="O12" s="367"/>
      <c r="P12" s="399"/>
      <c r="Q12" s="373"/>
      <c r="R12" s="373"/>
      <c r="S12" s="373"/>
      <c r="T12" s="373"/>
      <c r="U12" s="373"/>
      <c r="V12" s="373"/>
      <c r="W12" s="373"/>
      <c r="X12" s="373"/>
      <c r="Y12" s="373"/>
      <c r="Z12" s="373"/>
      <c r="AA12" s="373"/>
      <c r="AB12" s="373"/>
      <c r="AC12" s="373"/>
      <c r="AD12" s="373"/>
      <c r="AE12" s="373"/>
      <c r="AF12" s="373"/>
      <c r="AG12" s="373"/>
      <c r="AH12" s="373"/>
      <c r="AI12" s="373"/>
      <c r="AJ12" s="375"/>
      <c r="AK12" s="367"/>
      <c r="AL12" s="370"/>
      <c r="AM12" s="478"/>
      <c r="AN12" s="87">
        <v>3</v>
      </c>
      <c r="AO12" s="127" t="s">
        <v>47</v>
      </c>
      <c r="AP12" s="128"/>
      <c r="AQ12" s="128"/>
      <c r="AR12" s="128"/>
      <c r="AS12" s="128"/>
      <c r="AT12" s="128"/>
      <c r="AU12" s="128"/>
      <c r="AV12" s="128"/>
      <c r="AW12" s="128"/>
      <c r="AX12" s="128"/>
      <c r="AY12" s="128"/>
      <c r="AZ12" s="128"/>
      <c r="BA12" s="128"/>
      <c r="BB12" s="128">
        <f t="shared" si="6"/>
        <v>0</v>
      </c>
      <c r="BC12" s="128" t="str">
        <f t="shared" si="7"/>
        <v>Débil</v>
      </c>
      <c r="BD12" s="128"/>
      <c r="BE12" s="128"/>
      <c r="BF12" s="128" t="str">
        <f t="shared" si="8"/>
        <v/>
      </c>
      <c r="BG12" s="128"/>
      <c r="BH12" s="129" t="str">
        <f t="shared" si="9"/>
        <v/>
      </c>
      <c r="BI12" s="128" t="str">
        <f t="shared" si="10"/>
        <v/>
      </c>
      <c r="BJ12" s="128" t="str">
        <f t="shared" si="11"/>
        <v>SI</v>
      </c>
      <c r="BK12" s="480"/>
      <c r="BL12" s="480"/>
      <c r="BM12" s="365"/>
      <c r="BN12" s="367"/>
      <c r="BO12" s="367"/>
      <c r="BP12" s="370"/>
      <c r="BQ12" s="373"/>
      <c r="BR12" s="495"/>
    </row>
    <row r="13" spans="1:70" s="85" customFormat="1" ht="23.25" customHeight="1" x14ac:dyDescent="0.25">
      <c r="A13" s="118"/>
      <c r="B13" s="384"/>
      <c r="C13" s="373"/>
      <c r="D13" s="386"/>
      <c r="E13" s="386"/>
      <c r="F13" s="373"/>
      <c r="G13" s="373"/>
      <c r="H13" s="389"/>
      <c r="I13" s="373"/>
      <c r="J13" s="392"/>
      <c r="K13" s="88">
        <v>4</v>
      </c>
      <c r="L13" s="124" t="s">
        <v>47</v>
      </c>
      <c r="M13" s="394"/>
      <c r="N13" s="396"/>
      <c r="O13" s="367"/>
      <c r="P13" s="399"/>
      <c r="Q13" s="373"/>
      <c r="R13" s="373"/>
      <c r="S13" s="373"/>
      <c r="T13" s="373"/>
      <c r="U13" s="373"/>
      <c r="V13" s="373"/>
      <c r="W13" s="373"/>
      <c r="X13" s="373"/>
      <c r="Y13" s="373"/>
      <c r="Z13" s="373"/>
      <c r="AA13" s="373"/>
      <c r="AB13" s="373"/>
      <c r="AC13" s="373"/>
      <c r="AD13" s="373"/>
      <c r="AE13" s="373"/>
      <c r="AF13" s="373"/>
      <c r="AG13" s="373"/>
      <c r="AH13" s="373"/>
      <c r="AI13" s="373"/>
      <c r="AJ13" s="375"/>
      <c r="AK13" s="367"/>
      <c r="AL13" s="370"/>
      <c r="AM13" s="478"/>
      <c r="AN13" s="89">
        <v>4</v>
      </c>
      <c r="AO13" s="124" t="s">
        <v>47</v>
      </c>
      <c r="AP13" s="125"/>
      <c r="AQ13" s="125"/>
      <c r="AR13" s="125"/>
      <c r="AS13" s="125"/>
      <c r="AT13" s="125"/>
      <c r="AU13" s="125"/>
      <c r="AV13" s="125"/>
      <c r="AW13" s="125"/>
      <c r="AX13" s="125"/>
      <c r="AY13" s="125"/>
      <c r="AZ13" s="125"/>
      <c r="BA13" s="125"/>
      <c r="BB13" s="125">
        <f t="shared" si="6"/>
        <v>0</v>
      </c>
      <c r="BC13" s="125" t="str">
        <f t="shared" si="7"/>
        <v>Débil</v>
      </c>
      <c r="BD13" s="125"/>
      <c r="BE13" s="125"/>
      <c r="BF13" s="125" t="str">
        <f t="shared" si="8"/>
        <v/>
      </c>
      <c r="BG13" s="125"/>
      <c r="BH13" s="126" t="str">
        <f t="shared" si="9"/>
        <v/>
      </c>
      <c r="BI13" s="125" t="str">
        <f t="shared" si="10"/>
        <v/>
      </c>
      <c r="BJ13" s="125" t="str">
        <f t="shared" si="11"/>
        <v>SI</v>
      </c>
      <c r="BK13" s="480"/>
      <c r="BL13" s="480"/>
      <c r="BM13" s="365"/>
      <c r="BN13" s="367"/>
      <c r="BO13" s="367"/>
      <c r="BP13" s="370"/>
      <c r="BQ13" s="373"/>
      <c r="BR13" s="495"/>
    </row>
    <row r="14" spans="1:70" s="85" customFormat="1" ht="23.25" customHeight="1" x14ac:dyDescent="0.25">
      <c r="A14" s="118"/>
      <c r="B14" s="384"/>
      <c r="C14" s="373"/>
      <c r="D14" s="386"/>
      <c r="E14" s="386"/>
      <c r="F14" s="373"/>
      <c r="G14" s="373"/>
      <c r="H14" s="389"/>
      <c r="I14" s="373"/>
      <c r="J14" s="392"/>
      <c r="K14" s="86">
        <v>5</v>
      </c>
      <c r="L14" s="127" t="s">
        <v>47</v>
      </c>
      <c r="M14" s="394"/>
      <c r="N14" s="396"/>
      <c r="O14" s="367"/>
      <c r="P14" s="399"/>
      <c r="Q14" s="373"/>
      <c r="R14" s="373"/>
      <c r="S14" s="373"/>
      <c r="T14" s="373"/>
      <c r="U14" s="373"/>
      <c r="V14" s="373"/>
      <c r="W14" s="373"/>
      <c r="X14" s="373"/>
      <c r="Y14" s="373"/>
      <c r="Z14" s="373"/>
      <c r="AA14" s="373"/>
      <c r="AB14" s="373"/>
      <c r="AC14" s="373"/>
      <c r="AD14" s="373"/>
      <c r="AE14" s="373"/>
      <c r="AF14" s="373"/>
      <c r="AG14" s="373"/>
      <c r="AH14" s="373"/>
      <c r="AI14" s="373"/>
      <c r="AJ14" s="375"/>
      <c r="AK14" s="367"/>
      <c r="AL14" s="370"/>
      <c r="AM14" s="478"/>
      <c r="AN14" s="87">
        <v>5</v>
      </c>
      <c r="AO14" s="127" t="s">
        <v>47</v>
      </c>
      <c r="AP14" s="128"/>
      <c r="AQ14" s="128"/>
      <c r="AR14" s="128"/>
      <c r="AS14" s="128"/>
      <c r="AT14" s="128"/>
      <c r="AU14" s="128"/>
      <c r="AV14" s="128"/>
      <c r="AW14" s="128"/>
      <c r="AX14" s="128"/>
      <c r="AY14" s="128"/>
      <c r="AZ14" s="128"/>
      <c r="BA14" s="128"/>
      <c r="BB14" s="128">
        <f t="shared" si="6"/>
        <v>0</v>
      </c>
      <c r="BC14" s="128" t="str">
        <f t="shared" si="7"/>
        <v>Débil</v>
      </c>
      <c r="BD14" s="128"/>
      <c r="BE14" s="128"/>
      <c r="BF14" s="128" t="str">
        <f t="shared" si="8"/>
        <v/>
      </c>
      <c r="BG14" s="128"/>
      <c r="BH14" s="129" t="str">
        <f t="shared" si="9"/>
        <v/>
      </c>
      <c r="BI14" s="128" t="str">
        <f t="shared" si="10"/>
        <v/>
      </c>
      <c r="BJ14" s="128" t="str">
        <f t="shared" si="11"/>
        <v>SI</v>
      </c>
      <c r="BK14" s="480"/>
      <c r="BL14" s="480"/>
      <c r="BM14" s="365"/>
      <c r="BN14" s="367"/>
      <c r="BO14" s="367"/>
      <c r="BP14" s="370"/>
      <c r="BQ14" s="373"/>
      <c r="BR14" s="495"/>
    </row>
    <row r="15" spans="1:70" s="85" customFormat="1" ht="23.25" customHeight="1" x14ac:dyDescent="0.25">
      <c r="A15" s="118"/>
      <c r="B15" s="384"/>
      <c r="C15" s="373"/>
      <c r="D15" s="386"/>
      <c r="E15" s="386"/>
      <c r="F15" s="373"/>
      <c r="G15" s="373"/>
      <c r="H15" s="389"/>
      <c r="I15" s="373"/>
      <c r="J15" s="392"/>
      <c r="K15" s="88">
        <v>6</v>
      </c>
      <c r="L15" s="124" t="s">
        <v>47</v>
      </c>
      <c r="M15" s="394"/>
      <c r="N15" s="396"/>
      <c r="O15" s="367"/>
      <c r="P15" s="399"/>
      <c r="Q15" s="373"/>
      <c r="R15" s="373"/>
      <c r="S15" s="373"/>
      <c r="T15" s="373"/>
      <c r="U15" s="373"/>
      <c r="V15" s="373"/>
      <c r="W15" s="373"/>
      <c r="X15" s="373"/>
      <c r="Y15" s="373"/>
      <c r="Z15" s="373"/>
      <c r="AA15" s="373"/>
      <c r="AB15" s="373"/>
      <c r="AC15" s="373"/>
      <c r="AD15" s="373"/>
      <c r="AE15" s="373"/>
      <c r="AF15" s="373"/>
      <c r="AG15" s="373"/>
      <c r="AH15" s="373"/>
      <c r="AI15" s="373"/>
      <c r="AJ15" s="375"/>
      <c r="AK15" s="367"/>
      <c r="AL15" s="370"/>
      <c r="AM15" s="478"/>
      <c r="AN15" s="89">
        <v>6</v>
      </c>
      <c r="AO15" s="124" t="s">
        <v>47</v>
      </c>
      <c r="AP15" s="125"/>
      <c r="AQ15" s="125"/>
      <c r="AR15" s="125"/>
      <c r="AS15" s="125"/>
      <c r="AT15" s="125"/>
      <c r="AU15" s="125"/>
      <c r="AV15" s="125"/>
      <c r="AW15" s="125"/>
      <c r="AX15" s="125"/>
      <c r="AY15" s="125"/>
      <c r="AZ15" s="125"/>
      <c r="BA15" s="125"/>
      <c r="BB15" s="125">
        <f t="shared" si="6"/>
        <v>0</v>
      </c>
      <c r="BC15" s="125" t="str">
        <f t="shared" si="7"/>
        <v>Débil</v>
      </c>
      <c r="BD15" s="125"/>
      <c r="BE15" s="125"/>
      <c r="BF15" s="125" t="str">
        <f t="shared" si="8"/>
        <v/>
      </c>
      <c r="BG15" s="125"/>
      <c r="BH15" s="126" t="str">
        <f t="shared" si="9"/>
        <v/>
      </c>
      <c r="BI15" s="125" t="str">
        <f t="shared" si="10"/>
        <v/>
      </c>
      <c r="BJ15" s="125" t="str">
        <f t="shared" si="11"/>
        <v>SI</v>
      </c>
      <c r="BK15" s="480"/>
      <c r="BL15" s="480"/>
      <c r="BM15" s="365"/>
      <c r="BN15" s="367"/>
      <c r="BO15" s="367"/>
      <c r="BP15" s="370"/>
      <c r="BQ15" s="373"/>
      <c r="BR15" s="495"/>
    </row>
    <row r="16" spans="1:70" s="85" customFormat="1" ht="23.25" customHeight="1" x14ac:dyDescent="0.25">
      <c r="A16" s="118"/>
      <c r="B16" s="384"/>
      <c r="C16" s="373"/>
      <c r="D16" s="386"/>
      <c r="E16" s="386"/>
      <c r="F16" s="373"/>
      <c r="G16" s="373"/>
      <c r="H16" s="389"/>
      <c r="I16" s="373"/>
      <c r="J16" s="392"/>
      <c r="K16" s="86">
        <v>7</v>
      </c>
      <c r="L16" s="127" t="s">
        <v>47</v>
      </c>
      <c r="M16" s="394"/>
      <c r="N16" s="396"/>
      <c r="O16" s="367"/>
      <c r="P16" s="399"/>
      <c r="Q16" s="373"/>
      <c r="R16" s="373"/>
      <c r="S16" s="373"/>
      <c r="T16" s="373"/>
      <c r="U16" s="373"/>
      <c r="V16" s="373"/>
      <c r="W16" s="373"/>
      <c r="X16" s="373"/>
      <c r="Y16" s="373"/>
      <c r="Z16" s="373"/>
      <c r="AA16" s="373"/>
      <c r="AB16" s="373"/>
      <c r="AC16" s="373"/>
      <c r="AD16" s="373"/>
      <c r="AE16" s="373"/>
      <c r="AF16" s="373"/>
      <c r="AG16" s="373"/>
      <c r="AH16" s="373"/>
      <c r="AI16" s="373"/>
      <c r="AJ16" s="375"/>
      <c r="AK16" s="367"/>
      <c r="AL16" s="370"/>
      <c r="AM16" s="478"/>
      <c r="AN16" s="87">
        <v>7</v>
      </c>
      <c r="AO16" s="127" t="s">
        <v>47</v>
      </c>
      <c r="AP16" s="128"/>
      <c r="AQ16" s="128"/>
      <c r="AR16" s="128"/>
      <c r="AS16" s="128"/>
      <c r="AT16" s="128"/>
      <c r="AU16" s="128"/>
      <c r="AV16" s="128"/>
      <c r="AW16" s="128"/>
      <c r="AX16" s="128"/>
      <c r="AY16" s="128"/>
      <c r="AZ16" s="128"/>
      <c r="BA16" s="128"/>
      <c r="BB16" s="128">
        <f t="shared" si="6"/>
        <v>0</v>
      </c>
      <c r="BC16" s="128" t="str">
        <f t="shared" si="7"/>
        <v>Débil</v>
      </c>
      <c r="BD16" s="128"/>
      <c r="BE16" s="128"/>
      <c r="BF16" s="128" t="str">
        <f t="shared" si="8"/>
        <v/>
      </c>
      <c r="BG16" s="128"/>
      <c r="BH16" s="129" t="str">
        <f t="shared" si="9"/>
        <v/>
      </c>
      <c r="BI16" s="128" t="str">
        <f t="shared" si="10"/>
        <v/>
      </c>
      <c r="BJ16" s="128" t="str">
        <f t="shared" si="11"/>
        <v>SI</v>
      </c>
      <c r="BK16" s="480"/>
      <c r="BL16" s="480"/>
      <c r="BM16" s="365"/>
      <c r="BN16" s="367"/>
      <c r="BO16" s="367"/>
      <c r="BP16" s="370"/>
      <c r="BQ16" s="373"/>
      <c r="BR16" s="495"/>
    </row>
    <row r="17" spans="1:70" s="85" customFormat="1" ht="23.25" customHeight="1" x14ac:dyDescent="0.25">
      <c r="A17" s="118"/>
      <c r="B17" s="384"/>
      <c r="C17" s="373"/>
      <c r="D17" s="386"/>
      <c r="E17" s="386"/>
      <c r="F17" s="373"/>
      <c r="G17" s="373"/>
      <c r="H17" s="389"/>
      <c r="I17" s="373"/>
      <c r="J17" s="392"/>
      <c r="K17" s="88">
        <v>8</v>
      </c>
      <c r="L17" s="124" t="s">
        <v>47</v>
      </c>
      <c r="M17" s="394"/>
      <c r="N17" s="396"/>
      <c r="O17" s="367"/>
      <c r="P17" s="399"/>
      <c r="Q17" s="373"/>
      <c r="R17" s="373"/>
      <c r="S17" s="373"/>
      <c r="T17" s="373"/>
      <c r="U17" s="373"/>
      <c r="V17" s="373"/>
      <c r="W17" s="373"/>
      <c r="X17" s="373"/>
      <c r="Y17" s="373"/>
      <c r="Z17" s="373"/>
      <c r="AA17" s="373"/>
      <c r="AB17" s="373"/>
      <c r="AC17" s="373"/>
      <c r="AD17" s="373"/>
      <c r="AE17" s="373"/>
      <c r="AF17" s="373"/>
      <c r="AG17" s="373"/>
      <c r="AH17" s="373"/>
      <c r="AI17" s="373"/>
      <c r="AJ17" s="375"/>
      <c r="AK17" s="367"/>
      <c r="AL17" s="370"/>
      <c r="AM17" s="478"/>
      <c r="AN17" s="89">
        <v>8</v>
      </c>
      <c r="AO17" s="124" t="s">
        <v>47</v>
      </c>
      <c r="AP17" s="125"/>
      <c r="AQ17" s="125"/>
      <c r="AR17" s="125"/>
      <c r="AS17" s="125"/>
      <c r="AT17" s="125"/>
      <c r="AU17" s="125"/>
      <c r="AV17" s="125"/>
      <c r="AW17" s="125"/>
      <c r="AX17" s="125"/>
      <c r="AY17" s="125"/>
      <c r="AZ17" s="125"/>
      <c r="BA17" s="125"/>
      <c r="BB17" s="125">
        <f t="shared" si="6"/>
        <v>0</v>
      </c>
      <c r="BC17" s="125" t="str">
        <f t="shared" si="7"/>
        <v>Débil</v>
      </c>
      <c r="BD17" s="125"/>
      <c r="BE17" s="125"/>
      <c r="BF17" s="125" t="str">
        <f t="shared" si="8"/>
        <v/>
      </c>
      <c r="BG17" s="125"/>
      <c r="BH17" s="126" t="str">
        <f t="shared" si="9"/>
        <v/>
      </c>
      <c r="BI17" s="125" t="str">
        <f t="shared" si="10"/>
        <v/>
      </c>
      <c r="BJ17" s="125" t="str">
        <f t="shared" si="11"/>
        <v>SI</v>
      </c>
      <c r="BK17" s="480"/>
      <c r="BL17" s="480"/>
      <c r="BM17" s="365"/>
      <c r="BN17" s="367"/>
      <c r="BO17" s="367"/>
      <c r="BP17" s="370"/>
      <c r="BQ17" s="373"/>
      <c r="BR17" s="495"/>
    </row>
    <row r="18" spans="1:70" s="85" customFormat="1" ht="23.25" customHeight="1" x14ac:dyDescent="0.25">
      <c r="A18" s="118"/>
      <c r="B18" s="384"/>
      <c r="C18" s="373"/>
      <c r="D18" s="386"/>
      <c r="E18" s="386"/>
      <c r="F18" s="373"/>
      <c r="G18" s="373"/>
      <c r="H18" s="389"/>
      <c r="I18" s="373"/>
      <c r="J18" s="392"/>
      <c r="K18" s="86">
        <v>9</v>
      </c>
      <c r="L18" s="127" t="s">
        <v>47</v>
      </c>
      <c r="M18" s="394"/>
      <c r="N18" s="396"/>
      <c r="O18" s="367"/>
      <c r="P18" s="399"/>
      <c r="Q18" s="373"/>
      <c r="R18" s="373"/>
      <c r="S18" s="373"/>
      <c r="T18" s="373"/>
      <c r="U18" s="373"/>
      <c r="V18" s="373"/>
      <c r="W18" s="373"/>
      <c r="X18" s="373"/>
      <c r="Y18" s="373"/>
      <c r="Z18" s="373"/>
      <c r="AA18" s="373"/>
      <c r="AB18" s="373"/>
      <c r="AC18" s="373"/>
      <c r="AD18" s="373"/>
      <c r="AE18" s="373"/>
      <c r="AF18" s="373"/>
      <c r="AG18" s="373"/>
      <c r="AH18" s="373"/>
      <c r="AI18" s="373"/>
      <c r="AJ18" s="375"/>
      <c r="AK18" s="367"/>
      <c r="AL18" s="370"/>
      <c r="AM18" s="478"/>
      <c r="AN18" s="87">
        <v>9</v>
      </c>
      <c r="AO18" s="127" t="s">
        <v>56</v>
      </c>
      <c r="AP18" s="128"/>
      <c r="AQ18" s="128"/>
      <c r="AR18" s="128"/>
      <c r="AS18" s="128"/>
      <c r="AT18" s="128"/>
      <c r="AU18" s="128"/>
      <c r="AV18" s="128"/>
      <c r="AW18" s="128"/>
      <c r="AX18" s="128"/>
      <c r="AY18" s="128"/>
      <c r="AZ18" s="128"/>
      <c r="BA18" s="128"/>
      <c r="BB18" s="128">
        <f t="shared" si="6"/>
        <v>0</v>
      </c>
      <c r="BC18" s="128" t="str">
        <f t="shared" si="7"/>
        <v>Débil</v>
      </c>
      <c r="BD18" s="128"/>
      <c r="BE18" s="128"/>
      <c r="BF18" s="128" t="str">
        <f t="shared" si="8"/>
        <v/>
      </c>
      <c r="BG18" s="128"/>
      <c r="BH18" s="129" t="str">
        <f t="shared" si="9"/>
        <v/>
      </c>
      <c r="BI18" s="128" t="str">
        <f t="shared" si="10"/>
        <v/>
      </c>
      <c r="BJ18" s="128" t="str">
        <f t="shared" si="11"/>
        <v>SI</v>
      </c>
      <c r="BK18" s="480"/>
      <c r="BL18" s="480"/>
      <c r="BM18" s="365"/>
      <c r="BN18" s="367"/>
      <c r="BO18" s="367"/>
      <c r="BP18" s="370"/>
      <c r="BQ18" s="373"/>
      <c r="BR18" s="495"/>
    </row>
    <row r="19" spans="1:70" s="85" customFormat="1" ht="23.25" customHeight="1" thickBot="1" x14ac:dyDescent="0.3">
      <c r="A19" s="118"/>
      <c r="B19" s="385"/>
      <c r="C19" s="374"/>
      <c r="D19" s="387"/>
      <c r="E19" s="387"/>
      <c r="F19" s="374"/>
      <c r="G19" s="374"/>
      <c r="H19" s="390"/>
      <c r="I19" s="374"/>
      <c r="J19" s="393"/>
      <c r="K19" s="113">
        <v>10</v>
      </c>
      <c r="L19" s="130" t="s">
        <v>47</v>
      </c>
      <c r="M19" s="395"/>
      <c r="N19" s="397"/>
      <c r="O19" s="368"/>
      <c r="P19" s="400"/>
      <c r="Q19" s="374"/>
      <c r="R19" s="374"/>
      <c r="S19" s="374"/>
      <c r="T19" s="374"/>
      <c r="U19" s="374"/>
      <c r="V19" s="374"/>
      <c r="W19" s="374"/>
      <c r="X19" s="374"/>
      <c r="Y19" s="374"/>
      <c r="Z19" s="374"/>
      <c r="AA19" s="374"/>
      <c r="AB19" s="374"/>
      <c r="AC19" s="374"/>
      <c r="AD19" s="374"/>
      <c r="AE19" s="374"/>
      <c r="AF19" s="374"/>
      <c r="AG19" s="374"/>
      <c r="AH19" s="374"/>
      <c r="AI19" s="374"/>
      <c r="AJ19" s="376"/>
      <c r="AK19" s="368"/>
      <c r="AL19" s="371"/>
      <c r="AM19" s="479"/>
      <c r="AN19" s="114">
        <v>10</v>
      </c>
      <c r="AO19" s="130" t="s">
        <v>56</v>
      </c>
      <c r="AP19" s="131"/>
      <c r="AQ19" s="131"/>
      <c r="AR19" s="131"/>
      <c r="AS19" s="131"/>
      <c r="AT19" s="131"/>
      <c r="AU19" s="131"/>
      <c r="AV19" s="131"/>
      <c r="AW19" s="131"/>
      <c r="AX19" s="131"/>
      <c r="AY19" s="131"/>
      <c r="AZ19" s="131"/>
      <c r="BA19" s="131"/>
      <c r="BB19" s="131">
        <f t="shared" si="6"/>
        <v>0</v>
      </c>
      <c r="BC19" s="131" t="str">
        <f t="shared" si="7"/>
        <v>Débil</v>
      </c>
      <c r="BD19" s="131"/>
      <c r="BE19" s="131"/>
      <c r="BF19" s="131" t="str">
        <f t="shared" si="8"/>
        <v/>
      </c>
      <c r="BG19" s="131"/>
      <c r="BH19" s="132" t="str">
        <f t="shared" si="9"/>
        <v/>
      </c>
      <c r="BI19" s="131" t="str">
        <f t="shared" si="10"/>
        <v/>
      </c>
      <c r="BJ19" s="131" t="str">
        <f t="shared" si="11"/>
        <v>SI</v>
      </c>
      <c r="BK19" s="481"/>
      <c r="BL19" s="481"/>
      <c r="BM19" s="366"/>
      <c r="BN19" s="368"/>
      <c r="BO19" s="368"/>
      <c r="BP19" s="371"/>
      <c r="BQ19" s="374"/>
      <c r="BR19" s="496"/>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7v9sO7nA/MMQdq41ZRGCOmWmXzaGbmxHWCW6zqKjSW1gpxxD3bwuTPSCYyHQC8HX5AHWnzcm+yikRjcdm+14GA==" saltValue="TMzGRO2Bocv0uT/f0Y/9wg==" spinCount="100000" sheet="1" formatCells="0" formatColumns="0" formatRows="0" autoFilter="0"/>
  <mergeCells count="93">
    <mergeCell ref="AU6:BL6"/>
    <mergeCell ref="BM6:BP8"/>
    <mergeCell ref="AU7:BA8"/>
    <mergeCell ref="BB7:BC9"/>
    <mergeCell ref="BE7:BF9"/>
    <mergeCell ref="BH7:BI9"/>
    <mergeCell ref="BJ7:BJ9"/>
    <mergeCell ref="BK7:BK9"/>
    <mergeCell ref="BL7:BL9"/>
    <mergeCell ref="AS7:AS9"/>
    <mergeCell ref="AT7:AT9"/>
    <mergeCell ref="B6:M6"/>
    <mergeCell ref="N6:AM6"/>
    <mergeCell ref="AN6:AT6"/>
    <mergeCell ref="F8:F9"/>
    <mergeCell ref="G8:G9"/>
    <mergeCell ref="H8:H9"/>
    <mergeCell ref="I8:I9"/>
    <mergeCell ref="AN7:AN9"/>
    <mergeCell ref="AO7:AO9"/>
    <mergeCell ref="AP7:AP9"/>
    <mergeCell ref="AQ7:AQ9"/>
    <mergeCell ref="AR7:AR9"/>
    <mergeCell ref="B7:B9"/>
    <mergeCell ref="C7:C9"/>
    <mergeCell ref="D7:D9"/>
    <mergeCell ref="E7:E9"/>
    <mergeCell ref="F7:J7"/>
    <mergeCell ref="J8:J9"/>
    <mergeCell ref="N8:P9"/>
    <mergeCell ref="Q8:AI8"/>
    <mergeCell ref="AJ8:AK9"/>
    <mergeCell ref="AL8:AL9"/>
    <mergeCell ref="K7:L9"/>
    <mergeCell ref="M7:M9"/>
    <mergeCell ref="N7:AM7"/>
    <mergeCell ref="AM8:AM9"/>
    <mergeCell ref="BQ8:BQ9"/>
    <mergeCell ref="BR8:BR9"/>
    <mergeCell ref="BM9:BN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R10:R19"/>
    <mergeCell ref="S10:S19"/>
    <mergeCell ref="T10:T19"/>
    <mergeCell ref="U10:U19"/>
    <mergeCell ref="V10:V19"/>
    <mergeCell ref="W10:W19"/>
    <mergeCell ref="X10:X19"/>
    <mergeCell ref="Y10:Y19"/>
    <mergeCell ref="Z10:Z19"/>
    <mergeCell ref="AA10:AA19"/>
    <mergeCell ref="AB10:AB19"/>
    <mergeCell ref="AC10:AC19"/>
    <mergeCell ref="AD10:AD19"/>
    <mergeCell ref="AE10:AE19"/>
    <mergeCell ref="AL10:AL19"/>
    <mergeCell ref="AM10:AM19"/>
    <mergeCell ref="BK10:BK19"/>
    <mergeCell ref="BQ10:BQ19"/>
    <mergeCell ref="AF10:AF19"/>
    <mergeCell ref="AG10:AG19"/>
    <mergeCell ref="AH10:AH19"/>
    <mergeCell ref="AI10:AI19"/>
    <mergeCell ref="AJ10:AJ19"/>
    <mergeCell ref="BR10:BR19"/>
    <mergeCell ref="BQ6:BR7"/>
    <mergeCell ref="B2:C3"/>
    <mergeCell ref="D2:BR2"/>
    <mergeCell ref="D3:BR3"/>
    <mergeCell ref="B4:C4"/>
    <mergeCell ref="D4:R4"/>
    <mergeCell ref="S4:AR4"/>
    <mergeCell ref="AS4:BH4"/>
    <mergeCell ref="BI4:BR4"/>
    <mergeCell ref="BL10:BL19"/>
    <mergeCell ref="BM10:BM19"/>
    <mergeCell ref="BN10:BN19"/>
    <mergeCell ref="BO10:BO19"/>
    <mergeCell ref="BP10:BP19"/>
    <mergeCell ref="AK10:AK19"/>
  </mergeCells>
  <conditionalFormatting sqref="AL10:AL19 BP10:BP19">
    <cfRule type="containsText" dxfId="522" priority="10" operator="containsText" text="Extremo">
      <formula>NOT(ISERROR(SEARCH("Extremo",AL10)))</formula>
    </cfRule>
    <cfRule type="containsText" dxfId="521" priority="11" operator="containsText" text="Alto">
      <formula>NOT(ISERROR(SEARCH("Alto",AL10)))</formula>
    </cfRule>
    <cfRule type="containsText" dxfId="520" priority="12" operator="containsText" text="Moderado">
      <formula>NOT(ISERROR(SEARCH("Moderado",AL10)))</formula>
    </cfRule>
    <cfRule type="containsText" dxfId="519" priority="13" operator="containsText" text="Bajo">
      <formula>NOT(ISERROR(SEARCH("Bajo",AL10)))</formula>
    </cfRule>
  </conditionalFormatting>
  <conditionalFormatting sqref="BH10:BH19">
    <cfRule type="containsText" dxfId="518" priority="7" operator="containsText" text="FUERTE">
      <formula>NOT(ISERROR(SEARCH("FUERTE",BH10)))</formula>
    </cfRule>
    <cfRule type="containsText" dxfId="517" priority="8" operator="containsText" text="MODERADO">
      <formula>NOT(ISERROR(SEARCH("MODERADO",BH10)))</formula>
    </cfRule>
    <cfRule type="containsText" dxfId="516" priority="9" operator="containsText" text="DÉBIL">
      <formula>NOT(ISERROR(SEARCH("DÉBIL",BH10)))</formula>
    </cfRule>
  </conditionalFormatting>
  <conditionalFormatting sqref="J10">
    <cfRule type="containsText" dxfId="515" priority="5" operator="containsText" text="No es Riesgo de Corrupción">
      <formula>NOT(ISERROR(SEARCH("No es Riesgo de Corrupción",J10)))</formula>
    </cfRule>
    <cfRule type="containsText" dxfId="514" priority="6" operator="containsText" text="Si es Riesgo de Corrupción">
      <formula>NOT(ISERROR(SEARCH("Si es Riesgo de Corrupción",J10)))</formula>
    </cfRule>
  </conditionalFormatting>
  <conditionalFormatting sqref="AM10">
    <cfRule type="containsText" dxfId="513" priority="1" operator="containsText" text="Extremo">
      <formula>NOT(ISERROR(SEARCH("Extremo",AM10)))</formula>
    </cfRule>
    <cfRule type="containsText" dxfId="512" priority="2" operator="containsText" text="Alto">
      <formula>NOT(ISERROR(SEARCH("Alto",AM10)))</formula>
    </cfRule>
    <cfRule type="containsText" dxfId="511" priority="3" operator="containsText" text="Moderado">
      <formula>NOT(ISERROR(SEARCH("Moderado",AM10)))</formula>
    </cfRule>
    <cfRule type="containsText" dxfId="510" priority="4" operator="containsText" text="Bajo">
      <formula>NOT(ISERROR(SEARCH("Bajo",AM10)))</formula>
    </cfRule>
  </conditionalFormatting>
  <dataValidations count="13">
    <dataValidation type="list" allowBlank="1" showInputMessage="1" showErrorMessage="1" sqref="F10:I10 Q10:AI19" xr:uid="{00000000-0002-0000-0500-000000000000}">
      <formula1>"SI,NO"</formula1>
    </dataValidation>
    <dataValidation type="list" allowBlank="1" showInputMessage="1" showErrorMessage="1" sqref="N10" xr:uid="{00000000-0002-0000-0500-000001000000}">
      <formula1>"-,1,2,3,4,5"</formula1>
    </dataValidation>
    <dataValidation type="list" allowBlank="1" showInputMessage="1" showErrorMessage="1" sqref="AQ10:AQ19" xr:uid="{00000000-0002-0000-0500-000002000000}">
      <formula1>"Por Tramite, Diario, Semanal, Quincenal, Mensual, Bimestral, Trimestral, Semestral"</formula1>
    </dataValidation>
    <dataValidation type="list" allowBlank="1" showInputMessage="1" showErrorMessage="1" sqref="AU10:AU19" xr:uid="{00000000-0002-0000-0500-000003000000}">
      <formula1>"Asignado,No Asignado"</formula1>
    </dataValidation>
    <dataValidation type="list" allowBlank="1" showInputMessage="1" showErrorMessage="1" sqref="AV10:AV19" xr:uid="{00000000-0002-0000-0500-000004000000}">
      <formula1>"Adecuado,Inadecuado"</formula1>
    </dataValidation>
    <dataValidation type="list" allowBlank="1" showInputMessage="1" showErrorMessage="1" sqref="AW10:AW19" xr:uid="{00000000-0002-0000-0500-000005000000}">
      <formula1>"Oportuna,Inoportuna"</formula1>
    </dataValidation>
    <dataValidation type="list" allowBlank="1" showInputMessage="1" showErrorMessage="1" sqref="AX10:AX19" xr:uid="{00000000-0002-0000-0500-000006000000}">
      <formula1>"Prevenir,Detectar,No es un control"</formula1>
    </dataValidation>
    <dataValidation type="list" allowBlank="1" showInputMessage="1" showErrorMessage="1" sqref="AY10:AY19" xr:uid="{00000000-0002-0000-0500-000007000000}">
      <formula1>"Confiable,No confiable"</formula1>
    </dataValidation>
    <dataValidation type="list" allowBlank="1" showInputMessage="1" showErrorMessage="1" sqref="AZ10:AZ19" xr:uid="{00000000-0002-0000-0500-000008000000}">
      <formula1>"Se investigan y resuelven oportunamente,No se investigan y resuelven oportunamente."</formula1>
    </dataValidation>
    <dataValidation type="list" allowBlank="1" showInputMessage="1" showErrorMessage="1" sqref="BA10:BA19" xr:uid="{00000000-0002-0000-0500-000009000000}">
      <formula1>"Completa,Incompleta,No existe"</formula1>
    </dataValidation>
    <dataValidation type="list" allowBlank="1" showInputMessage="1" showErrorMessage="1" sqref="BE10:BE19" xr:uid="{00000000-0002-0000-0500-00000A000000}">
      <formula1>"Fuerte,Moderado,Débil"</formula1>
    </dataValidation>
    <dataValidation type="list" allowBlank="1" showInputMessage="1" showErrorMessage="1" sqref="AT10:AT19" xr:uid="{00000000-0002-0000-0500-00000B000000}">
      <formula1>"Preventivo,Detectivo"</formula1>
    </dataValidation>
    <dataValidation type="list" allowBlank="1" showInputMessage="1" showErrorMessage="1" sqref="B10" xr:uid="{00000000-0002-0000-0500-00000C000000}">
      <formula1>$B$1047857:$B$1047889</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D000000}">
          <x14:formula1>
            <xm:f>'C:\Users\1042348856\Downloads\[Mapa riesgos de corrupcion 2019 SSOAC actualizado a Dic 2019.xlsx]Hoja2'!#REF!</xm:f>
          </x14:formula1>
          <xm:sqref>AM10:AM19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6" t="s">
        <v>64</v>
      </c>
      <c r="AV9" s="146" t="s">
        <v>65</v>
      </c>
      <c r="AW9" s="146">
        <v>2</v>
      </c>
      <c r="AX9" s="146">
        <v>3</v>
      </c>
      <c r="AY9" s="146">
        <v>4</v>
      </c>
      <c r="AZ9" s="146">
        <v>5</v>
      </c>
      <c r="BA9" s="146">
        <v>6</v>
      </c>
      <c r="BB9" s="472"/>
      <c r="BC9" s="473"/>
      <c r="BD9" s="117"/>
      <c r="BE9" s="472"/>
      <c r="BF9" s="473"/>
      <c r="BG9" s="117"/>
      <c r="BH9" s="472"/>
      <c r="BI9" s="473"/>
      <c r="BJ9" s="472"/>
      <c r="BK9" s="476"/>
      <c r="BL9" s="476"/>
      <c r="BM9" s="381" t="s">
        <v>5</v>
      </c>
      <c r="BN9" s="382"/>
      <c r="BO9" s="136" t="s">
        <v>6</v>
      </c>
      <c r="BP9" s="136" t="s">
        <v>7</v>
      </c>
      <c r="BQ9" s="498"/>
      <c r="BR9" s="500"/>
    </row>
    <row r="10" spans="1:70" ht="178.5" x14ac:dyDescent="0.25">
      <c r="A10" s="20"/>
      <c r="B10" s="508" t="s">
        <v>16</v>
      </c>
      <c r="C10" s="507" t="s">
        <v>174</v>
      </c>
      <c r="D10" s="511" t="s">
        <v>418</v>
      </c>
      <c r="E10" s="511" t="s">
        <v>419</v>
      </c>
      <c r="F10" s="507" t="s">
        <v>89</v>
      </c>
      <c r="G10" s="507" t="s">
        <v>89</v>
      </c>
      <c r="H10" s="513" t="s">
        <v>89</v>
      </c>
      <c r="I10" s="507" t="s">
        <v>89</v>
      </c>
      <c r="J10" s="391" t="str">
        <f t="shared" ref="J10" si="0">IF(AND((F10="SI"),(G10="SI"),(H10="SI"),(I10="SI")),"Si es Riesgo de Corrupción","No es Riesgo de Corrupción")</f>
        <v>Si es Riesgo de Corrupción</v>
      </c>
      <c r="K10" s="21">
        <v>1</v>
      </c>
      <c r="L10" s="22" t="s">
        <v>420</v>
      </c>
      <c r="M10" s="516" t="s">
        <v>421</v>
      </c>
      <c r="N10" s="518">
        <v>3</v>
      </c>
      <c r="O10" s="367" t="str">
        <f t="shared" ref="O10" si="1">IF(N10=1,"Rara vez",IF(N10=2,"Improbable",IF(N10=3,"Posible",IF(N10=4,"Probable",IF(N10=5,"Casi seguro","← 
Definir el nivel de probabilidad")))))</f>
        <v>Posible</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96</v>
      </c>
      <c r="T10" s="507" t="s">
        <v>89</v>
      </c>
      <c r="U10" s="507" t="s">
        <v>89</v>
      </c>
      <c r="V10" s="507" t="s">
        <v>89</v>
      </c>
      <c r="W10" s="507" t="s">
        <v>89</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375">
        <f t="shared" ref="AJ10" si="3">IF(AF10="SI","Impacto Catastrófico por lesoines o perdida de vidas humanas",(COUNTIF(Q10:AE19,"SI")+COUNTIF(AG10:AI19,"SI")))</f>
        <v>15</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23">
        <v>1</v>
      </c>
      <c r="AO10" s="22" t="s">
        <v>422</v>
      </c>
      <c r="AP10" s="10" t="s">
        <v>175</v>
      </c>
      <c r="AQ10" s="10" t="s">
        <v>99</v>
      </c>
      <c r="AR10" s="10" t="s">
        <v>176</v>
      </c>
      <c r="AS10" s="10" t="s">
        <v>135</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MODERADA</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2</v>
      </c>
      <c r="BN10" s="367" t="str">
        <f>IF(BM10=1,"Rara vez",IF(BM10=2,"Improbable",IF(BM10=3,"Posible",IF(BM10=4,"Probable",IF(BM10=5,"Casi Seguro",0)))))</f>
        <v>Improbable</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504" t="s">
        <v>423</v>
      </c>
      <c r="BR10" s="501" t="s">
        <v>828</v>
      </c>
    </row>
    <row r="11" spans="1:70" ht="178.5" x14ac:dyDescent="0.25">
      <c r="A11" s="20"/>
      <c r="B11" s="509"/>
      <c r="C11" s="505"/>
      <c r="D11" s="511"/>
      <c r="E11" s="511"/>
      <c r="F11" s="505"/>
      <c r="G11" s="505"/>
      <c r="H11" s="514"/>
      <c r="I11" s="505"/>
      <c r="J11" s="392"/>
      <c r="K11" s="24">
        <v>2</v>
      </c>
      <c r="L11" s="25" t="s">
        <v>420</v>
      </c>
      <c r="M11" s="516"/>
      <c r="N11" s="518"/>
      <c r="O11" s="367"/>
      <c r="P11" s="399"/>
      <c r="Q11" s="505"/>
      <c r="R11" s="505"/>
      <c r="S11" s="505"/>
      <c r="T11" s="505"/>
      <c r="U11" s="505"/>
      <c r="V11" s="505"/>
      <c r="W11" s="505"/>
      <c r="X11" s="505"/>
      <c r="Y11" s="505"/>
      <c r="Z11" s="505"/>
      <c r="AA11" s="505"/>
      <c r="AB11" s="505"/>
      <c r="AC11" s="505"/>
      <c r="AD11" s="505"/>
      <c r="AE11" s="505"/>
      <c r="AF11" s="505"/>
      <c r="AG11" s="505"/>
      <c r="AH11" s="505"/>
      <c r="AI11" s="505"/>
      <c r="AJ11" s="375"/>
      <c r="AK11" s="367"/>
      <c r="AL11" s="370"/>
      <c r="AM11" s="478"/>
      <c r="AN11" s="26">
        <v>2</v>
      </c>
      <c r="AO11" s="25" t="s">
        <v>424</v>
      </c>
      <c r="AP11" s="16" t="s">
        <v>177</v>
      </c>
      <c r="AQ11" s="16" t="s">
        <v>99</v>
      </c>
      <c r="AR11" s="16" t="s">
        <v>176</v>
      </c>
      <c r="AS11" s="16" t="s">
        <v>135</v>
      </c>
      <c r="AT11" s="16" t="s">
        <v>123</v>
      </c>
      <c r="AU11" s="16" t="s">
        <v>103</v>
      </c>
      <c r="AV11" s="16" t="s">
        <v>104</v>
      </c>
      <c r="AW11" s="16" t="s">
        <v>105</v>
      </c>
      <c r="AX11" s="16" t="s">
        <v>106</v>
      </c>
      <c r="AY11" s="16" t="s">
        <v>107</v>
      </c>
      <c r="AZ11" s="16" t="s">
        <v>108</v>
      </c>
      <c r="BA11" s="16" t="s">
        <v>124</v>
      </c>
      <c r="BB11" s="125">
        <f t="shared" si="6"/>
        <v>100</v>
      </c>
      <c r="BC11" s="125" t="str">
        <f t="shared" si="7"/>
        <v>Fuerte</v>
      </c>
      <c r="BD11" s="16"/>
      <c r="BE11" s="125" t="s">
        <v>115</v>
      </c>
      <c r="BF11" s="125" t="str">
        <f t="shared" si="8"/>
        <v>Siempre se ejecuta</v>
      </c>
      <c r="BG11" s="125"/>
      <c r="BH11" s="126" t="str">
        <f t="shared" si="9"/>
        <v>FUERTE</v>
      </c>
      <c r="BI11" s="125">
        <f t="shared" si="10"/>
        <v>100</v>
      </c>
      <c r="BJ11" s="125" t="str">
        <f t="shared" si="11"/>
        <v>NO</v>
      </c>
      <c r="BK11" s="480"/>
      <c r="BL11" s="480"/>
      <c r="BM11" s="365"/>
      <c r="BN11" s="367"/>
      <c r="BO11" s="367"/>
      <c r="BP11" s="370"/>
      <c r="BQ11" s="505"/>
      <c r="BR11" s="502"/>
    </row>
    <row r="12" spans="1:70" ht="178.5" x14ac:dyDescent="0.25">
      <c r="A12" s="20"/>
      <c r="B12" s="509"/>
      <c r="C12" s="505"/>
      <c r="D12" s="511"/>
      <c r="E12" s="511"/>
      <c r="F12" s="505"/>
      <c r="G12" s="505"/>
      <c r="H12" s="514"/>
      <c r="I12" s="505"/>
      <c r="J12" s="392"/>
      <c r="K12" s="27">
        <v>3</v>
      </c>
      <c r="L12" s="28" t="s">
        <v>420</v>
      </c>
      <c r="M12" s="516"/>
      <c r="N12" s="518"/>
      <c r="O12" s="367"/>
      <c r="P12" s="399"/>
      <c r="Q12" s="505"/>
      <c r="R12" s="505"/>
      <c r="S12" s="505"/>
      <c r="T12" s="505"/>
      <c r="U12" s="505"/>
      <c r="V12" s="505"/>
      <c r="W12" s="505"/>
      <c r="X12" s="505"/>
      <c r="Y12" s="505"/>
      <c r="Z12" s="505"/>
      <c r="AA12" s="505"/>
      <c r="AB12" s="505"/>
      <c r="AC12" s="505"/>
      <c r="AD12" s="505"/>
      <c r="AE12" s="505"/>
      <c r="AF12" s="505"/>
      <c r="AG12" s="505"/>
      <c r="AH12" s="505"/>
      <c r="AI12" s="505"/>
      <c r="AJ12" s="375"/>
      <c r="AK12" s="367"/>
      <c r="AL12" s="370"/>
      <c r="AM12" s="478"/>
      <c r="AN12" s="29">
        <v>3</v>
      </c>
      <c r="AO12" s="28" t="s">
        <v>425</v>
      </c>
      <c r="AP12" s="12" t="s">
        <v>371</v>
      </c>
      <c r="AQ12" s="12" t="s">
        <v>99</v>
      </c>
      <c r="AR12" s="12" t="s">
        <v>382</v>
      </c>
      <c r="AS12" s="12" t="s">
        <v>135</v>
      </c>
      <c r="AT12" s="12" t="s">
        <v>123</v>
      </c>
      <c r="AU12" s="12" t="s">
        <v>103</v>
      </c>
      <c r="AV12" s="12" t="s">
        <v>104</v>
      </c>
      <c r="AW12" s="12" t="s">
        <v>105</v>
      </c>
      <c r="AX12" s="12" t="s">
        <v>106</v>
      </c>
      <c r="AY12" s="12" t="s">
        <v>107</v>
      </c>
      <c r="AZ12" s="12" t="s">
        <v>108</v>
      </c>
      <c r="BA12" s="12" t="s">
        <v>124</v>
      </c>
      <c r="BB12" s="128">
        <f t="shared" si="6"/>
        <v>100</v>
      </c>
      <c r="BC12" s="128" t="str">
        <f t="shared" si="7"/>
        <v>Fuerte</v>
      </c>
      <c r="BD12" s="12"/>
      <c r="BE12" s="128" t="s">
        <v>115</v>
      </c>
      <c r="BF12" s="128" t="str">
        <f t="shared" si="8"/>
        <v>Siempre se ejecuta</v>
      </c>
      <c r="BG12" s="128"/>
      <c r="BH12" s="129" t="str">
        <f t="shared" si="9"/>
        <v>FUERTE</v>
      </c>
      <c r="BI12" s="128">
        <f t="shared" si="10"/>
        <v>100</v>
      </c>
      <c r="BJ12" s="128" t="str">
        <f t="shared" si="11"/>
        <v>NO</v>
      </c>
      <c r="BK12" s="480"/>
      <c r="BL12" s="480"/>
      <c r="BM12" s="365"/>
      <c r="BN12" s="367"/>
      <c r="BO12" s="367"/>
      <c r="BP12" s="370"/>
      <c r="BQ12" s="505"/>
      <c r="BR12" s="502"/>
    </row>
    <row r="13" spans="1:70" ht="204" x14ac:dyDescent="0.25">
      <c r="A13" s="20"/>
      <c r="B13" s="509"/>
      <c r="C13" s="505"/>
      <c r="D13" s="511"/>
      <c r="E13" s="511"/>
      <c r="F13" s="505"/>
      <c r="G13" s="505"/>
      <c r="H13" s="514"/>
      <c r="I13" s="505"/>
      <c r="J13" s="392"/>
      <c r="K13" s="24">
        <v>4</v>
      </c>
      <c r="L13" s="25" t="s">
        <v>381</v>
      </c>
      <c r="M13" s="516"/>
      <c r="N13" s="518"/>
      <c r="O13" s="367"/>
      <c r="P13" s="399"/>
      <c r="Q13" s="505"/>
      <c r="R13" s="505"/>
      <c r="S13" s="505"/>
      <c r="T13" s="505"/>
      <c r="U13" s="505"/>
      <c r="V13" s="505"/>
      <c r="W13" s="505"/>
      <c r="X13" s="505"/>
      <c r="Y13" s="505"/>
      <c r="Z13" s="505"/>
      <c r="AA13" s="505"/>
      <c r="AB13" s="505"/>
      <c r="AC13" s="505"/>
      <c r="AD13" s="505"/>
      <c r="AE13" s="505"/>
      <c r="AF13" s="505"/>
      <c r="AG13" s="505"/>
      <c r="AH13" s="505"/>
      <c r="AI13" s="505"/>
      <c r="AJ13" s="375"/>
      <c r="AK13" s="367"/>
      <c r="AL13" s="370"/>
      <c r="AM13" s="478"/>
      <c r="AN13" s="26">
        <v>4</v>
      </c>
      <c r="AO13" s="25" t="s">
        <v>452</v>
      </c>
      <c r="AP13" s="16" t="s">
        <v>178</v>
      </c>
      <c r="AQ13" s="16" t="s">
        <v>99</v>
      </c>
      <c r="AR13" s="16" t="s">
        <v>383</v>
      </c>
      <c r="AS13" s="16" t="s">
        <v>135</v>
      </c>
      <c r="AT13" s="16" t="s">
        <v>123</v>
      </c>
      <c r="AU13" s="16" t="s">
        <v>103</v>
      </c>
      <c r="AV13" s="16" t="s">
        <v>104</v>
      </c>
      <c r="AW13" s="16" t="s">
        <v>105</v>
      </c>
      <c r="AX13" s="16" t="s">
        <v>106</v>
      </c>
      <c r="AY13" s="16" t="s">
        <v>107</v>
      </c>
      <c r="AZ13" s="16" t="s">
        <v>108</v>
      </c>
      <c r="BA13" s="16" t="s">
        <v>124</v>
      </c>
      <c r="BB13" s="125">
        <f t="shared" si="6"/>
        <v>100</v>
      </c>
      <c r="BC13" s="125" t="str">
        <f t="shared" si="7"/>
        <v>Fuerte</v>
      </c>
      <c r="BD13" s="16"/>
      <c r="BE13" s="125" t="s">
        <v>115</v>
      </c>
      <c r="BF13" s="125" t="str">
        <f t="shared" si="8"/>
        <v>Siempre se ejecuta</v>
      </c>
      <c r="BG13" s="125"/>
      <c r="BH13" s="126" t="str">
        <f t="shared" si="9"/>
        <v>FUERTE</v>
      </c>
      <c r="BI13" s="125">
        <f t="shared" si="10"/>
        <v>100</v>
      </c>
      <c r="BJ13" s="125" t="str">
        <f t="shared" si="11"/>
        <v>NO</v>
      </c>
      <c r="BK13" s="480"/>
      <c r="BL13" s="480"/>
      <c r="BM13" s="365"/>
      <c r="BN13" s="367"/>
      <c r="BO13" s="367"/>
      <c r="BP13" s="370"/>
      <c r="BQ13" s="505"/>
      <c r="BR13" s="502"/>
    </row>
    <row r="14" spans="1:70" ht="165.75" x14ac:dyDescent="0.25">
      <c r="A14" s="20"/>
      <c r="B14" s="509"/>
      <c r="C14" s="505"/>
      <c r="D14" s="511"/>
      <c r="E14" s="511"/>
      <c r="F14" s="505"/>
      <c r="G14" s="505"/>
      <c r="H14" s="514"/>
      <c r="I14" s="505"/>
      <c r="J14" s="392"/>
      <c r="K14" s="27">
        <v>5</v>
      </c>
      <c r="L14" s="28" t="s">
        <v>420</v>
      </c>
      <c r="M14" s="516"/>
      <c r="N14" s="518"/>
      <c r="O14" s="367"/>
      <c r="P14" s="399"/>
      <c r="Q14" s="505"/>
      <c r="R14" s="505"/>
      <c r="S14" s="505"/>
      <c r="T14" s="505"/>
      <c r="U14" s="505"/>
      <c r="V14" s="505"/>
      <c r="W14" s="505"/>
      <c r="X14" s="505"/>
      <c r="Y14" s="505"/>
      <c r="Z14" s="505"/>
      <c r="AA14" s="505"/>
      <c r="AB14" s="505"/>
      <c r="AC14" s="505"/>
      <c r="AD14" s="505"/>
      <c r="AE14" s="505"/>
      <c r="AF14" s="505"/>
      <c r="AG14" s="505"/>
      <c r="AH14" s="505"/>
      <c r="AI14" s="505"/>
      <c r="AJ14" s="375"/>
      <c r="AK14" s="367"/>
      <c r="AL14" s="370"/>
      <c r="AM14" s="478"/>
      <c r="AN14" s="29">
        <v>5</v>
      </c>
      <c r="AO14" s="28" t="s">
        <v>426</v>
      </c>
      <c r="AP14" s="12" t="s">
        <v>179</v>
      </c>
      <c r="AQ14" s="12" t="s">
        <v>99</v>
      </c>
      <c r="AR14" s="12" t="s">
        <v>370</v>
      </c>
      <c r="AS14" s="12" t="s">
        <v>367</v>
      </c>
      <c r="AT14" s="12" t="s">
        <v>123</v>
      </c>
      <c r="AU14" s="12" t="s">
        <v>103</v>
      </c>
      <c r="AV14" s="12" t="s">
        <v>104</v>
      </c>
      <c r="AW14" s="12" t="s">
        <v>105</v>
      </c>
      <c r="AX14" s="12" t="s">
        <v>106</v>
      </c>
      <c r="AY14" s="12" t="s">
        <v>107</v>
      </c>
      <c r="AZ14" s="12" t="s">
        <v>108</v>
      </c>
      <c r="BA14" s="12" t="s">
        <v>124</v>
      </c>
      <c r="BB14" s="128">
        <f t="shared" si="6"/>
        <v>100</v>
      </c>
      <c r="BC14" s="128" t="str">
        <f t="shared" si="7"/>
        <v>Fuerte</v>
      </c>
      <c r="BD14" s="12"/>
      <c r="BE14" s="128" t="s">
        <v>115</v>
      </c>
      <c r="BF14" s="128" t="str">
        <f t="shared" si="8"/>
        <v>Siempre se ejecuta</v>
      </c>
      <c r="BG14" s="128"/>
      <c r="BH14" s="129" t="str">
        <f t="shared" si="9"/>
        <v>FUERTE</v>
      </c>
      <c r="BI14" s="128">
        <f t="shared" si="10"/>
        <v>100</v>
      </c>
      <c r="BJ14" s="128" t="str">
        <f t="shared" si="11"/>
        <v>NO</v>
      </c>
      <c r="BK14" s="480"/>
      <c r="BL14" s="480"/>
      <c r="BM14" s="365"/>
      <c r="BN14" s="367"/>
      <c r="BO14" s="367"/>
      <c r="BP14" s="370"/>
      <c r="BQ14" s="505"/>
      <c r="BR14" s="502"/>
    </row>
    <row r="15" spans="1:70" ht="191.25" x14ac:dyDescent="0.25">
      <c r="A15" s="20"/>
      <c r="B15" s="509"/>
      <c r="C15" s="505"/>
      <c r="D15" s="511"/>
      <c r="E15" s="511"/>
      <c r="F15" s="505"/>
      <c r="G15" s="505"/>
      <c r="H15" s="514"/>
      <c r="I15" s="505"/>
      <c r="J15" s="392"/>
      <c r="K15" s="24">
        <v>6</v>
      </c>
      <c r="L15" s="25" t="s">
        <v>420</v>
      </c>
      <c r="M15" s="516"/>
      <c r="N15" s="518"/>
      <c r="O15" s="367"/>
      <c r="P15" s="399"/>
      <c r="Q15" s="505"/>
      <c r="R15" s="505"/>
      <c r="S15" s="505"/>
      <c r="T15" s="505"/>
      <c r="U15" s="505"/>
      <c r="V15" s="505"/>
      <c r="W15" s="505"/>
      <c r="X15" s="505"/>
      <c r="Y15" s="505"/>
      <c r="Z15" s="505"/>
      <c r="AA15" s="505"/>
      <c r="AB15" s="505"/>
      <c r="AC15" s="505"/>
      <c r="AD15" s="505"/>
      <c r="AE15" s="505"/>
      <c r="AF15" s="505"/>
      <c r="AG15" s="505"/>
      <c r="AH15" s="505"/>
      <c r="AI15" s="505"/>
      <c r="AJ15" s="375"/>
      <c r="AK15" s="367"/>
      <c r="AL15" s="370"/>
      <c r="AM15" s="478"/>
      <c r="AN15" s="26">
        <v>6</v>
      </c>
      <c r="AO15" s="25" t="s">
        <v>427</v>
      </c>
      <c r="AP15" s="16" t="s">
        <v>391</v>
      </c>
      <c r="AQ15" s="16" t="s">
        <v>99</v>
      </c>
      <c r="AR15" s="16" t="s">
        <v>180</v>
      </c>
      <c r="AS15" s="16" t="s">
        <v>135</v>
      </c>
      <c r="AT15" s="16" t="s">
        <v>123</v>
      </c>
      <c r="AU15" s="16" t="s">
        <v>103</v>
      </c>
      <c r="AV15" s="16" t="s">
        <v>104</v>
      </c>
      <c r="AW15" s="16" t="s">
        <v>105</v>
      </c>
      <c r="AX15" s="16" t="s">
        <v>106</v>
      </c>
      <c r="AY15" s="16" t="s">
        <v>107</v>
      </c>
      <c r="AZ15" s="16" t="s">
        <v>108</v>
      </c>
      <c r="BA15" s="16" t="s">
        <v>124</v>
      </c>
      <c r="BB15" s="125">
        <f t="shared" si="6"/>
        <v>100</v>
      </c>
      <c r="BC15" s="125" t="str">
        <f t="shared" si="7"/>
        <v>Fuerte</v>
      </c>
      <c r="BD15" s="16"/>
      <c r="BE15" s="125" t="s">
        <v>127</v>
      </c>
      <c r="BF15" s="125" t="str">
        <f t="shared" si="8"/>
        <v>Algunas veces se ejecuta</v>
      </c>
      <c r="BG15" s="125"/>
      <c r="BH15" s="126" t="str">
        <f t="shared" si="9"/>
        <v>MODERADO</v>
      </c>
      <c r="BI15" s="125">
        <f t="shared" si="10"/>
        <v>50</v>
      </c>
      <c r="BJ15" s="125" t="str">
        <f t="shared" si="11"/>
        <v>SI</v>
      </c>
      <c r="BK15" s="480"/>
      <c r="BL15" s="480"/>
      <c r="BM15" s="365"/>
      <c r="BN15" s="367"/>
      <c r="BO15" s="367"/>
      <c r="BP15" s="370"/>
      <c r="BQ15" s="505"/>
      <c r="BR15" s="502"/>
    </row>
    <row r="16" spans="1:70" ht="165.75" x14ac:dyDescent="0.25">
      <c r="A16" s="20"/>
      <c r="B16" s="509"/>
      <c r="C16" s="505"/>
      <c r="D16" s="511"/>
      <c r="E16" s="511"/>
      <c r="F16" s="505"/>
      <c r="G16" s="505"/>
      <c r="H16" s="514"/>
      <c r="I16" s="505"/>
      <c r="J16" s="392"/>
      <c r="K16" s="27">
        <v>7</v>
      </c>
      <c r="L16" s="28" t="s">
        <v>420</v>
      </c>
      <c r="M16" s="516"/>
      <c r="N16" s="518"/>
      <c r="O16" s="367"/>
      <c r="P16" s="399"/>
      <c r="Q16" s="505"/>
      <c r="R16" s="505"/>
      <c r="S16" s="505"/>
      <c r="T16" s="505"/>
      <c r="U16" s="505"/>
      <c r="V16" s="505"/>
      <c r="W16" s="505"/>
      <c r="X16" s="505"/>
      <c r="Y16" s="505"/>
      <c r="Z16" s="505"/>
      <c r="AA16" s="505"/>
      <c r="AB16" s="505"/>
      <c r="AC16" s="505"/>
      <c r="AD16" s="505"/>
      <c r="AE16" s="505"/>
      <c r="AF16" s="505"/>
      <c r="AG16" s="505"/>
      <c r="AH16" s="505"/>
      <c r="AI16" s="505"/>
      <c r="AJ16" s="375"/>
      <c r="AK16" s="367"/>
      <c r="AL16" s="370"/>
      <c r="AM16" s="478"/>
      <c r="AN16" s="29">
        <v>7</v>
      </c>
      <c r="AO16" s="28" t="s">
        <v>428</v>
      </c>
      <c r="AP16" s="12" t="s">
        <v>369</v>
      </c>
      <c r="AQ16" s="12" t="s">
        <v>99</v>
      </c>
      <c r="AR16" s="12" t="s">
        <v>368</v>
      </c>
      <c r="AS16" s="12" t="s">
        <v>367</v>
      </c>
      <c r="AT16" s="12" t="s">
        <v>123</v>
      </c>
      <c r="AU16" s="12" t="s">
        <v>103</v>
      </c>
      <c r="AV16" s="12" t="s">
        <v>104</v>
      </c>
      <c r="AW16" s="12" t="s">
        <v>105</v>
      </c>
      <c r="AX16" s="12" t="s">
        <v>106</v>
      </c>
      <c r="AY16" s="12" t="s">
        <v>107</v>
      </c>
      <c r="AZ16" s="12" t="s">
        <v>108</v>
      </c>
      <c r="BA16" s="12" t="s">
        <v>124</v>
      </c>
      <c r="BB16" s="128">
        <f t="shared" si="6"/>
        <v>100</v>
      </c>
      <c r="BC16" s="128" t="str">
        <f t="shared" si="7"/>
        <v>Fuerte</v>
      </c>
      <c r="BD16" s="12"/>
      <c r="BE16" s="128" t="s">
        <v>115</v>
      </c>
      <c r="BF16" s="128" t="str">
        <f t="shared" si="8"/>
        <v>Siempre se ejecuta</v>
      </c>
      <c r="BG16" s="128"/>
      <c r="BH16" s="129" t="str">
        <f t="shared" si="9"/>
        <v>FUERTE</v>
      </c>
      <c r="BI16" s="128">
        <f t="shared" si="10"/>
        <v>100</v>
      </c>
      <c r="BJ16" s="128" t="str">
        <f t="shared" si="11"/>
        <v>NO</v>
      </c>
      <c r="BK16" s="480"/>
      <c r="BL16" s="480"/>
      <c r="BM16" s="365"/>
      <c r="BN16" s="367"/>
      <c r="BO16" s="367"/>
      <c r="BP16" s="370"/>
      <c r="BQ16" s="505"/>
      <c r="BR16" s="502"/>
    </row>
    <row r="17" spans="1:70" ht="23.25" customHeight="1" x14ac:dyDescent="0.25">
      <c r="A17" s="20"/>
      <c r="B17" s="509"/>
      <c r="C17" s="505"/>
      <c r="D17" s="511"/>
      <c r="E17" s="511"/>
      <c r="F17" s="505"/>
      <c r="G17" s="505"/>
      <c r="H17" s="514"/>
      <c r="I17" s="505"/>
      <c r="J17" s="392"/>
      <c r="K17" s="24">
        <v>8</v>
      </c>
      <c r="L17" s="25" t="s">
        <v>47</v>
      </c>
      <c r="M17" s="516"/>
      <c r="N17" s="518"/>
      <c r="O17" s="367"/>
      <c r="P17" s="399"/>
      <c r="Q17" s="505"/>
      <c r="R17" s="505"/>
      <c r="S17" s="505"/>
      <c r="T17" s="505"/>
      <c r="U17" s="505"/>
      <c r="V17" s="505"/>
      <c r="W17" s="505"/>
      <c r="X17" s="505"/>
      <c r="Y17" s="505"/>
      <c r="Z17" s="505"/>
      <c r="AA17" s="505"/>
      <c r="AB17" s="505"/>
      <c r="AC17" s="505"/>
      <c r="AD17" s="505"/>
      <c r="AE17" s="505"/>
      <c r="AF17" s="505"/>
      <c r="AG17" s="505"/>
      <c r="AH17" s="505"/>
      <c r="AI17" s="505"/>
      <c r="AJ17" s="375"/>
      <c r="AK17" s="367"/>
      <c r="AL17" s="370"/>
      <c r="AM17" s="478"/>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480"/>
      <c r="BL17" s="480"/>
      <c r="BM17" s="365"/>
      <c r="BN17" s="367"/>
      <c r="BO17" s="367"/>
      <c r="BP17" s="370"/>
      <c r="BQ17" s="505"/>
      <c r="BR17" s="502"/>
    </row>
    <row r="18" spans="1:70" ht="23.25" customHeight="1" x14ac:dyDescent="0.25">
      <c r="A18" s="20"/>
      <c r="B18" s="509"/>
      <c r="C18" s="505"/>
      <c r="D18" s="511"/>
      <c r="E18" s="511"/>
      <c r="F18" s="505"/>
      <c r="G18" s="505"/>
      <c r="H18" s="514"/>
      <c r="I18" s="505"/>
      <c r="J18" s="392"/>
      <c r="K18" s="27">
        <v>9</v>
      </c>
      <c r="L18" s="28" t="s">
        <v>47</v>
      </c>
      <c r="M18" s="516"/>
      <c r="N18" s="518"/>
      <c r="O18" s="367"/>
      <c r="P18" s="399"/>
      <c r="Q18" s="505"/>
      <c r="R18" s="505"/>
      <c r="S18" s="505"/>
      <c r="T18" s="505"/>
      <c r="U18" s="505"/>
      <c r="V18" s="505"/>
      <c r="W18" s="505"/>
      <c r="X18" s="505"/>
      <c r="Y18" s="505"/>
      <c r="Z18" s="505"/>
      <c r="AA18" s="505"/>
      <c r="AB18" s="505"/>
      <c r="AC18" s="505"/>
      <c r="AD18" s="505"/>
      <c r="AE18" s="505"/>
      <c r="AF18" s="505"/>
      <c r="AG18" s="505"/>
      <c r="AH18" s="505"/>
      <c r="AI18" s="505"/>
      <c r="AJ18" s="375"/>
      <c r="AK18" s="367"/>
      <c r="AL18" s="370"/>
      <c r="AM18" s="478"/>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480"/>
      <c r="BL18" s="480"/>
      <c r="BM18" s="365"/>
      <c r="BN18" s="367"/>
      <c r="BO18" s="367"/>
      <c r="BP18" s="370"/>
      <c r="BQ18" s="505"/>
      <c r="BR18" s="502"/>
    </row>
    <row r="19" spans="1:70" ht="23.25" customHeight="1" thickBot="1" x14ac:dyDescent="0.3">
      <c r="A19" s="20"/>
      <c r="B19" s="510"/>
      <c r="C19" s="506"/>
      <c r="D19" s="512"/>
      <c r="E19" s="512"/>
      <c r="F19" s="506"/>
      <c r="G19" s="506"/>
      <c r="H19" s="515"/>
      <c r="I19" s="506"/>
      <c r="J19" s="393"/>
      <c r="K19" s="30">
        <v>10</v>
      </c>
      <c r="L19" s="31" t="s">
        <v>47</v>
      </c>
      <c r="M19" s="517"/>
      <c r="N19" s="519"/>
      <c r="O19" s="368"/>
      <c r="P19" s="400"/>
      <c r="Q19" s="506"/>
      <c r="R19" s="506"/>
      <c r="S19" s="506"/>
      <c r="T19" s="506"/>
      <c r="U19" s="506"/>
      <c r="V19" s="506"/>
      <c r="W19" s="506"/>
      <c r="X19" s="506"/>
      <c r="Y19" s="506"/>
      <c r="Z19" s="506"/>
      <c r="AA19" s="506"/>
      <c r="AB19" s="506"/>
      <c r="AC19" s="506"/>
      <c r="AD19" s="506"/>
      <c r="AE19" s="506"/>
      <c r="AF19" s="506"/>
      <c r="AG19" s="506"/>
      <c r="AH19" s="506"/>
      <c r="AI19" s="506"/>
      <c r="AJ19" s="376"/>
      <c r="AK19" s="368"/>
      <c r="AL19" s="371"/>
      <c r="AM19" s="479"/>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481"/>
      <c r="BL19" s="481"/>
      <c r="BM19" s="366"/>
      <c r="BN19" s="368"/>
      <c r="BO19" s="368"/>
      <c r="BP19" s="371"/>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y1C4m62m1DHTzX3mWMnbxMrMHeM0OfIyD53X6tmO7SG+NOAjTAmOiPlBZRh4rCdMCaJefUpbngYk0PLYUzLQw==" saltValue="FZJF3OmnYoFSrzpZHBituw==" spinCount="100000" sheet="1" formatCells="0" formatColumns="0" formatRows="0" autoFilter="0"/>
  <mergeCells count="93">
    <mergeCell ref="P10:P19"/>
    <mergeCell ref="B10:B19"/>
    <mergeCell ref="C10:C19"/>
    <mergeCell ref="D10:D19"/>
    <mergeCell ref="E10:E19"/>
    <mergeCell ref="F10:F19"/>
    <mergeCell ref="G10:G19"/>
    <mergeCell ref="H10:H19"/>
    <mergeCell ref="I10:I19"/>
    <mergeCell ref="J10:J19"/>
    <mergeCell ref="M10:M19"/>
    <mergeCell ref="N10:N19"/>
    <mergeCell ref="O10:O19"/>
    <mergeCell ref="AB10:AB19"/>
    <mergeCell ref="Q10:Q19"/>
    <mergeCell ref="R10:R19"/>
    <mergeCell ref="S10:S19"/>
    <mergeCell ref="T10:T19"/>
    <mergeCell ref="U10:U19"/>
    <mergeCell ref="V10:V19"/>
    <mergeCell ref="W10:W19"/>
    <mergeCell ref="X10:X19"/>
    <mergeCell ref="Y10:Y19"/>
    <mergeCell ref="Z10:Z19"/>
    <mergeCell ref="AA10:AA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 ref="BM6:BP8"/>
    <mergeCell ref="AU7:BA8"/>
    <mergeCell ref="BB7:BC9"/>
    <mergeCell ref="BE7:BF9"/>
    <mergeCell ref="BH7:BI9"/>
    <mergeCell ref="BJ7:BJ9"/>
    <mergeCell ref="BK7:BK9"/>
    <mergeCell ref="BL7:BL9"/>
    <mergeCell ref="AT7:AT9"/>
    <mergeCell ref="B6:M6"/>
    <mergeCell ref="N6:AM6"/>
    <mergeCell ref="AN6:AT6"/>
    <mergeCell ref="AU6:BL6"/>
    <mergeCell ref="F8:F9"/>
    <mergeCell ref="G8:G9"/>
    <mergeCell ref="H8:H9"/>
    <mergeCell ref="I8:I9"/>
    <mergeCell ref="AL8:AL9"/>
    <mergeCell ref="AP7:AP9"/>
    <mergeCell ref="AQ7:AQ9"/>
    <mergeCell ref="AR7:AR9"/>
    <mergeCell ref="AS7:AS9"/>
    <mergeCell ref="AM8:AM9"/>
    <mergeCell ref="K7:L9"/>
    <mergeCell ref="M7:M9"/>
    <mergeCell ref="N7:AM7"/>
    <mergeCell ref="AN7:AN9"/>
    <mergeCell ref="AO7:AO9"/>
    <mergeCell ref="B7:B9"/>
    <mergeCell ref="C7:C9"/>
    <mergeCell ref="D7:D9"/>
    <mergeCell ref="E7:E9"/>
    <mergeCell ref="F7:J7"/>
    <mergeCell ref="BQ8:BQ9"/>
    <mergeCell ref="BR8:BR9"/>
    <mergeCell ref="BM9:BN9"/>
    <mergeCell ref="B2:C3"/>
    <mergeCell ref="D2:BR2"/>
    <mergeCell ref="D3:BR3"/>
    <mergeCell ref="B4:C4"/>
    <mergeCell ref="D4:R4"/>
    <mergeCell ref="S4:AR4"/>
    <mergeCell ref="AS4:BH4"/>
    <mergeCell ref="BI4:BR4"/>
    <mergeCell ref="J8:J9"/>
    <mergeCell ref="N8:P9"/>
    <mergeCell ref="Q8:AI8"/>
    <mergeCell ref="AJ8:AK9"/>
    <mergeCell ref="BQ6:BR7"/>
  </mergeCells>
  <conditionalFormatting sqref="J10">
    <cfRule type="containsText" dxfId="509" priority="16" operator="containsText" text="No es Riesgo de Corrupción">
      <formula>NOT(ISERROR(SEARCH("No es Riesgo de Corrupción",J10)))</formula>
    </cfRule>
    <cfRule type="containsText" dxfId="508" priority="17" operator="containsText" text="Si es Riesgo de Corrupción">
      <formula>NOT(ISERROR(SEARCH("Si es Riesgo de Corrupción",J10)))</formula>
    </cfRule>
  </conditionalFormatting>
  <conditionalFormatting sqref="AL10:AL19">
    <cfRule type="containsText" dxfId="507" priority="12" operator="containsText" text="Extremo">
      <formula>NOT(ISERROR(SEARCH("Extremo",AL10)))</formula>
    </cfRule>
    <cfRule type="containsText" dxfId="506" priority="13" operator="containsText" text="Alto">
      <formula>NOT(ISERROR(SEARCH("Alto",AL10)))</formula>
    </cfRule>
    <cfRule type="containsText" dxfId="505" priority="14" operator="containsText" text="Moderado">
      <formula>NOT(ISERROR(SEARCH("Moderado",AL10)))</formula>
    </cfRule>
    <cfRule type="containsText" dxfId="504" priority="15" operator="containsText" text="Bajo">
      <formula>NOT(ISERROR(SEARCH("Bajo",AL10)))</formula>
    </cfRule>
  </conditionalFormatting>
  <conditionalFormatting sqref="AM10">
    <cfRule type="containsText" dxfId="503" priority="8" operator="containsText" text="Extremo">
      <formula>NOT(ISERROR(SEARCH("Extremo",AM10)))</formula>
    </cfRule>
    <cfRule type="containsText" dxfId="502" priority="9" operator="containsText" text="Alto">
      <formula>NOT(ISERROR(SEARCH("Alto",AM10)))</formula>
    </cfRule>
    <cfRule type="containsText" dxfId="501" priority="10" operator="containsText" text="Moderado">
      <formula>NOT(ISERROR(SEARCH("Moderado",AM10)))</formula>
    </cfRule>
    <cfRule type="containsText" dxfId="500" priority="11" operator="containsText" text="Bajo">
      <formula>NOT(ISERROR(SEARCH("Bajo",AM10)))</formula>
    </cfRule>
  </conditionalFormatting>
  <conditionalFormatting sqref="BH10:BH19">
    <cfRule type="containsText" dxfId="499" priority="5" operator="containsText" text="FUERTE">
      <formula>NOT(ISERROR(SEARCH("FUERTE",BH10)))</formula>
    </cfRule>
    <cfRule type="containsText" dxfId="498" priority="6" operator="containsText" text="MODERADO">
      <formula>NOT(ISERROR(SEARCH("MODERADO",BH10)))</formula>
    </cfRule>
    <cfRule type="containsText" dxfId="497" priority="7" operator="containsText" text="DÉBIL">
      <formula>NOT(ISERROR(SEARCH("DÉBIL",BH10)))</formula>
    </cfRule>
  </conditionalFormatting>
  <conditionalFormatting sqref="BP10:BP19">
    <cfRule type="containsText" dxfId="496" priority="1" operator="containsText" text="Extremo">
      <formula>NOT(ISERROR(SEARCH("Extremo",BP10)))</formula>
    </cfRule>
    <cfRule type="containsText" dxfId="495" priority="2" operator="containsText" text="Alto">
      <formula>NOT(ISERROR(SEARCH("Alto",BP10)))</formula>
    </cfRule>
    <cfRule type="containsText" dxfId="494" priority="3" operator="containsText" text="Moderado">
      <formula>NOT(ISERROR(SEARCH("Moderado",BP10)))</formula>
    </cfRule>
    <cfRule type="containsText" dxfId="493" priority="4" operator="containsText" text="Bajo">
      <formula>NOT(ISERROR(SEARCH("Bajo",BP10)))</formula>
    </cfRule>
  </conditionalFormatting>
  <dataValidations disablePrompts="1" count="13">
    <dataValidation type="list" allowBlank="1" showInputMessage="1" showErrorMessage="1" sqref="N10" xr:uid="{00000000-0002-0000-0600-000000000000}">
      <formula1>"-,1,2,3,4,5"</formula1>
    </dataValidation>
    <dataValidation type="list" allowBlank="1" showInputMessage="1" showErrorMessage="1" sqref="F10:I10 Q10:AI19" xr:uid="{00000000-0002-0000-0600-000001000000}">
      <formula1>"SI,NO"</formula1>
    </dataValidation>
    <dataValidation type="list" allowBlank="1" showInputMessage="1" showErrorMessage="1" sqref="B10" xr:uid="{00000000-0002-0000-0600-000002000000}">
      <formula1>$B$1047871:$B$1047903</formula1>
    </dataValidation>
    <dataValidation type="list" allowBlank="1" showInputMessage="1" showErrorMessage="1" sqref="AT10:AT19" xr:uid="{00000000-0002-0000-0600-000003000000}">
      <formula1>"Preventivo,Detectivo"</formula1>
    </dataValidation>
    <dataValidation type="list" allowBlank="1" showInputMessage="1" showErrorMessage="1" sqref="BE10:BE19" xr:uid="{00000000-0002-0000-0600-000004000000}">
      <formula1>"Fuerte,Moderado,Débil"</formula1>
    </dataValidation>
    <dataValidation type="list" allowBlank="1" showInputMessage="1" showErrorMessage="1" sqref="BA10:BA19" xr:uid="{00000000-0002-0000-0600-000005000000}">
      <formula1>"Completa,Incompleta,No existe"</formula1>
    </dataValidation>
    <dataValidation type="list" allowBlank="1" showInputMessage="1" showErrorMessage="1" sqref="AZ10:AZ19" xr:uid="{00000000-0002-0000-0600-000006000000}">
      <formula1>"Se investigan y resuelven oportunamente,No se investigan y resuelven oportunamente."</formula1>
    </dataValidation>
    <dataValidation type="list" allowBlank="1" showInputMessage="1" showErrorMessage="1" sqref="AY10:AY19" xr:uid="{00000000-0002-0000-0600-000007000000}">
      <formula1>"Confiable,No confiable"</formula1>
    </dataValidation>
    <dataValidation type="list" allowBlank="1" showInputMessage="1" showErrorMessage="1" sqref="AX10:AX19" xr:uid="{00000000-0002-0000-0600-000008000000}">
      <formula1>"Prevenir,Detectar,No es un control"</formula1>
    </dataValidation>
    <dataValidation type="list" allowBlank="1" showInputMessage="1" showErrorMessage="1" sqref="AW10:AW19" xr:uid="{00000000-0002-0000-0600-000009000000}">
      <formula1>"Oportuna,Inoportuna"</formula1>
    </dataValidation>
    <dataValidation type="list" allowBlank="1" showInputMessage="1" showErrorMessage="1" sqref="AV10:AV19" xr:uid="{00000000-0002-0000-0600-00000A000000}">
      <formula1>"Adecuado,Inadecuado"</formula1>
    </dataValidation>
    <dataValidation type="list" allowBlank="1" showInputMessage="1" showErrorMessage="1" sqref="AU10:AU19" xr:uid="{00000000-0002-0000-0600-00000B000000}">
      <formula1>"Asignado,No Asignado"</formula1>
    </dataValidation>
    <dataValidation type="list" allowBlank="1" showInputMessage="1" showErrorMessage="1" sqref="AQ10:AQ19" xr:uid="{00000000-0002-0000-06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D000000}">
          <x14:formula1>
            <xm:f>'C:\Users\1042348856\Downloads\[Mapa riesgos de corrupcion 2019 SSOAC actualizado a Dic 2019.xlsx]Hoja2'!#REF!</xm:f>
          </x14:formula1>
          <xm:sqref>AM10:AM19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4781-B60F-4318-821E-324EFBF92CAB}">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6" t="s">
        <v>64</v>
      </c>
      <c r="AV9" s="146" t="s">
        <v>65</v>
      </c>
      <c r="AW9" s="146">
        <v>2</v>
      </c>
      <c r="AX9" s="146">
        <v>3</v>
      </c>
      <c r="AY9" s="146">
        <v>4</v>
      </c>
      <c r="AZ9" s="146">
        <v>5</v>
      </c>
      <c r="BA9" s="146">
        <v>6</v>
      </c>
      <c r="BB9" s="472"/>
      <c r="BC9" s="473"/>
      <c r="BD9" s="117"/>
      <c r="BE9" s="472"/>
      <c r="BF9" s="473"/>
      <c r="BG9" s="117"/>
      <c r="BH9" s="472"/>
      <c r="BI9" s="473"/>
      <c r="BJ9" s="472"/>
      <c r="BK9" s="476"/>
      <c r="BL9" s="476"/>
      <c r="BM9" s="381" t="s">
        <v>5</v>
      </c>
      <c r="BN9" s="382"/>
      <c r="BO9" s="136" t="s">
        <v>6</v>
      </c>
      <c r="BP9" s="136" t="s">
        <v>7</v>
      </c>
      <c r="BQ9" s="498"/>
      <c r="BR9" s="500"/>
    </row>
    <row r="10" spans="1:70" ht="125.25" customHeight="1" x14ac:dyDescent="0.25">
      <c r="A10" s="20"/>
      <c r="B10" s="508" t="s">
        <v>28</v>
      </c>
      <c r="C10" s="507" t="s">
        <v>745</v>
      </c>
      <c r="D10" s="511" t="s">
        <v>746</v>
      </c>
      <c r="E10" s="511" t="s">
        <v>747</v>
      </c>
      <c r="F10" s="507" t="s">
        <v>89</v>
      </c>
      <c r="G10" s="507" t="s">
        <v>89</v>
      </c>
      <c r="H10" s="513" t="s">
        <v>89</v>
      </c>
      <c r="I10" s="507" t="s">
        <v>89</v>
      </c>
      <c r="J10" s="391" t="str">
        <f t="shared" ref="J10" si="0">IF(AND((F10="SI"),(G10="SI"),(H10="SI"),(I10="SI")),"Si es Riesgo de Corrupción","No es Riesgo de Corrupción")</f>
        <v>Si es Riesgo de Corrupción</v>
      </c>
      <c r="K10" s="21">
        <v>1</v>
      </c>
      <c r="L10" s="22" t="s">
        <v>753</v>
      </c>
      <c r="M10" s="516" t="s">
        <v>748</v>
      </c>
      <c r="N10" s="518">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89</v>
      </c>
      <c r="U10" s="507" t="s">
        <v>89</v>
      </c>
      <c r="V10" s="507" t="s">
        <v>89</v>
      </c>
      <c r="W10" s="507" t="s">
        <v>96</v>
      </c>
      <c r="X10" s="507" t="s">
        <v>89</v>
      </c>
      <c r="Y10" s="507" t="s">
        <v>96</v>
      </c>
      <c r="Z10" s="507" t="s">
        <v>89</v>
      </c>
      <c r="AA10" s="507" t="s">
        <v>89</v>
      </c>
      <c r="AB10" s="507" t="s">
        <v>89</v>
      </c>
      <c r="AC10" s="507" t="s">
        <v>89</v>
      </c>
      <c r="AD10" s="507" t="s">
        <v>89</v>
      </c>
      <c r="AE10" s="507" t="s">
        <v>89</v>
      </c>
      <c r="AF10" s="507" t="s">
        <v>96</v>
      </c>
      <c r="AG10" s="507" t="s">
        <v>89</v>
      </c>
      <c r="AH10" s="507" t="s">
        <v>89</v>
      </c>
      <c r="AI10" s="507" t="s">
        <v>96</v>
      </c>
      <c r="AJ10" s="375">
        <f t="shared" ref="AJ10" si="3">IF(AF10="SI","Impacto Catastrófico por lesoines o perdida de vidas humanas",(COUNTIF(Q10:AE19,"SI")+COUNTIF(AG10:AI19,"SI")))</f>
        <v>15</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23">
        <v>1</v>
      </c>
      <c r="AO10" s="22" t="s">
        <v>749</v>
      </c>
      <c r="AP10" s="10" t="s">
        <v>750</v>
      </c>
      <c r="AQ10" s="10" t="s">
        <v>99</v>
      </c>
      <c r="AR10" s="10" t="s">
        <v>751</v>
      </c>
      <c r="AS10" s="10" t="s">
        <v>752</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FUERTE</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504"/>
      <c r="BR10" s="501" t="s">
        <v>829</v>
      </c>
    </row>
    <row r="11" spans="1:70" ht="22.5" customHeight="1" x14ac:dyDescent="0.25">
      <c r="A11" s="20"/>
      <c r="B11" s="509"/>
      <c r="C11" s="505"/>
      <c r="D11" s="511"/>
      <c r="E11" s="511"/>
      <c r="F11" s="505"/>
      <c r="G11" s="505"/>
      <c r="H11" s="514"/>
      <c r="I11" s="505"/>
      <c r="J11" s="392"/>
      <c r="K11" s="24">
        <v>2</v>
      </c>
      <c r="L11" s="25" t="s">
        <v>47</v>
      </c>
      <c r="M11" s="516"/>
      <c r="N11" s="518"/>
      <c r="O11" s="367"/>
      <c r="P11" s="399"/>
      <c r="Q11" s="505"/>
      <c r="R11" s="505"/>
      <c r="S11" s="505"/>
      <c r="T11" s="505"/>
      <c r="U11" s="505"/>
      <c r="V11" s="505"/>
      <c r="W11" s="505"/>
      <c r="X11" s="505"/>
      <c r="Y11" s="505"/>
      <c r="Z11" s="505"/>
      <c r="AA11" s="505"/>
      <c r="AB11" s="505"/>
      <c r="AC11" s="505"/>
      <c r="AD11" s="505"/>
      <c r="AE11" s="505"/>
      <c r="AF11" s="505"/>
      <c r="AG11" s="505"/>
      <c r="AH11" s="505"/>
      <c r="AI11" s="505"/>
      <c r="AJ11" s="375"/>
      <c r="AK11" s="367"/>
      <c r="AL11" s="370"/>
      <c r="AM11" s="478"/>
      <c r="AN11" s="26">
        <v>2</v>
      </c>
      <c r="AO11" s="25"/>
      <c r="AP11" s="16"/>
      <c r="AQ11" s="16"/>
      <c r="AR11" s="16"/>
      <c r="AS11" s="16"/>
      <c r="AT11" s="16"/>
      <c r="AU11" s="16"/>
      <c r="AV11" s="16"/>
      <c r="AW11" s="16"/>
      <c r="AX11" s="16"/>
      <c r="AY11" s="16"/>
      <c r="AZ11" s="16"/>
      <c r="BA11" s="16"/>
      <c r="BB11" s="125">
        <f t="shared" si="6"/>
        <v>0</v>
      </c>
      <c r="BC11" s="125" t="str">
        <f t="shared" si="7"/>
        <v>Débil</v>
      </c>
      <c r="BD11" s="16"/>
      <c r="BE11" s="125"/>
      <c r="BF11" s="125" t="str">
        <f t="shared" si="8"/>
        <v/>
      </c>
      <c r="BG11" s="125"/>
      <c r="BH11" s="126" t="str">
        <f t="shared" si="9"/>
        <v/>
      </c>
      <c r="BI11" s="125" t="str">
        <f t="shared" si="10"/>
        <v/>
      </c>
      <c r="BJ11" s="125" t="str">
        <f t="shared" si="11"/>
        <v>SI</v>
      </c>
      <c r="BK11" s="480"/>
      <c r="BL11" s="480"/>
      <c r="BM11" s="365"/>
      <c r="BN11" s="367"/>
      <c r="BO11" s="367"/>
      <c r="BP11" s="370"/>
      <c r="BQ11" s="505"/>
      <c r="BR11" s="502"/>
    </row>
    <row r="12" spans="1:70" ht="22.5" customHeight="1" x14ac:dyDescent="0.25">
      <c r="A12" s="20"/>
      <c r="B12" s="509"/>
      <c r="C12" s="505"/>
      <c r="D12" s="511"/>
      <c r="E12" s="511"/>
      <c r="F12" s="505"/>
      <c r="G12" s="505"/>
      <c r="H12" s="514"/>
      <c r="I12" s="505"/>
      <c r="J12" s="392"/>
      <c r="K12" s="27">
        <v>3</v>
      </c>
      <c r="L12" s="28" t="s">
        <v>47</v>
      </c>
      <c r="M12" s="516"/>
      <c r="N12" s="518"/>
      <c r="O12" s="367"/>
      <c r="P12" s="399"/>
      <c r="Q12" s="505"/>
      <c r="R12" s="505"/>
      <c r="S12" s="505"/>
      <c r="T12" s="505"/>
      <c r="U12" s="505"/>
      <c r="V12" s="505"/>
      <c r="W12" s="505"/>
      <c r="X12" s="505"/>
      <c r="Y12" s="505"/>
      <c r="Z12" s="505"/>
      <c r="AA12" s="505"/>
      <c r="AB12" s="505"/>
      <c r="AC12" s="505"/>
      <c r="AD12" s="505"/>
      <c r="AE12" s="505"/>
      <c r="AF12" s="505"/>
      <c r="AG12" s="505"/>
      <c r="AH12" s="505"/>
      <c r="AI12" s="505"/>
      <c r="AJ12" s="375"/>
      <c r="AK12" s="367"/>
      <c r="AL12" s="370"/>
      <c r="AM12" s="478"/>
      <c r="AN12" s="29">
        <v>3</v>
      </c>
      <c r="AO12" s="28"/>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480"/>
      <c r="BL12" s="480"/>
      <c r="BM12" s="365"/>
      <c r="BN12" s="367"/>
      <c r="BO12" s="367"/>
      <c r="BP12" s="370"/>
      <c r="BQ12" s="505"/>
      <c r="BR12" s="502"/>
    </row>
    <row r="13" spans="1:70" ht="22.5" customHeight="1" x14ac:dyDescent="0.25">
      <c r="A13" s="20"/>
      <c r="B13" s="509"/>
      <c r="C13" s="505"/>
      <c r="D13" s="511"/>
      <c r="E13" s="511"/>
      <c r="F13" s="505"/>
      <c r="G13" s="505"/>
      <c r="H13" s="514"/>
      <c r="I13" s="505"/>
      <c r="J13" s="392"/>
      <c r="K13" s="24">
        <v>4</v>
      </c>
      <c r="L13" s="25" t="s">
        <v>47</v>
      </c>
      <c r="M13" s="516"/>
      <c r="N13" s="518"/>
      <c r="O13" s="367"/>
      <c r="P13" s="399"/>
      <c r="Q13" s="505"/>
      <c r="R13" s="505"/>
      <c r="S13" s="505"/>
      <c r="T13" s="505"/>
      <c r="U13" s="505"/>
      <c r="V13" s="505"/>
      <c r="W13" s="505"/>
      <c r="X13" s="505"/>
      <c r="Y13" s="505"/>
      <c r="Z13" s="505"/>
      <c r="AA13" s="505"/>
      <c r="AB13" s="505"/>
      <c r="AC13" s="505"/>
      <c r="AD13" s="505"/>
      <c r="AE13" s="505"/>
      <c r="AF13" s="505"/>
      <c r="AG13" s="505"/>
      <c r="AH13" s="505"/>
      <c r="AI13" s="505"/>
      <c r="AJ13" s="375"/>
      <c r="AK13" s="367"/>
      <c r="AL13" s="370"/>
      <c r="AM13" s="478"/>
      <c r="AN13" s="26">
        <v>4</v>
      </c>
      <c r="AO13" s="25"/>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480"/>
      <c r="BL13" s="480"/>
      <c r="BM13" s="365"/>
      <c r="BN13" s="367"/>
      <c r="BO13" s="367"/>
      <c r="BP13" s="370"/>
      <c r="BQ13" s="505"/>
      <c r="BR13" s="502"/>
    </row>
    <row r="14" spans="1:70" ht="22.5" customHeight="1" x14ac:dyDescent="0.25">
      <c r="A14" s="20"/>
      <c r="B14" s="509"/>
      <c r="C14" s="505"/>
      <c r="D14" s="511"/>
      <c r="E14" s="511"/>
      <c r="F14" s="505"/>
      <c r="G14" s="505"/>
      <c r="H14" s="514"/>
      <c r="I14" s="505"/>
      <c r="J14" s="392"/>
      <c r="K14" s="27">
        <v>5</v>
      </c>
      <c r="L14" s="28" t="s">
        <v>47</v>
      </c>
      <c r="M14" s="516"/>
      <c r="N14" s="518"/>
      <c r="O14" s="367"/>
      <c r="P14" s="399"/>
      <c r="Q14" s="505"/>
      <c r="R14" s="505"/>
      <c r="S14" s="505"/>
      <c r="T14" s="505"/>
      <c r="U14" s="505"/>
      <c r="V14" s="505"/>
      <c r="W14" s="505"/>
      <c r="X14" s="505"/>
      <c r="Y14" s="505"/>
      <c r="Z14" s="505"/>
      <c r="AA14" s="505"/>
      <c r="AB14" s="505"/>
      <c r="AC14" s="505"/>
      <c r="AD14" s="505"/>
      <c r="AE14" s="505"/>
      <c r="AF14" s="505"/>
      <c r="AG14" s="505"/>
      <c r="AH14" s="505"/>
      <c r="AI14" s="505"/>
      <c r="AJ14" s="375"/>
      <c r="AK14" s="367"/>
      <c r="AL14" s="370"/>
      <c r="AM14" s="478"/>
      <c r="AN14" s="29">
        <v>5</v>
      </c>
      <c r="AO14" s="28"/>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480"/>
      <c r="BL14" s="480"/>
      <c r="BM14" s="365"/>
      <c r="BN14" s="367"/>
      <c r="BO14" s="367"/>
      <c r="BP14" s="370"/>
      <c r="BQ14" s="505"/>
      <c r="BR14" s="502"/>
    </row>
    <row r="15" spans="1:70" ht="22.5" customHeight="1" x14ac:dyDescent="0.25">
      <c r="A15" s="20"/>
      <c r="B15" s="509"/>
      <c r="C15" s="505"/>
      <c r="D15" s="511"/>
      <c r="E15" s="511"/>
      <c r="F15" s="505"/>
      <c r="G15" s="505"/>
      <c r="H15" s="514"/>
      <c r="I15" s="505"/>
      <c r="J15" s="392"/>
      <c r="K15" s="24">
        <v>6</v>
      </c>
      <c r="L15" s="25" t="s">
        <v>47</v>
      </c>
      <c r="M15" s="516"/>
      <c r="N15" s="518"/>
      <c r="O15" s="367"/>
      <c r="P15" s="399"/>
      <c r="Q15" s="505"/>
      <c r="R15" s="505"/>
      <c r="S15" s="505"/>
      <c r="T15" s="505"/>
      <c r="U15" s="505"/>
      <c r="V15" s="505"/>
      <c r="W15" s="505"/>
      <c r="X15" s="505"/>
      <c r="Y15" s="505"/>
      <c r="Z15" s="505"/>
      <c r="AA15" s="505"/>
      <c r="AB15" s="505"/>
      <c r="AC15" s="505"/>
      <c r="AD15" s="505"/>
      <c r="AE15" s="505"/>
      <c r="AF15" s="505"/>
      <c r="AG15" s="505"/>
      <c r="AH15" s="505"/>
      <c r="AI15" s="505"/>
      <c r="AJ15" s="375"/>
      <c r="AK15" s="367"/>
      <c r="AL15" s="370"/>
      <c r="AM15" s="478"/>
      <c r="AN15" s="26">
        <v>6</v>
      </c>
      <c r="AO15" s="25"/>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480"/>
      <c r="BL15" s="480"/>
      <c r="BM15" s="365"/>
      <c r="BN15" s="367"/>
      <c r="BO15" s="367"/>
      <c r="BP15" s="370"/>
      <c r="BQ15" s="505"/>
      <c r="BR15" s="502"/>
    </row>
    <row r="16" spans="1:70" ht="22.5" customHeight="1" x14ac:dyDescent="0.25">
      <c r="A16" s="20"/>
      <c r="B16" s="509"/>
      <c r="C16" s="505"/>
      <c r="D16" s="511"/>
      <c r="E16" s="511"/>
      <c r="F16" s="505"/>
      <c r="G16" s="505"/>
      <c r="H16" s="514"/>
      <c r="I16" s="505"/>
      <c r="J16" s="392"/>
      <c r="K16" s="27">
        <v>7</v>
      </c>
      <c r="L16" s="28" t="s">
        <v>47</v>
      </c>
      <c r="M16" s="516"/>
      <c r="N16" s="518"/>
      <c r="O16" s="367"/>
      <c r="P16" s="399"/>
      <c r="Q16" s="505"/>
      <c r="R16" s="505"/>
      <c r="S16" s="505"/>
      <c r="T16" s="505"/>
      <c r="U16" s="505"/>
      <c r="V16" s="505"/>
      <c r="W16" s="505"/>
      <c r="X16" s="505"/>
      <c r="Y16" s="505"/>
      <c r="Z16" s="505"/>
      <c r="AA16" s="505"/>
      <c r="AB16" s="505"/>
      <c r="AC16" s="505"/>
      <c r="AD16" s="505"/>
      <c r="AE16" s="505"/>
      <c r="AF16" s="505"/>
      <c r="AG16" s="505"/>
      <c r="AH16" s="505"/>
      <c r="AI16" s="505"/>
      <c r="AJ16" s="375"/>
      <c r="AK16" s="367"/>
      <c r="AL16" s="370"/>
      <c r="AM16" s="478"/>
      <c r="AN16" s="29">
        <v>7</v>
      </c>
      <c r="AO16" s="28"/>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480"/>
      <c r="BL16" s="480"/>
      <c r="BM16" s="365"/>
      <c r="BN16" s="367"/>
      <c r="BO16" s="367"/>
      <c r="BP16" s="370"/>
      <c r="BQ16" s="505"/>
      <c r="BR16" s="502"/>
    </row>
    <row r="17" spans="1:70" ht="22.5" customHeight="1" x14ac:dyDescent="0.25">
      <c r="A17" s="20"/>
      <c r="B17" s="509"/>
      <c r="C17" s="505"/>
      <c r="D17" s="511"/>
      <c r="E17" s="511"/>
      <c r="F17" s="505"/>
      <c r="G17" s="505"/>
      <c r="H17" s="514"/>
      <c r="I17" s="505"/>
      <c r="J17" s="392"/>
      <c r="K17" s="24">
        <v>8</v>
      </c>
      <c r="L17" s="25" t="s">
        <v>47</v>
      </c>
      <c r="M17" s="516"/>
      <c r="N17" s="518"/>
      <c r="O17" s="367"/>
      <c r="P17" s="399"/>
      <c r="Q17" s="505"/>
      <c r="R17" s="505"/>
      <c r="S17" s="505"/>
      <c r="T17" s="505"/>
      <c r="U17" s="505"/>
      <c r="V17" s="505"/>
      <c r="W17" s="505"/>
      <c r="X17" s="505"/>
      <c r="Y17" s="505"/>
      <c r="Z17" s="505"/>
      <c r="AA17" s="505"/>
      <c r="AB17" s="505"/>
      <c r="AC17" s="505"/>
      <c r="AD17" s="505"/>
      <c r="AE17" s="505"/>
      <c r="AF17" s="505"/>
      <c r="AG17" s="505"/>
      <c r="AH17" s="505"/>
      <c r="AI17" s="505"/>
      <c r="AJ17" s="375"/>
      <c r="AK17" s="367"/>
      <c r="AL17" s="370"/>
      <c r="AM17" s="478"/>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480"/>
      <c r="BL17" s="480"/>
      <c r="BM17" s="365"/>
      <c r="BN17" s="367"/>
      <c r="BO17" s="367"/>
      <c r="BP17" s="370"/>
      <c r="BQ17" s="505"/>
      <c r="BR17" s="502"/>
    </row>
    <row r="18" spans="1:70" ht="22.5" customHeight="1" x14ac:dyDescent="0.25">
      <c r="A18" s="20"/>
      <c r="B18" s="509"/>
      <c r="C18" s="505"/>
      <c r="D18" s="511"/>
      <c r="E18" s="511"/>
      <c r="F18" s="505"/>
      <c r="G18" s="505"/>
      <c r="H18" s="514"/>
      <c r="I18" s="505"/>
      <c r="J18" s="392"/>
      <c r="K18" s="27">
        <v>9</v>
      </c>
      <c r="L18" s="28" t="s">
        <v>47</v>
      </c>
      <c r="M18" s="516"/>
      <c r="N18" s="518"/>
      <c r="O18" s="367"/>
      <c r="P18" s="399"/>
      <c r="Q18" s="505"/>
      <c r="R18" s="505"/>
      <c r="S18" s="505"/>
      <c r="T18" s="505"/>
      <c r="U18" s="505"/>
      <c r="V18" s="505"/>
      <c r="W18" s="505"/>
      <c r="X18" s="505"/>
      <c r="Y18" s="505"/>
      <c r="Z18" s="505"/>
      <c r="AA18" s="505"/>
      <c r="AB18" s="505"/>
      <c r="AC18" s="505"/>
      <c r="AD18" s="505"/>
      <c r="AE18" s="505"/>
      <c r="AF18" s="505"/>
      <c r="AG18" s="505"/>
      <c r="AH18" s="505"/>
      <c r="AI18" s="505"/>
      <c r="AJ18" s="375"/>
      <c r="AK18" s="367"/>
      <c r="AL18" s="370"/>
      <c r="AM18" s="478"/>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480"/>
      <c r="BL18" s="480"/>
      <c r="BM18" s="365"/>
      <c r="BN18" s="367"/>
      <c r="BO18" s="367"/>
      <c r="BP18" s="370"/>
      <c r="BQ18" s="505"/>
      <c r="BR18" s="502"/>
    </row>
    <row r="19" spans="1:70" ht="22.5" customHeight="1" thickBot="1" x14ac:dyDescent="0.3">
      <c r="A19" s="20"/>
      <c r="B19" s="510"/>
      <c r="C19" s="506"/>
      <c r="D19" s="512"/>
      <c r="E19" s="512"/>
      <c r="F19" s="506"/>
      <c r="G19" s="506"/>
      <c r="H19" s="515"/>
      <c r="I19" s="506"/>
      <c r="J19" s="393"/>
      <c r="K19" s="30">
        <v>10</v>
      </c>
      <c r="L19" s="31" t="s">
        <v>47</v>
      </c>
      <c r="M19" s="517"/>
      <c r="N19" s="519"/>
      <c r="O19" s="368"/>
      <c r="P19" s="400"/>
      <c r="Q19" s="506"/>
      <c r="R19" s="506"/>
      <c r="S19" s="506"/>
      <c r="T19" s="506"/>
      <c r="U19" s="506"/>
      <c r="V19" s="506"/>
      <c r="W19" s="506"/>
      <c r="X19" s="506"/>
      <c r="Y19" s="506"/>
      <c r="Z19" s="506"/>
      <c r="AA19" s="506"/>
      <c r="AB19" s="506"/>
      <c r="AC19" s="506"/>
      <c r="AD19" s="506"/>
      <c r="AE19" s="506"/>
      <c r="AF19" s="506"/>
      <c r="AG19" s="506"/>
      <c r="AH19" s="506"/>
      <c r="AI19" s="506"/>
      <c r="AJ19" s="376"/>
      <c r="AK19" s="368"/>
      <c r="AL19" s="371"/>
      <c r="AM19" s="479"/>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481"/>
      <c r="BL19" s="481"/>
      <c r="BM19" s="366"/>
      <c r="BN19" s="368"/>
      <c r="BO19" s="368"/>
      <c r="BP19" s="371"/>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GeEWbGEAwqLVg23USkJECvH6lXdHQ5jbyD3RHMv0gffK9TLuezpzyUS4bTw2iQAKFjo8Iu4Yyc/uNeqJylNjiA==" saltValue="0O3BZkmfE0hhgGs/DnY74w=="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492" priority="16" operator="containsText" text="No es Riesgo de Corrupción">
      <formula>NOT(ISERROR(SEARCH("No es Riesgo de Corrupción",J10)))</formula>
    </cfRule>
    <cfRule type="containsText" dxfId="491" priority="17" operator="containsText" text="Si es Riesgo de Corrupción">
      <formula>NOT(ISERROR(SEARCH("Si es Riesgo de Corrupción",J10)))</formula>
    </cfRule>
  </conditionalFormatting>
  <conditionalFormatting sqref="AL10:AL19">
    <cfRule type="containsText" dxfId="490" priority="12" operator="containsText" text="Extremo">
      <formula>NOT(ISERROR(SEARCH("Extremo",AL10)))</formula>
    </cfRule>
    <cfRule type="containsText" dxfId="489" priority="13" operator="containsText" text="Alto">
      <formula>NOT(ISERROR(SEARCH("Alto",AL10)))</formula>
    </cfRule>
    <cfRule type="containsText" dxfId="488" priority="14" operator="containsText" text="Moderado">
      <formula>NOT(ISERROR(SEARCH("Moderado",AL10)))</formula>
    </cfRule>
    <cfRule type="containsText" dxfId="487" priority="15" operator="containsText" text="Bajo">
      <formula>NOT(ISERROR(SEARCH("Bajo",AL10)))</formula>
    </cfRule>
  </conditionalFormatting>
  <conditionalFormatting sqref="AM10">
    <cfRule type="containsText" dxfId="486" priority="8" operator="containsText" text="Extremo">
      <formula>NOT(ISERROR(SEARCH("Extremo",AM10)))</formula>
    </cfRule>
    <cfRule type="containsText" dxfId="485" priority="9" operator="containsText" text="Alto">
      <formula>NOT(ISERROR(SEARCH("Alto",AM10)))</formula>
    </cfRule>
    <cfRule type="containsText" dxfId="484" priority="10" operator="containsText" text="Moderado">
      <formula>NOT(ISERROR(SEARCH("Moderado",AM10)))</formula>
    </cfRule>
    <cfRule type="containsText" dxfId="483" priority="11" operator="containsText" text="Bajo">
      <formula>NOT(ISERROR(SEARCH("Bajo",AM10)))</formula>
    </cfRule>
  </conditionalFormatting>
  <conditionalFormatting sqref="BH10:BH19">
    <cfRule type="containsText" dxfId="482" priority="5" operator="containsText" text="FUERTE">
      <formula>NOT(ISERROR(SEARCH("FUERTE",BH10)))</formula>
    </cfRule>
    <cfRule type="containsText" dxfId="481" priority="6" operator="containsText" text="MODERADO">
      <formula>NOT(ISERROR(SEARCH("MODERADO",BH10)))</formula>
    </cfRule>
    <cfRule type="containsText" dxfId="480" priority="7" operator="containsText" text="DÉBIL">
      <formula>NOT(ISERROR(SEARCH("DÉBIL",BH10)))</formula>
    </cfRule>
  </conditionalFormatting>
  <conditionalFormatting sqref="BP10:BP19">
    <cfRule type="containsText" dxfId="479" priority="1" operator="containsText" text="Extremo">
      <formula>NOT(ISERROR(SEARCH("Extremo",BP10)))</formula>
    </cfRule>
    <cfRule type="containsText" dxfId="478" priority="2" operator="containsText" text="Alto">
      <formula>NOT(ISERROR(SEARCH("Alto",BP10)))</formula>
    </cfRule>
    <cfRule type="containsText" dxfId="477" priority="3" operator="containsText" text="Moderado">
      <formula>NOT(ISERROR(SEARCH("Moderado",BP10)))</formula>
    </cfRule>
    <cfRule type="containsText" dxfId="476" priority="4" operator="containsText" text="Bajo">
      <formula>NOT(ISERROR(SEARCH("Bajo",BP10)))</formula>
    </cfRule>
  </conditionalFormatting>
  <dataValidations disablePrompts="1" count="13">
    <dataValidation type="list" allowBlank="1" showInputMessage="1" showErrorMessage="1" sqref="N10" xr:uid="{A0697D77-7A0D-413D-82BB-2C25ED7EE616}">
      <formula1>"-,1,2,3,4,5"</formula1>
    </dataValidation>
    <dataValidation type="list" allowBlank="1" showInputMessage="1" showErrorMessage="1" sqref="F10:I10 Q10:AI19" xr:uid="{4C29804D-C702-44E7-866E-48CED207BA45}">
      <formula1>"SI,NO"</formula1>
    </dataValidation>
    <dataValidation type="list" allowBlank="1" showInputMessage="1" showErrorMessage="1" sqref="B10" xr:uid="{ACA6F8DC-37D3-44D5-A3B6-4583FAAB4F9B}">
      <formula1>$B$1047871:$B$1047903</formula1>
    </dataValidation>
    <dataValidation type="list" allowBlank="1" showInputMessage="1" showErrorMessage="1" sqref="AT10:AT19" xr:uid="{61F2D06D-7A02-48AE-9493-26BDDD86D487}">
      <formula1>"Preventivo,Detectivo"</formula1>
    </dataValidation>
    <dataValidation type="list" allowBlank="1" showInputMessage="1" showErrorMessage="1" sqref="BE10:BE19" xr:uid="{5CDB9EAB-0B86-465C-9AB1-9B2EA7237CAF}">
      <formula1>"Fuerte,Moderado,Débil"</formula1>
    </dataValidation>
    <dataValidation type="list" allowBlank="1" showInputMessage="1" showErrorMessage="1" sqref="BA10:BA19" xr:uid="{A91F32ED-0634-4844-A84D-07DA7027D02C}">
      <formula1>"Completa,Incompleta,No existe"</formula1>
    </dataValidation>
    <dataValidation type="list" allowBlank="1" showInputMessage="1" showErrorMessage="1" sqref="AZ10:AZ19" xr:uid="{7CAB7884-95E8-48C6-A266-3E530AB1659E}">
      <formula1>"Se investigan y resuelven oportunamente,No se investigan y resuelven oportunamente."</formula1>
    </dataValidation>
    <dataValidation type="list" allowBlank="1" showInputMessage="1" showErrorMessage="1" sqref="AY10:AY19" xr:uid="{6F3A0497-A099-468A-A7DA-D0ED5720A93C}">
      <formula1>"Confiable,No confiable"</formula1>
    </dataValidation>
    <dataValidation type="list" allowBlank="1" showInputMessage="1" showErrorMessage="1" sqref="AX10:AX19" xr:uid="{2BDE7C0B-61B9-44B3-BA89-3534ABD4AEBE}">
      <formula1>"Prevenir,Detectar,No es un control"</formula1>
    </dataValidation>
    <dataValidation type="list" allowBlank="1" showInputMessage="1" showErrorMessage="1" sqref="AW10:AW19" xr:uid="{5B08022D-4646-4566-AB27-941C44BC452F}">
      <formula1>"Oportuna,Inoportuna"</formula1>
    </dataValidation>
    <dataValidation type="list" allowBlank="1" showInputMessage="1" showErrorMessage="1" sqref="AV10:AV19" xr:uid="{206C33AF-AFB3-45A8-A00C-E9F780606C22}">
      <formula1>"Adecuado,Inadecuado"</formula1>
    </dataValidation>
    <dataValidation type="list" allowBlank="1" showInputMessage="1" showErrorMessage="1" sqref="AU10:AU19" xr:uid="{9AAEE82B-E7F0-46F3-83B0-82954741FF1E}">
      <formula1>"Asignado,No Asignado"</formula1>
    </dataValidation>
    <dataValidation type="list" allowBlank="1" showInputMessage="1" showErrorMessage="1" sqref="AQ10:AQ19" xr:uid="{BBE161AC-CC07-4071-9F58-EA5637D7C13C}">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555071-DD7D-4DB4-BE1B-6F9D902C6EE3}">
          <x14:formula1>
            <xm:f>'C:\Users\1042348856\Downloads\[Mapa riesgos de corrupcion 2019 SSOAC actualizado a Dic 2019.xlsx]Hoja2'!#REF!</xm:f>
          </x14:formula1>
          <xm:sqref>AM10:AM19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22.85546875" style="1" customWidth="1"/>
    <col min="42" max="42" width="27.140625" style="2" customWidth="1"/>
    <col min="43" max="43" width="14.28515625" style="2" customWidth="1"/>
    <col min="44" max="44" width="53.8554687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6" t="s">
        <v>64</v>
      </c>
      <c r="AV9" s="146" t="s">
        <v>65</v>
      </c>
      <c r="AW9" s="146">
        <v>2</v>
      </c>
      <c r="AX9" s="146">
        <v>3</v>
      </c>
      <c r="AY9" s="146">
        <v>4</v>
      </c>
      <c r="AZ9" s="146">
        <v>5</v>
      </c>
      <c r="BA9" s="146">
        <v>6</v>
      </c>
      <c r="BB9" s="472"/>
      <c r="BC9" s="473"/>
      <c r="BD9" s="117"/>
      <c r="BE9" s="472"/>
      <c r="BF9" s="473"/>
      <c r="BG9" s="117"/>
      <c r="BH9" s="472"/>
      <c r="BI9" s="473"/>
      <c r="BJ9" s="472"/>
      <c r="BK9" s="476"/>
      <c r="BL9" s="476"/>
      <c r="BM9" s="381" t="s">
        <v>5</v>
      </c>
      <c r="BN9" s="382"/>
      <c r="BO9" s="136" t="s">
        <v>6</v>
      </c>
      <c r="BP9" s="136" t="s">
        <v>7</v>
      </c>
      <c r="BQ9" s="498"/>
      <c r="BR9" s="500"/>
    </row>
    <row r="10" spans="1:70" ht="229.5" x14ac:dyDescent="0.25">
      <c r="A10" s="20"/>
      <c r="B10" s="508" t="s">
        <v>21</v>
      </c>
      <c r="C10" s="507" t="s">
        <v>166</v>
      </c>
      <c r="D10" s="511" t="s">
        <v>167</v>
      </c>
      <c r="E10" s="511" t="s">
        <v>168</v>
      </c>
      <c r="F10" s="507" t="s">
        <v>89</v>
      </c>
      <c r="G10" s="507" t="s">
        <v>89</v>
      </c>
      <c r="H10" s="513" t="s">
        <v>89</v>
      </c>
      <c r="I10" s="507" t="s">
        <v>89</v>
      </c>
      <c r="J10" s="391" t="str">
        <f t="shared" ref="J10" si="0">IF(AND((F10="SI"),(G10="SI"),(H10="SI"),(I10="SI")),"Si es Riesgo de Corrupción","No es Riesgo de Corrupción")</f>
        <v>Si es Riesgo de Corrupción</v>
      </c>
      <c r="K10" s="21">
        <v>1</v>
      </c>
      <c r="L10" s="22" t="s">
        <v>455</v>
      </c>
      <c r="M10" s="516" t="s">
        <v>170</v>
      </c>
      <c r="N10" s="518">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96</v>
      </c>
      <c r="T10" s="507" t="s">
        <v>89</v>
      </c>
      <c r="U10" s="507" t="s">
        <v>89</v>
      </c>
      <c r="V10" s="507" t="s">
        <v>89</v>
      </c>
      <c r="W10" s="507" t="s">
        <v>89</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375">
        <f t="shared" ref="AJ10" si="3">IF(AF10="SI","Impacto Catastrófico por lesoines o perdida de vidas humanas",(COUNTIF(Q10:AE19,"SI")+COUNTIF(AG10:AI19,"SI")))</f>
        <v>15</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23">
        <v>1</v>
      </c>
      <c r="AO10" s="22" t="s">
        <v>480</v>
      </c>
      <c r="AP10" s="10" t="s">
        <v>456</v>
      </c>
      <c r="AQ10" s="10" t="s">
        <v>99</v>
      </c>
      <c r="AR10" s="10" t="s">
        <v>171</v>
      </c>
      <c r="AS10" s="10" t="s">
        <v>135</v>
      </c>
      <c r="AT10" s="10" t="s">
        <v>123</v>
      </c>
      <c r="AU10" s="10" t="s">
        <v>103</v>
      </c>
      <c r="AV10" s="10" t="s">
        <v>111</v>
      </c>
      <c r="AW10" s="10" t="s">
        <v>136</v>
      </c>
      <c r="AX10" s="10" t="s">
        <v>106</v>
      </c>
      <c r="AY10" s="10" t="s">
        <v>137</v>
      </c>
      <c r="AZ10" s="10" t="s">
        <v>108</v>
      </c>
      <c r="BA10" s="10" t="s">
        <v>109</v>
      </c>
      <c r="BB10" s="122">
        <f t="shared" ref="BB10:BB19" si="6">IF(AU10="Asignado",15,0)+IF(AV10="Adecuado",15,0)+IF(AW10="Oportuna",15,0)+IF(AX10="Prevenir",15,IF(AX10="Detectar",10,0))+IF(AY10="Confiable",15,0)+IF(AZ10="Se investigan y resuelven oportunamente",15,0)+IF(BA10="Completa",10,IF(BA10="Incompleta",5,0))</f>
        <v>45</v>
      </c>
      <c r="BC10" s="122" t="str">
        <f t="shared" ref="BC10:BC19" si="7">IF(BB10&lt;=85,"Débil",IF(AND(BB10&gt;=86,BB10&lt;=94),"Moderado","Fuerte"))</f>
        <v>Débil</v>
      </c>
      <c r="BD10" s="10"/>
      <c r="BE10" s="122" t="s">
        <v>114</v>
      </c>
      <c r="BF10" s="122" t="str">
        <f t="shared" ref="BF10:BF19" si="8">IF(BE10="Débil","No se ejecuta",IF(BE10="Moderado","Algunas veces se ejecuta",IF(BE10="FUERTE","Siempre se ejecuta","")))</f>
        <v>No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22">
        <f t="shared" ref="BI10:BI19" si="10">IF(BH10="DÉBIL",0,IF(BH10="MODERADO",50,IF(BH10="FUERTE",100,"")))</f>
        <v>0</v>
      </c>
      <c r="BJ10" s="122" t="str">
        <f t="shared" ref="BJ10:BJ19" si="11">IF(AND(BE10="Fuerte",BC10="Fuerte"),"NO","SI")</f>
        <v>SI</v>
      </c>
      <c r="BK10" s="480" t="str">
        <f>IF(AVERAGE(BI10:BI19)=100,"FUERTE",IF(AND(AVERAGE(BI10:BI19)&lt;=99,AVERAGE(BI10:BI19)&gt;=50),"MODERADA",IF(AVERAGE(BI10:BI19)&lt;50,"DÉBIL",0)))</f>
        <v>DÉBIL</v>
      </c>
      <c r="BL10" s="480" t="str">
        <f t="shared" ref="BL10" si="12">IFERROR(IF(BK10="DÉBIL","NO DISMINUYE",IF(AVERAGEIF(AT10:AT19,"Preventivo",BI10:BI19)&gt;=50,"DIRECTAMENTE","NO DISMINUYE")),"NO DISMINUYE")</f>
        <v>NO DISMINUYE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504" t="s">
        <v>481</v>
      </c>
      <c r="BR10" s="520" t="s">
        <v>830</v>
      </c>
    </row>
    <row r="11" spans="1:70" ht="140.25" x14ac:dyDescent="0.25">
      <c r="A11" s="20"/>
      <c r="B11" s="509"/>
      <c r="C11" s="505"/>
      <c r="D11" s="511"/>
      <c r="E11" s="511"/>
      <c r="F11" s="505"/>
      <c r="G11" s="505"/>
      <c r="H11" s="514"/>
      <c r="I11" s="505"/>
      <c r="J11" s="392"/>
      <c r="K11" s="24">
        <v>2</v>
      </c>
      <c r="L11" s="25" t="s">
        <v>169</v>
      </c>
      <c r="M11" s="516"/>
      <c r="N11" s="518"/>
      <c r="O11" s="367"/>
      <c r="P11" s="399"/>
      <c r="Q11" s="505"/>
      <c r="R11" s="505"/>
      <c r="S11" s="505"/>
      <c r="T11" s="505"/>
      <c r="U11" s="505"/>
      <c r="V11" s="505"/>
      <c r="W11" s="505"/>
      <c r="X11" s="505"/>
      <c r="Y11" s="505"/>
      <c r="Z11" s="505"/>
      <c r="AA11" s="505"/>
      <c r="AB11" s="505"/>
      <c r="AC11" s="505"/>
      <c r="AD11" s="505"/>
      <c r="AE11" s="505"/>
      <c r="AF11" s="505"/>
      <c r="AG11" s="505"/>
      <c r="AH11" s="505"/>
      <c r="AI11" s="505"/>
      <c r="AJ11" s="375"/>
      <c r="AK11" s="367"/>
      <c r="AL11" s="370"/>
      <c r="AM11" s="478"/>
      <c r="AN11" s="26">
        <v>2</v>
      </c>
      <c r="AO11" s="25" t="s">
        <v>482</v>
      </c>
      <c r="AP11" s="16" t="s">
        <v>456</v>
      </c>
      <c r="AQ11" s="16" t="s">
        <v>120</v>
      </c>
      <c r="AR11" s="16" t="s">
        <v>457</v>
      </c>
      <c r="AS11" s="16" t="s">
        <v>135</v>
      </c>
      <c r="AT11" s="16" t="s">
        <v>123</v>
      </c>
      <c r="AU11" s="16" t="s">
        <v>103</v>
      </c>
      <c r="AV11" s="16" t="s">
        <v>111</v>
      </c>
      <c r="AW11" s="16" t="s">
        <v>136</v>
      </c>
      <c r="AX11" s="16" t="s">
        <v>106</v>
      </c>
      <c r="AY11" s="16" t="s">
        <v>137</v>
      </c>
      <c r="AZ11" s="16" t="s">
        <v>108</v>
      </c>
      <c r="BA11" s="16" t="s">
        <v>109</v>
      </c>
      <c r="BB11" s="125">
        <f t="shared" si="6"/>
        <v>45</v>
      </c>
      <c r="BC11" s="125" t="str">
        <f t="shared" si="7"/>
        <v>Débil</v>
      </c>
      <c r="BD11" s="16"/>
      <c r="BE11" s="125" t="s">
        <v>114</v>
      </c>
      <c r="BF11" s="125" t="str">
        <f t="shared" si="8"/>
        <v>No se ejecuta</v>
      </c>
      <c r="BG11" s="125"/>
      <c r="BH11" s="126" t="str">
        <f t="shared" si="9"/>
        <v>DÉBIL</v>
      </c>
      <c r="BI11" s="125">
        <f t="shared" si="10"/>
        <v>0</v>
      </c>
      <c r="BJ11" s="125" t="str">
        <f t="shared" si="11"/>
        <v>SI</v>
      </c>
      <c r="BK11" s="480"/>
      <c r="BL11" s="480"/>
      <c r="BM11" s="365"/>
      <c r="BN11" s="367"/>
      <c r="BO11" s="367"/>
      <c r="BP11" s="370"/>
      <c r="BQ11" s="505"/>
      <c r="BR11" s="521"/>
    </row>
    <row r="12" spans="1:70" ht="21.75" customHeight="1" x14ac:dyDescent="0.25">
      <c r="A12" s="20"/>
      <c r="B12" s="509"/>
      <c r="C12" s="505"/>
      <c r="D12" s="511"/>
      <c r="E12" s="511"/>
      <c r="F12" s="505"/>
      <c r="G12" s="505"/>
      <c r="H12" s="514"/>
      <c r="I12" s="505"/>
      <c r="J12" s="392"/>
      <c r="K12" s="27">
        <v>3</v>
      </c>
      <c r="L12" s="28" t="s">
        <v>47</v>
      </c>
      <c r="M12" s="516"/>
      <c r="N12" s="518"/>
      <c r="O12" s="367"/>
      <c r="P12" s="399"/>
      <c r="Q12" s="505"/>
      <c r="R12" s="505"/>
      <c r="S12" s="505"/>
      <c r="T12" s="505"/>
      <c r="U12" s="505"/>
      <c r="V12" s="505"/>
      <c r="W12" s="505"/>
      <c r="X12" s="505"/>
      <c r="Y12" s="505"/>
      <c r="Z12" s="505"/>
      <c r="AA12" s="505"/>
      <c r="AB12" s="505"/>
      <c r="AC12" s="505"/>
      <c r="AD12" s="505"/>
      <c r="AE12" s="505"/>
      <c r="AF12" s="505"/>
      <c r="AG12" s="505"/>
      <c r="AH12" s="505"/>
      <c r="AI12" s="505"/>
      <c r="AJ12" s="375"/>
      <c r="AK12" s="367"/>
      <c r="AL12" s="370"/>
      <c r="AM12" s="478"/>
      <c r="AN12" s="29">
        <v>3</v>
      </c>
      <c r="AO12" s="28" t="s">
        <v>47</v>
      </c>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480"/>
      <c r="BL12" s="480"/>
      <c r="BM12" s="365"/>
      <c r="BN12" s="367"/>
      <c r="BO12" s="367"/>
      <c r="BP12" s="370"/>
      <c r="BQ12" s="505"/>
      <c r="BR12" s="521"/>
    </row>
    <row r="13" spans="1:70" ht="21.75" customHeight="1" x14ac:dyDescent="0.25">
      <c r="A13" s="20"/>
      <c r="B13" s="509"/>
      <c r="C13" s="505"/>
      <c r="D13" s="511"/>
      <c r="E13" s="511"/>
      <c r="F13" s="505"/>
      <c r="G13" s="505"/>
      <c r="H13" s="514"/>
      <c r="I13" s="505"/>
      <c r="J13" s="392"/>
      <c r="K13" s="24">
        <v>4</v>
      </c>
      <c r="L13" s="25" t="s">
        <v>47</v>
      </c>
      <c r="M13" s="516"/>
      <c r="N13" s="518"/>
      <c r="O13" s="367"/>
      <c r="P13" s="399"/>
      <c r="Q13" s="505"/>
      <c r="R13" s="505"/>
      <c r="S13" s="505"/>
      <c r="T13" s="505"/>
      <c r="U13" s="505"/>
      <c r="V13" s="505"/>
      <c r="W13" s="505"/>
      <c r="X13" s="505"/>
      <c r="Y13" s="505"/>
      <c r="Z13" s="505"/>
      <c r="AA13" s="505"/>
      <c r="AB13" s="505"/>
      <c r="AC13" s="505"/>
      <c r="AD13" s="505"/>
      <c r="AE13" s="505"/>
      <c r="AF13" s="505"/>
      <c r="AG13" s="505"/>
      <c r="AH13" s="505"/>
      <c r="AI13" s="505"/>
      <c r="AJ13" s="375"/>
      <c r="AK13" s="367"/>
      <c r="AL13" s="370"/>
      <c r="AM13" s="478"/>
      <c r="AN13" s="26">
        <v>4</v>
      </c>
      <c r="AO13" s="25" t="s">
        <v>47</v>
      </c>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480"/>
      <c r="BL13" s="480"/>
      <c r="BM13" s="365"/>
      <c r="BN13" s="367"/>
      <c r="BO13" s="367"/>
      <c r="BP13" s="370"/>
      <c r="BQ13" s="505"/>
      <c r="BR13" s="521"/>
    </row>
    <row r="14" spans="1:70" ht="21.75" customHeight="1" x14ac:dyDescent="0.25">
      <c r="A14" s="20"/>
      <c r="B14" s="509"/>
      <c r="C14" s="505"/>
      <c r="D14" s="511"/>
      <c r="E14" s="511"/>
      <c r="F14" s="505"/>
      <c r="G14" s="505"/>
      <c r="H14" s="514"/>
      <c r="I14" s="505"/>
      <c r="J14" s="392"/>
      <c r="K14" s="27">
        <v>5</v>
      </c>
      <c r="L14" s="28" t="s">
        <v>47</v>
      </c>
      <c r="M14" s="516"/>
      <c r="N14" s="518"/>
      <c r="O14" s="367"/>
      <c r="P14" s="399"/>
      <c r="Q14" s="505"/>
      <c r="R14" s="505"/>
      <c r="S14" s="505"/>
      <c r="T14" s="505"/>
      <c r="U14" s="505"/>
      <c r="V14" s="505"/>
      <c r="W14" s="505"/>
      <c r="X14" s="505"/>
      <c r="Y14" s="505"/>
      <c r="Z14" s="505"/>
      <c r="AA14" s="505"/>
      <c r="AB14" s="505"/>
      <c r="AC14" s="505"/>
      <c r="AD14" s="505"/>
      <c r="AE14" s="505"/>
      <c r="AF14" s="505"/>
      <c r="AG14" s="505"/>
      <c r="AH14" s="505"/>
      <c r="AI14" s="505"/>
      <c r="AJ14" s="375"/>
      <c r="AK14" s="367"/>
      <c r="AL14" s="370"/>
      <c r="AM14" s="478"/>
      <c r="AN14" s="29">
        <v>5</v>
      </c>
      <c r="AO14" s="28" t="s">
        <v>47</v>
      </c>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480"/>
      <c r="BL14" s="480"/>
      <c r="BM14" s="365"/>
      <c r="BN14" s="367"/>
      <c r="BO14" s="367"/>
      <c r="BP14" s="370"/>
      <c r="BQ14" s="505"/>
      <c r="BR14" s="521"/>
    </row>
    <row r="15" spans="1:70" ht="21.75" customHeight="1" x14ac:dyDescent="0.25">
      <c r="A15" s="20"/>
      <c r="B15" s="509"/>
      <c r="C15" s="505"/>
      <c r="D15" s="511"/>
      <c r="E15" s="511"/>
      <c r="F15" s="505"/>
      <c r="G15" s="505"/>
      <c r="H15" s="514"/>
      <c r="I15" s="505"/>
      <c r="J15" s="392"/>
      <c r="K15" s="24">
        <v>6</v>
      </c>
      <c r="L15" s="25" t="s">
        <v>47</v>
      </c>
      <c r="M15" s="516"/>
      <c r="N15" s="518"/>
      <c r="O15" s="367"/>
      <c r="P15" s="399"/>
      <c r="Q15" s="505"/>
      <c r="R15" s="505"/>
      <c r="S15" s="505"/>
      <c r="T15" s="505"/>
      <c r="U15" s="505"/>
      <c r="V15" s="505"/>
      <c r="W15" s="505"/>
      <c r="X15" s="505"/>
      <c r="Y15" s="505"/>
      <c r="Z15" s="505"/>
      <c r="AA15" s="505"/>
      <c r="AB15" s="505"/>
      <c r="AC15" s="505"/>
      <c r="AD15" s="505"/>
      <c r="AE15" s="505"/>
      <c r="AF15" s="505"/>
      <c r="AG15" s="505"/>
      <c r="AH15" s="505"/>
      <c r="AI15" s="505"/>
      <c r="AJ15" s="375"/>
      <c r="AK15" s="367"/>
      <c r="AL15" s="370"/>
      <c r="AM15" s="478"/>
      <c r="AN15" s="26">
        <v>6</v>
      </c>
      <c r="AO15" s="25" t="s">
        <v>47</v>
      </c>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480"/>
      <c r="BL15" s="480"/>
      <c r="BM15" s="365"/>
      <c r="BN15" s="367"/>
      <c r="BO15" s="367"/>
      <c r="BP15" s="370"/>
      <c r="BQ15" s="505"/>
      <c r="BR15" s="521"/>
    </row>
    <row r="16" spans="1:70" ht="21.75" customHeight="1" x14ac:dyDescent="0.25">
      <c r="A16" s="20"/>
      <c r="B16" s="509"/>
      <c r="C16" s="505"/>
      <c r="D16" s="511"/>
      <c r="E16" s="511"/>
      <c r="F16" s="505"/>
      <c r="G16" s="505"/>
      <c r="H16" s="514"/>
      <c r="I16" s="505"/>
      <c r="J16" s="392"/>
      <c r="K16" s="27">
        <v>7</v>
      </c>
      <c r="L16" s="28" t="s">
        <v>47</v>
      </c>
      <c r="M16" s="516"/>
      <c r="N16" s="518"/>
      <c r="O16" s="367"/>
      <c r="P16" s="399"/>
      <c r="Q16" s="505"/>
      <c r="R16" s="505"/>
      <c r="S16" s="505"/>
      <c r="T16" s="505"/>
      <c r="U16" s="505"/>
      <c r="V16" s="505"/>
      <c r="W16" s="505"/>
      <c r="X16" s="505"/>
      <c r="Y16" s="505"/>
      <c r="Z16" s="505"/>
      <c r="AA16" s="505"/>
      <c r="AB16" s="505"/>
      <c r="AC16" s="505"/>
      <c r="AD16" s="505"/>
      <c r="AE16" s="505"/>
      <c r="AF16" s="505"/>
      <c r="AG16" s="505"/>
      <c r="AH16" s="505"/>
      <c r="AI16" s="505"/>
      <c r="AJ16" s="375"/>
      <c r="AK16" s="367"/>
      <c r="AL16" s="370"/>
      <c r="AM16" s="478"/>
      <c r="AN16" s="29">
        <v>7</v>
      </c>
      <c r="AO16" s="28" t="s">
        <v>47</v>
      </c>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480"/>
      <c r="BL16" s="480"/>
      <c r="BM16" s="365"/>
      <c r="BN16" s="367"/>
      <c r="BO16" s="367"/>
      <c r="BP16" s="370"/>
      <c r="BQ16" s="505"/>
      <c r="BR16" s="521"/>
    </row>
    <row r="17" spans="1:70" ht="21.75" customHeight="1" x14ac:dyDescent="0.25">
      <c r="A17" s="20"/>
      <c r="B17" s="509"/>
      <c r="C17" s="505"/>
      <c r="D17" s="511"/>
      <c r="E17" s="511"/>
      <c r="F17" s="505"/>
      <c r="G17" s="505"/>
      <c r="H17" s="514"/>
      <c r="I17" s="505"/>
      <c r="J17" s="392"/>
      <c r="K17" s="24">
        <v>8</v>
      </c>
      <c r="L17" s="25" t="s">
        <v>47</v>
      </c>
      <c r="M17" s="516"/>
      <c r="N17" s="518"/>
      <c r="O17" s="367"/>
      <c r="P17" s="399"/>
      <c r="Q17" s="505"/>
      <c r="R17" s="505"/>
      <c r="S17" s="505"/>
      <c r="T17" s="505"/>
      <c r="U17" s="505"/>
      <c r="V17" s="505"/>
      <c r="W17" s="505"/>
      <c r="X17" s="505"/>
      <c r="Y17" s="505"/>
      <c r="Z17" s="505"/>
      <c r="AA17" s="505"/>
      <c r="AB17" s="505"/>
      <c r="AC17" s="505"/>
      <c r="AD17" s="505"/>
      <c r="AE17" s="505"/>
      <c r="AF17" s="505"/>
      <c r="AG17" s="505"/>
      <c r="AH17" s="505"/>
      <c r="AI17" s="505"/>
      <c r="AJ17" s="375"/>
      <c r="AK17" s="367"/>
      <c r="AL17" s="370"/>
      <c r="AM17" s="478"/>
      <c r="AN17" s="26">
        <v>8</v>
      </c>
      <c r="AO17" s="25" t="s">
        <v>47</v>
      </c>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480"/>
      <c r="BL17" s="480"/>
      <c r="BM17" s="365"/>
      <c r="BN17" s="367"/>
      <c r="BO17" s="367"/>
      <c r="BP17" s="370"/>
      <c r="BQ17" s="505"/>
      <c r="BR17" s="521"/>
    </row>
    <row r="18" spans="1:70" ht="21.75" customHeight="1" x14ac:dyDescent="0.25">
      <c r="A18" s="20"/>
      <c r="B18" s="509"/>
      <c r="C18" s="505"/>
      <c r="D18" s="511"/>
      <c r="E18" s="511"/>
      <c r="F18" s="505"/>
      <c r="G18" s="505"/>
      <c r="H18" s="514"/>
      <c r="I18" s="505"/>
      <c r="J18" s="392"/>
      <c r="K18" s="27">
        <v>9</v>
      </c>
      <c r="L18" s="28" t="s">
        <v>47</v>
      </c>
      <c r="M18" s="516"/>
      <c r="N18" s="518"/>
      <c r="O18" s="367"/>
      <c r="P18" s="399"/>
      <c r="Q18" s="505"/>
      <c r="R18" s="505"/>
      <c r="S18" s="505"/>
      <c r="T18" s="505"/>
      <c r="U18" s="505"/>
      <c r="V18" s="505"/>
      <c r="W18" s="505"/>
      <c r="X18" s="505"/>
      <c r="Y18" s="505"/>
      <c r="Z18" s="505"/>
      <c r="AA18" s="505"/>
      <c r="AB18" s="505"/>
      <c r="AC18" s="505"/>
      <c r="AD18" s="505"/>
      <c r="AE18" s="505"/>
      <c r="AF18" s="505"/>
      <c r="AG18" s="505"/>
      <c r="AH18" s="505"/>
      <c r="AI18" s="505"/>
      <c r="AJ18" s="375"/>
      <c r="AK18" s="367"/>
      <c r="AL18" s="370"/>
      <c r="AM18" s="478"/>
      <c r="AN18" s="29">
        <v>9</v>
      </c>
      <c r="AO18" s="28" t="s">
        <v>47</v>
      </c>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480"/>
      <c r="BL18" s="480"/>
      <c r="BM18" s="365"/>
      <c r="BN18" s="367"/>
      <c r="BO18" s="367"/>
      <c r="BP18" s="370"/>
      <c r="BQ18" s="505"/>
      <c r="BR18" s="521"/>
    </row>
    <row r="19" spans="1:70" ht="21.75" customHeight="1" thickBot="1" x14ac:dyDescent="0.3">
      <c r="A19" s="20"/>
      <c r="B19" s="510"/>
      <c r="C19" s="506"/>
      <c r="D19" s="512"/>
      <c r="E19" s="512"/>
      <c r="F19" s="506"/>
      <c r="G19" s="506"/>
      <c r="H19" s="515"/>
      <c r="I19" s="506"/>
      <c r="J19" s="393"/>
      <c r="K19" s="30">
        <v>10</v>
      </c>
      <c r="L19" s="31" t="s">
        <v>47</v>
      </c>
      <c r="M19" s="517"/>
      <c r="N19" s="519"/>
      <c r="O19" s="368"/>
      <c r="P19" s="400"/>
      <c r="Q19" s="506"/>
      <c r="R19" s="506"/>
      <c r="S19" s="506"/>
      <c r="T19" s="506"/>
      <c r="U19" s="506"/>
      <c r="V19" s="506"/>
      <c r="W19" s="506"/>
      <c r="X19" s="506"/>
      <c r="Y19" s="506"/>
      <c r="Z19" s="506"/>
      <c r="AA19" s="506"/>
      <c r="AB19" s="506"/>
      <c r="AC19" s="506"/>
      <c r="AD19" s="506"/>
      <c r="AE19" s="506"/>
      <c r="AF19" s="506"/>
      <c r="AG19" s="506"/>
      <c r="AH19" s="506"/>
      <c r="AI19" s="506"/>
      <c r="AJ19" s="376"/>
      <c r="AK19" s="368"/>
      <c r="AL19" s="371"/>
      <c r="AM19" s="479"/>
      <c r="AN19" s="32">
        <v>10</v>
      </c>
      <c r="AO19" s="31" t="s">
        <v>47</v>
      </c>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481"/>
      <c r="BL19" s="481"/>
      <c r="BM19" s="366"/>
      <c r="BN19" s="368"/>
      <c r="BO19" s="368"/>
      <c r="BP19" s="371"/>
      <c r="BQ19" s="506"/>
      <c r="BR19" s="521"/>
    </row>
    <row r="20" spans="1:70" ht="229.5" x14ac:dyDescent="0.25">
      <c r="A20" s="20"/>
      <c r="B20" s="508" t="s">
        <v>21</v>
      </c>
      <c r="C20" s="507" t="s">
        <v>166</v>
      </c>
      <c r="D20" s="511" t="s">
        <v>773</v>
      </c>
      <c r="E20" s="511" t="s">
        <v>774</v>
      </c>
      <c r="F20" s="507" t="s">
        <v>89</v>
      </c>
      <c r="G20" s="507" t="s">
        <v>89</v>
      </c>
      <c r="H20" s="513" t="s">
        <v>89</v>
      </c>
      <c r="I20" s="507" t="s">
        <v>89</v>
      </c>
      <c r="J20" s="391" t="str">
        <f t="shared" ref="J20" si="14">IF(AND((F20="SI"),(G20="SI"),(H20="SI"),(I20="SI")),"Si es Riesgo de Corrupción","No es Riesgo de Corrupción")</f>
        <v>Si es Riesgo de Corrupción</v>
      </c>
      <c r="K20" s="21">
        <v>1</v>
      </c>
      <c r="L20" s="22" t="s">
        <v>776</v>
      </c>
      <c r="M20" s="516" t="s">
        <v>775</v>
      </c>
      <c r="N20" s="518">
        <v>1</v>
      </c>
      <c r="O20" s="367" t="str">
        <f t="shared" ref="O20" si="15">IF(N20=1,"Rara vez",IF(N20=2,"Improbable",IF(N20=3,"Posible",IF(N20=4,"Probable",IF(N20=5,"Casi seguro","← 
Definir el nivel de probabilidad")))))</f>
        <v>Rara vez</v>
      </c>
      <c r="P20" s="398" t="str">
        <f t="shared" ref="P20" si="16">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20" s="507" t="s">
        <v>89</v>
      </c>
      <c r="R20" s="507" t="s">
        <v>89</v>
      </c>
      <c r="S20" s="507" t="s">
        <v>96</v>
      </c>
      <c r="T20" s="507" t="s">
        <v>89</v>
      </c>
      <c r="U20" s="507" t="s">
        <v>89</v>
      </c>
      <c r="V20" s="507" t="s">
        <v>89</v>
      </c>
      <c r="W20" s="507" t="s">
        <v>89</v>
      </c>
      <c r="X20" s="507" t="s">
        <v>96</v>
      </c>
      <c r="Y20" s="507" t="s">
        <v>89</v>
      </c>
      <c r="Z20" s="507" t="s">
        <v>89</v>
      </c>
      <c r="AA20" s="507" t="s">
        <v>89</v>
      </c>
      <c r="AB20" s="507" t="s">
        <v>89</v>
      </c>
      <c r="AC20" s="507" t="s">
        <v>89</v>
      </c>
      <c r="AD20" s="507" t="s">
        <v>89</v>
      </c>
      <c r="AE20" s="507" t="s">
        <v>89</v>
      </c>
      <c r="AF20" s="507" t="s">
        <v>96</v>
      </c>
      <c r="AG20" s="507" t="s">
        <v>89</v>
      </c>
      <c r="AH20" s="507" t="s">
        <v>89</v>
      </c>
      <c r="AI20" s="507" t="s">
        <v>96</v>
      </c>
      <c r="AJ20" s="375">
        <f t="shared" ref="AJ20" si="17">IF(AF20="SI","Impacto Catastrófico por lesoines o perdida de vidas humanas",(COUNTIF(Q20:AE29,"SI")+COUNTIF(AG20:AI29,"SI")))</f>
        <v>15</v>
      </c>
      <c r="AK20" s="367" t="str">
        <f t="shared" ref="AK20" si="18">IF(AJ20=0,"",IF(AND(AJ20&gt;0,AJ20&lt;=5),"Moderado",IF(AND(AJ20&gt;5,AJ20&lt;=11),"Mayor","Catastrófico")))</f>
        <v>Catastrófico</v>
      </c>
      <c r="AL20" s="369" t="str">
        <f t="shared" ref="AL20" si="19">IF(AND(O20="Rara Vez",AK20="Moderado"),"Moderado",IF(AND(O20="Rara Vez",AK20="Mayor"),"Alto",IF(AND(O20="Improbable",AK20="Moderado"),"Moderado",IF(AND(O20="Improbable",AK20="Mayor"),"Alto",IF(AND(O20="Posible",AK20="Moderado"),"Alto",IF(AND(O20="Probable",AK20="Moderado"),"Alto","Extremo"))))))</f>
        <v>Extremo</v>
      </c>
      <c r="AM20" s="477" t="s">
        <v>81</v>
      </c>
      <c r="AN20" s="23">
        <v>1</v>
      </c>
      <c r="AO20" s="22" t="s">
        <v>779</v>
      </c>
      <c r="AP20" s="10" t="s">
        <v>780</v>
      </c>
      <c r="AQ20" s="10" t="s">
        <v>99</v>
      </c>
      <c r="AR20" s="10" t="s">
        <v>781</v>
      </c>
      <c r="AS20" s="10" t="s">
        <v>135</v>
      </c>
      <c r="AT20" s="10" t="s">
        <v>123</v>
      </c>
      <c r="AU20" s="10" t="s">
        <v>103</v>
      </c>
      <c r="AV20" s="10" t="s">
        <v>104</v>
      </c>
      <c r="AW20" s="10" t="s">
        <v>105</v>
      </c>
      <c r="AX20" s="10" t="s">
        <v>106</v>
      </c>
      <c r="AY20" s="10" t="s">
        <v>107</v>
      </c>
      <c r="AZ20" s="10" t="s">
        <v>108</v>
      </c>
      <c r="BA20" s="10" t="s">
        <v>124</v>
      </c>
      <c r="BB20" s="122">
        <f t="shared" ref="BB20:BB29" si="20">IF(AU20="Asignado",15,0)+IF(AV20="Adecuado",15,0)+IF(AW20="Oportuna",15,0)+IF(AX20="Prevenir",15,IF(AX20="Detectar",10,0))+IF(AY20="Confiable",15,0)+IF(AZ20="Se investigan y resuelven oportunamente",15,0)+IF(BA20="Completa",10,IF(BA20="Incompleta",5,0))</f>
        <v>100</v>
      </c>
      <c r="BC20" s="122" t="str">
        <f t="shared" ref="BC20:BC29" si="21">IF(BB20&lt;=85,"Débil",IF(AND(BB20&gt;=86,BB20&lt;=94),"Moderado","Fuerte"))</f>
        <v>Fuerte</v>
      </c>
      <c r="BD20" s="10"/>
      <c r="BE20" s="122" t="s">
        <v>115</v>
      </c>
      <c r="BF20" s="122" t="str">
        <f t="shared" ref="BF20:BF29" si="22">IF(BE20="Débil","No se ejecuta",IF(BE20="Moderado","Algunas veces se ejecuta",IF(BE20="FUERTE","Siempre se ejecuta","")))</f>
        <v>Siempre se ejecuta</v>
      </c>
      <c r="BG20" s="122"/>
      <c r="BH20" s="123" t="str">
        <f t="shared" ref="BH20:BH29" si="23">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22">
        <f t="shared" ref="BI20:BI29" si="24">IF(BH20="DÉBIL",0,IF(BH20="MODERADO",50,IF(BH20="FUERTE",100,"")))</f>
        <v>100</v>
      </c>
      <c r="BJ20" s="122" t="str">
        <f t="shared" ref="BJ20:BJ29" si="25">IF(AND(BE20="Fuerte",BC20="Fuerte"),"NO","SI")</f>
        <v>NO</v>
      </c>
      <c r="BK20" s="480" t="str">
        <f>IF(AVERAGE(BI20:BI29)=100,"FUERTE",IF(AND(AVERAGE(BI20:BI29)&lt;=99,AVERAGE(BI20:BI29)&gt;=50),"MODERADA",IF(AVERAGE(BI20:BI29)&lt;50,"DÉBIL",0)))</f>
        <v>FUERTE</v>
      </c>
      <c r="BL20" s="480" t="str">
        <f t="shared" ref="BL20" si="26">IFERROR(IF(BK20="DÉBIL","NO DISMINUYE",IF(AVERAGEIF(AT20:AT29,"Preventivo",BI20:BI29)&gt;=50,"DIRECTAMENTE","NO DISMINUYE")),"NO DISMINUYE")</f>
        <v>DIRECTAMENTE</v>
      </c>
      <c r="BM20" s="364">
        <f t="shared" ref="BM20" si="27">IF(N20=1,1,IF(AND(N20=2,BK20="FUERTE",BL20="DIRECTAMENTE"),N20-1,IF(AND(N20&gt;2,BK20="FUERTE",BL20="DIRECTAMENTE"),N20-2,IF(AND(N20&gt;=2,BK20="MODERADA",BL20="DIRECTAMENTE"),N20-1,N20))))</f>
        <v>1</v>
      </c>
      <c r="BN20" s="367" t="str">
        <f>IF(BM20=1,"Rara vez",IF(BM20=2,"Improbable",IF(BM20=3,"Posible",IF(BM20=4,"Probable",IF(BM20=5,"Casi Seguro",0)))))</f>
        <v>Rara vez</v>
      </c>
      <c r="BO20" s="367" t="str">
        <f>AK20</f>
        <v>Catastrófico</v>
      </c>
      <c r="BP20" s="369" t="str">
        <f>IF(AND(BN20="Rara Vez",BO20="Moderado"),"Moderado",IF(AND(BN20="Rara Vez",BO20="Mayor"),"Alto",IF(AND(BN20="Improbable",BO20="Moderado"),"Moderado",IF(AND(BN20="Improbable",BO20="Mayor"),"Alto",IF(AND(BN20="Posible",BO20="Moderado"),"Alto",IF(AND(BN20="Probable",BO20="Moderado"),"Alto","Extremo"))))))</f>
        <v>Extremo</v>
      </c>
      <c r="BQ20" s="504" t="s">
        <v>795</v>
      </c>
      <c r="BR20" s="521"/>
    </row>
    <row r="21" spans="1:70" ht="255" x14ac:dyDescent="0.25">
      <c r="A21" s="20"/>
      <c r="B21" s="509"/>
      <c r="C21" s="505"/>
      <c r="D21" s="511"/>
      <c r="E21" s="511"/>
      <c r="F21" s="505"/>
      <c r="G21" s="505"/>
      <c r="H21" s="514"/>
      <c r="I21" s="505"/>
      <c r="J21" s="392"/>
      <c r="K21" s="24">
        <v>2</v>
      </c>
      <c r="L21" s="25" t="s">
        <v>777</v>
      </c>
      <c r="M21" s="516"/>
      <c r="N21" s="518"/>
      <c r="O21" s="367"/>
      <c r="P21" s="399"/>
      <c r="Q21" s="505"/>
      <c r="R21" s="505"/>
      <c r="S21" s="505"/>
      <c r="T21" s="505"/>
      <c r="U21" s="505"/>
      <c r="V21" s="505"/>
      <c r="W21" s="505"/>
      <c r="X21" s="505"/>
      <c r="Y21" s="505"/>
      <c r="Z21" s="505"/>
      <c r="AA21" s="505"/>
      <c r="AB21" s="505"/>
      <c r="AC21" s="505"/>
      <c r="AD21" s="505"/>
      <c r="AE21" s="505"/>
      <c r="AF21" s="505"/>
      <c r="AG21" s="505"/>
      <c r="AH21" s="505"/>
      <c r="AI21" s="505"/>
      <c r="AJ21" s="375"/>
      <c r="AK21" s="367"/>
      <c r="AL21" s="370"/>
      <c r="AM21" s="478"/>
      <c r="AN21" s="26">
        <v>2</v>
      </c>
      <c r="AO21" s="25" t="s">
        <v>801</v>
      </c>
      <c r="AP21" s="16" t="s">
        <v>179</v>
      </c>
      <c r="AQ21" s="16" t="s">
        <v>99</v>
      </c>
      <c r="AR21" s="16" t="s">
        <v>782</v>
      </c>
      <c r="AS21" s="16" t="s">
        <v>135</v>
      </c>
      <c r="AT21" s="16" t="s">
        <v>123</v>
      </c>
      <c r="AU21" s="16" t="s">
        <v>103</v>
      </c>
      <c r="AV21" s="16" t="s">
        <v>104</v>
      </c>
      <c r="AW21" s="16" t="s">
        <v>105</v>
      </c>
      <c r="AX21" s="16" t="s">
        <v>106</v>
      </c>
      <c r="AY21" s="16" t="s">
        <v>107</v>
      </c>
      <c r="AZ21" s="16" t="s">
        <v>108</v>
      </c>
      <c r="BA21" s="16" t="s">
        <v>124</v>
      </c>
      <c r="BB21" s="125">
        <f t="shared" si="20"/>
        <v>100</v>
      </c>
      <c r="BC21" s="125" t="str">
        <f t="shared" si="21"/>
        <v>Fuerte</v>
      </c>
      <c r="BD21" s="16"/>
      <c r="BE21" s="125" t="s">
        <v>115</v>
      </c>
      <c r="BF21" s="125" t="str">
        <f t="shared" si="22"/>
        <v>Siempre se ejecuta</v>
      </c>
      <c r="BG21" s="125"/>
      <c r="BH21" s="126" t="str">
        <f t="shared" si="23"/>
        <v>FUERTE</v>
      </c>
      <c r="BI21" s="125">
        <f t="shared" si="24"/>
        <v>100</v>
      </c>
      <c r="BJ21" s="125" t="str">
        <f t="shared" si="25"/>
        <v>NO</v>
      </c>
      <c r="BK21" s="480"/>
      <c r="BL21" s="480"/>
      <c r="BM21" s="365"/>
      <c r="BN21" s="367"/>
      <c r="BO21" s="367"/>
      <c r="BP21" s="370"/>
      <c r="BQ21" s="505"/>
      <c r="BR21" s="521"/>
    </row>
    <row r="22" spans="1:70" ht="216.75" x14ac:dyDescent="0.25">
      <c r="A22" s="20"/>
      <c r="B22" s="509"/>
      <c r="C22" s="505"/>
      <c r="D22" s="511"/>
      <c r="E22" s="511"/>
      <c r="F22" s="505"/>
      <c r="G22" s="505"/>
      <c r="H22" s="514"/>
      <c r="I22" s="505"/>
      <c r="J22" s="392"/>
      <c r="K22" s="27">
        <v>3</v>
      </c>
      <c r="L22" s="28" t="s">
        <v>777</v>
      </c>
      <c r="M22" s="516"/>
      <c r="N22" s="518"/>
      <c r="O22" s="367"/>
      <c r="P22" s="399"/>
      <c r="Q22" s="505"/>
      <c r="R22" s="505"/>
      <c r="S22" s="505"/>
      <c r="T22" s="505"/>
      <c r="U22" s="505"/>
      <c r="V22" s="505"/>
      <c r="W22" s="505"/>
      <c r="X22" s="505"/>
      <c r="Y22" s="505"/>
      <c r="Z22" s="505"/>
      <c r="AA22" s="505"/>
      <c r="AB22" s="505"/>
      <c r="AC22" s="505"/>
      <c r="AD22" s="505"/>
      <c r="AE22" s="505"/>
      <c r="AF22" s="505"/>
      <c r="AG22" s="505"/>
      <c r="AH22" s="505"/>
      <c r="AI22" s="505"/>
      <c r="AJ22" s="375"/>
      <c r="AK22" s="367"/>
      <c r="AL22" s="370"/>
      <c r="AM22" s="478"/>
      <c r="AN22" s="29">
        <v>3</v>
      </c>
      <c r="AO22" s="28" t="s">
        <v>792</v>
      </c>
      <c r="AP22" s="12" t="s">
        <v>783</v>
      </c>
      <c r="AQ22" s="12" t="s">
        <v>99</v>
      </c>
      <c r="AR22" s="12" t="s">
        <v>784</v>
      </c>
      <c r="AS22" s="12" t="s">
        <v>135</v>
      </c>
      <c r="AT22" s="12" t="s">
        <v>123</v>
      </c>
      <c r="AU22" s="12" t="s">
        <v>103</v>
      </c>
      <c r="AV22" s="12" t="s">
        <v>104</v>
      </c>
      <c r="AW22" s="12" t="s">
        <v>105</v>
      </c>
      <c r="AX22" s="12" t="s">
        <v>106</v>
      </c>
      <c r="AY22" s="12" t="s">
        <v>107</v>
      </c>
      <c r="AZ22" s="12" t="s">
        <v>108</v>
      </c>
      <c r="BA22" s="12" t="s">
        <v>124</v>
      </c>
      <c r="BB22" s="128">
        <f t="shared" si="20"/>
        <v>100</v>
      </c>
      <c r="BC22" s="128" t="str">
        <f t="shared" si="21"/>
        <v>Fuerte</v>
      </c>
      <c r="BD22" s="12"/>
      <c r="BE22" s="128" t="s">
        <v>115</v>
      </c>
      <c r="BF22" s="128" t="str">
        <f t="shared" si="22"/>
        <v>Siempre se ejecuta</v>
      </c>
      <c r="BG22" s="128"/>
      <c r="BH22" s="129" t="str">
        <f t="shared" si="23"/>
        <v>FUERTE</v>
      </c>
      <c r="BI22" s="128">
        <f t="shared" si="24"/>
        <v>100</v>
      </c>
      <c r="BJ22" s="128" t="str">
        <f t="shared" si="25"/>
        <v>NO</v>
      </c>
      <c r="BK22" s="480"/>
      <c r="BL22" s="480"/>
      <c r="BM22" s="365"/>
      <c r="BN22" s="367"/>
      <c r="BO22" s="367"/>
      <c r="BP22" s="370"/>
      <c r="BQ22" s="505"/>
      <c r="BR22" s="521"/>
    </row>
    <row r="23" spans="1:70" ht="204" x14ac:dyDescent="0.25">
      <c r="A23" s="20"/>
      <c r="B23" s="509"/>
      <c r="C23" s="505"/>
      <c r="D23" s="511"/>
      <c r="E23" s="511"/>
      <c r="F23" s="505"/>
      <c r="G23" s="505"/>
      <c r="H23" s="514"/>
      <c r="I23" s="505"/>
      <c r="J23" s="392"/>
      <c r="K23" s="24">
        <v>4</v>
      </c>
      <c r="L23" s="25" t="s">
        <v>777</v>
      </c>
      <c r="M23" s="516"/>
      <c r="N23" s="518"/>
      <c r="O23" s="367"/>
      <c r="P23" s="399"/>
      <c r="Q23" s="505"/>
      <c r="R23" s="505"/>
      <c r="S23" s="505"/>
      <c r="T23" s="505"/>
      <c r="U23" s="505"/>
      <c r="V23" s="505"/>
      <c r="W23" s="505"/>
      <c r="X23" s="505"/>
      <c r="Y23" s="505"/>
      <c r="Z23" s="505"/>
      <c r="AA23" s="505"/>
      <c r="AB23" s="505"/>
      <c r="AC23" s="505"/>
      <c r="AD23" s="505"/>
      <c r="AE23" s="505"/>
      <c r="AF23" s="505"/>
      <c r="AG23" s="505"/>
      <c r="AH23" s="505"/>
      <c r="AI23" s="505"/>
      <c r="AJ23" s="375"/>
      <c r="AK23" s="367"/>
      <c r="AL23" s="370"/>
      <c r="AM23" s="478"/>
      <c r="AN23" s="26">
        <v>4</v>
      </c>
      <c r="AO23" s="25" t="s">
        <v>793</v>
      </c>
      <c r="AP23" s="16" t="s">
        <v>785</v>
      </c>
      <c r="AQ23" s="16" t="s">
        <v>99</v>
      </c>
      <c r="AR23" s="16" t="s">
        <v>786</v>
      </c>
      <c r="AS23" s="16" t="s">
        <v>135</v>
      </c>
      <c r="AT23" s="16" t="s">
        <v>123</v>
      </c>
      <c r="AU23" s="16" t="s">
        <v>103</v>
      </c>
      <c r="AV23" s="16" t="s">
        <v>104</v>
      </c>
      <c r="AW23" s="16" t="s">
        <v>105</v>
      </c>
      <c r="AX23" s="16" t="s">
        <v>106</v>
      </c>
      <c r="AY23" s="16" t="s">
        <v>107</v>
      </c>
      <c r="AZ23" s="16" t="s">
        <v>108</v>
      </c>
      <c r="BA23" s="16" t="s">
        <v>124</v>
      </c>
      <c r="BB23" s="125">
        <f t="shared" si="20"/>
        <v>100</v>
      </c>
      <c r="BC23" s="125" t="str">
        <f t="shared" si="21"/>
        <v>Fuerte</v>
      </c>
      <c r="BD23" s="16"/>
      <c r="BE23" s="125" t="s">
        <v>115</v>
      </c>
      <c r="BF23" s="125" t="str">
        <f t="shared" si="22"/>
        <v>Siempre se ejecuta</v>
      </c>
      <c r="BG23" s="125"/>
      <c r="BH23" s="126" t="str">
        <f t="shared" si="23"/>
        <v>FUERTE</v>
      </c>
      <c r="BI23" s="125">
        <f t="shared" si="24"/>
        <v>100</v>
      </c>
      <c r="BJ23" s="125" t="str">
        <f t="shared" si="25"/>
        <v>NO</v>
      </c>
      <c r="BK23" s="480"/>
      <c r="BL23" s="480"/>
      <c r="BM23" s="365"/>
      <c r="BN23" s="367"/>
      <c r="BO23" s="367"/>
      <c r="BP23" s="370"/>
      <c r="BQ23" s="505"/>
      <c r="BR23" s="521"/>
    </row>
    <row r="24" spans="1:70" ht="191.25" x14ac:dyDescent="0.25">
      <c r="A24" s="20"/>
      <c r="B24" s="509"/>
      <c r="C24" s="505"/>
      <c r="D24" s="511"/>
      <c r="E24" s="511"/>
      <c r="F24" s="505"/>
      <c r="G24" s="505"/>
      <c r="H24" s="514"/>
      <c r="I24" s="505"/>
      <c r="J24" s="392"/>
      <c r="K24" s="27">
        <v>5</v>
      </c>
      <c r="L24" s="28" t="s">
        <v>777</v>
      </c>
      <c r="M24" s="516"/>
      <c r="N24" s="518"/>
      <c r="O24" s="367"/>
      <c r="P24" s="399"/>
      <c r="Q24" s="505"/>
      <c r="R24" s="505"/>
      <c r="S24" s="505"/>
      <c r="T24" s="505"/>
      <c r="U24" s="505"/>
      <c r="V24" s="505"/>
      <c r="W24" s="505"/>
      <c r="X24" s="505"/>
      <c r="Y24" s="505"/>
      <c r="Z24" s="505"/>
      <c r="AA24" s="505"/>
      <c r="AB24" s="505"/>
      <c r="AC24" s="505"/>
      <c r="AD24" s="505"/>
      <c r="AE24" s="505"/>
      <c r="AF24" s="505"/>
      <c r="AG24" s="505"/>
      <c r="AH24" s="505"/>
      <c r="AI24" s="505"/>
      <c r="AJ24" s="375"/>
      <c r="AK24" s="367"/>
      <c r="AL24" s="370"/>
      <c r="AM24" s="478"/>
      <c r="AN24" s="29">
        <v>5</v>
      </c>
      <c r="AO24" s="28" t="s">
        <v>794</v>
      </c>
      <c r="AP24" s="12" t="s">
        <v>787</v>
      </c>
      <c r="AQ24" s="12" t="s">
        <v>99</v>
      </c>
      <c r="AR24" s="12" t="s">
        <v>788</v>
      </c>
      <c r="AS24" s="12" t="s">
        <v>135</v>
      </c>
      <c r="AT24" s="12" t="s">
        <v>123</v>
      </c>
      <c r="AU24" s="12" t="s">
        <v>103</v>
      </c>
      <c r="AV24" s="12" t="s">
        <v>104</v>
      </c>
      <c r="AW24" s="12" t="s">
        <v>105</v>
      </c>
      <c r="AX24" s="12" t="s">
        <v>106</v>
      </c>
      <c r="AY24" s="12" t="s">
        <v>107</v>
      </c>
      <c r="AZ24" s="12" t="s">
        <v>108</v>
      </c>
      <c r="BA24" s="12" t="s">
        <v>124</v>
      </c>
      <c r="BB24" s="128">
        <f t="shared" si="20"/>
        <v>100</v>
      </c>
      <c r="BC24" s="128" t="str">
        <f t="shared" si="21"/>
        <v>Fuerte</v>
      </c>
      <c r="BD24" s="12"/>
      <c r="BE24" s="128" t="s">
        <v>115</v>
      </c>
      <c r="BF24" s="128" t="str">
        <f t="shared" si="22"/>
        <v>Siempre se ejecuta</v>
      </c>
      <c r="BG24" s="128"/>
      <c r="BH24" s="129" t="str">
        <f t="shared" si="23"/>
        <v>FUERTE</v>
      </c>
      <c r="BI24" s="128">
        <f t="shared" si="24"/>
        <v>100</v>
      </c>
      <c r="BJ24" s="128" t="str">
        <f t="shared" si="25"/>
        <v>NO</v>
      </c>
      <c r="BK24" s="480"/>
      <c r="BL24" s="480"/>
      <c r="BM24" s="365"/>
      <c r="BN24" s="367"/>
      <c r="BO24" s="367"/>
      <c r="BP24" s="370"/>
      <c r="BQ24" s="505"/>
      <c r="BR24" s="521"/>
    </row>
    <row r="25" spans="1:70" ht="165.75" x14ac:dyDescent="0.25">
      <c r="A25" s="20"/>
      <c r="B25" s="509"/>
      <c r="C25" s="505"/>
      <c r="D25" s="511"/>
      <c r="E25" s="511"/>
      <c r="F25" s="505"/>
      <c r="G25" s="505"/>
      <c r="H25" s="514"/>
      <c r="I25" s="505"/>
      <c r="J25" s="392"/>
      <c r="K25" s="24">
        <v>6</v>
      </c>
      <c r="L25" s="25" t="s">
        <v>778</v>
      </c>
      <c r="M25" s="516"/>
      <c r="N25" s="518"/>
      <c r="O25" s="367"/>
      <c r="P25" s="399"/>
      <c r="Q25" s="505"/>
      <c r="R25" s="505"/>
      <c r="S25" s="505"/>
      <c r="T25" s="505"/>
      <c r="U25" s="505"/>
      <c r="V25" s="505"/>
      <c r="W25" s="505"/>
      <c r="X25" s="505"/>
      <c r="Y25" s="505"/>
      <c r="Z25" s="505"/>
      <c r="AA25" s="505"/>
      <c r="AB25" s="505"/>
      <c r="AC25" s="505"/>
      <c r="AD25" s="505"/>
      <c r="AE25" s="505"/>
      <c r="AF25" s="505"/>
      <c r="AG25" s="505"/>
      <c r="AH25" s="505"/>
      <c r="AI25" s="505"/>
      <c r="AJ25" s="375"/>
      <c r="AK25" s="367"/>
      <c r="AL25" s="370"/>
      <c r="AM25" s="478"/>
      <c r="AN25" s="26">
        <v>6</v>
      </c>
      <c r="AO25" s="25" t="s">
        <v>789</v>
      </c>
      <c r="AP25" s="16" t="s">
        <v>790</v>
      </c>
      <c r="AQ25" s="16" t="s">
        <v>99</v>
      </c>
      <c r="AR25" s="16" t="s">
        <v>791</v>
      </c>
      <c r="AS25" s="16" t="s">
        <v>135</v>
      </c>
      <c r="AT25" s="16" t="s">
        <v>123</v>
      </c>
      <c r="AU25" s="16" t="s">
        <v>103</v>
      </c>
      <c r="AV25" s="16" t="s">
        <v>104</v>
      </c>
      <c r="AW25" s="16" t="s">
        <v>105</v>
      </c>
      <c r="AX25" s="16" t="s">
        <v>106</v>
      </c>
      <c r="AY25" s="16" t="s">
        <v>107</v>
      </c>
      <c r="AZ25" s="16" t="s">
        <v>108</v>
      </c>
      <c r="BA25" s="16" t="s">
        <v>124</v>
      </c>
      <c r="BB25" s="125">
        <f t="shared" si="20"/>
        <v>100</v>
      </c>
      <c r="BC25" s="125" t="str">
        <f t="shared" si="21"/>
        <v>Fuerte</v>
      </c>
      <c r="BD25" s="16"/>
      <c r="BE25" s="125" t="s">
        <v>115</v>
      </c>
      <c r="BF25" s="125" t="str">
        <f t="shared" si="22"/>
        <v>Siempre se ejecuta</v>
      </c>
      <c r="BG25" s="125"/>
      <c r="BH25" s="126" t="str">
        <f t="shared" si="23"/>
        <v>FUERTE</v>
      </c>
      <c r="BI25" s="125">
        <f t="shared" si="24"/>
        <v>100</v>
      </c>
      <c r="BJ25" s="125" t="str">
        <f t="shared" si="25"/>
        <v>NO</v>
      </c>
      <c r="BK25" s="480"/>
      <c r="BL25" s="480"/>
      <c r="BM25" s="365"/>
      <c r="BN25" s="367"/>
      <c r="BO25" s="367"/>
      <c r="BP25" s="370"/>
      <c r="BQ25" s="505"/>
      <c r="BR25" s="521"/>
    </row>
    <row r="26" spans="1:70" ht="21.75" customHeight="1" x14ac:dyDescent="0.25">
      <c r="A26" s="20"/>
      <c r="B26" s="509"/>
      <c r="C26" s="505"/>
      <c r="D26" s="511"/>
      <c r="E26" s="511"/>
      <c r="F26" s="505"/>
      <c r="G26" s="505"/>
      <c r="H26" s="514"/>
      <c r="I26" s="505"/>
      <c r="J26" s="392"/>
      <c r="K26" s="27">
        <v>7</v>
      </c>
      <c r="L26" s="28" t="s">
        <v>47</v>
      </c>
      <c r="M26" s="516"/>
      <c r="N26" s="518"/>
      <c r="O26" s="367"/>
      <c r="P26" s="399"/>
      <c r="Q26" s="505"/>
      <c r="R26" s="505"/>
      <c r="S26" s="505"/>
      <c r="T26" s="505"/>
      <c r="U26" s="505"/>
      <c r="V26" s="505"/>
      <c r="W26" s="505"/>
      <c r="X26" s="505"/>
      <c r="Y26" s="505"/>
      <c r="Z26" s="505"/>
      <c r="AA26" s="505"/>
      <c r="AB26" s="505"/>
      <c r="AC26" s="505"/>
      <c r="AD26" s="505"/>
      <c r="AE26" s="505"/>
      <c r="AF26" s="505"/>
      <c r="AG26" s="505"/>
      <c r="AH26" s="505"/>
      <c r="AI26" s="505"/>
      <c r="AJ26" s="375"/>
      <c r="AK26" s="367"/>
      <c r="AL26" s="370"/>
      <c r="AM26" s="478"/>
      <c r="AN26" s="29">
        <v>7</v>
      </c>
      <c r="AO26" s="28" t="s">
        <v>47</v>
      </c>
      <c r="AP26" s="12"/>
      <c r="AQ26" s="12"/>
      <c r="AR26" s="12"/>
      <c r="AS26" s="12"/>
      <c r="AT26" s="12"/>
      <c r="AU26" s="12"/>
      <c r="AV26" s="12"/>
      <c r="AW26" s="12"/>
      <c r="AX26" s="12"/>
      <c r="AY26" s="12"/>
      <c r="AZ26" s="12"/>
      <c r="BA26" s="12"/>
      <c r="BB26" s="128">
        <f t="shared" si="20"/>
        <v>0</v>
      </c>
      <c r="BC26" s="128" t="str">
        <f t="shared" si="21"/>
        <v>Débil</v>
      </c>
      <c r="BD26" s="12"/>
      <c r="BE26" s="128"/>
      <c r="BF26" s="128" t="str">
        <f t="shared" si="22"/>
        <v/>
      </c>
      <c r="BG26" s="128"/>
      <c r="BH26" s="129" t="str">
        <f t="shared" si="23"/>
        <v/>
      </c>
      <c r="BI26" s="128" t="str">
        <f t="shared" si="24"/>
        <v/>
      </c>
      <c r="BJ26" s="128" t="str">
        <f t="shared" si="25"/>
        <v>SI</v>
      </c>
      <c r="BK26" s="480"/>
      <c r="BL26" s="480"/>
      <c r="BM26" s="365"/>
      <c r="BN26" s="367"/>
      <c r="BO26" s="367"/>
      <c r="BP26" s="370"/>
      <c r="BQ26" s="505"/>
      <c r="BR26" s="521"/>
    </row>
    <row r="27" spans="1:70" ht="21.75" customHeight="1" x14ac:dyDescent="0.25">
      <c r="A27" s="20"/>
      <c r="B27" s="509"/>
      <c r="C27" s="505"/>
      <c r="D27" s="511"/>
      <c r="E27" s="511"/>
      <c r="F27" s="505"/>
      <c r="G27" s="505"/>
      <c r="H27" s="514"/>
      <c r="I27" s="505"/>
      <c r="J27" s="392"/>
      <c r="K27" s="24">
        <v>8</v>
      </c>
      <c r="L27" s="25" t="s">
        <v>47</v>
      </c>
      <c r="M27" s="516"/>
      <c r="N27" s="518"/>
      <c r="O27" s="367"/>
      <c r="P27" s="399"/>
      <c r="Q27" s="505"/>
      <c r="R27" s="505"/>
      <c r="S27" s="505"/>
      <c r="T27" s="505"/>
      <c r="U27" s="505"/>
      <c r="V27" s="505"/>
      <c r="W27" s="505"/>
      <c r="X27" s="505"/>
      <c r="Y27" s="505"/>
      <c r="Z27" s="505"/>
      <c r="AA27" s="505"/>
      <c r="AB27" s="505"/>
      <c r="AC27" s="505"/>
      <c r="AD27" s="505"/>
      <c r="AE27" s="505"/>
      <c r="AF27" s="505"/>
      <c r="AG27" s="505"/>
      <c r="AH27" s="505"/>
      <c r="AI27" s="505"/>
      <c r="AJ27" s="375"/>
      <c r="AK27" s="367"/>
      <c r="AL27" s="370"/>
      <c r="AM27" s="478"/>
      <c r="AN27" s="26">
        <v>8</v>
      </c>
      <c r="AO27" s="25" t="s">
        <v>47</v>
      </c>
      <c r="AP27" s="16"/>
      <c r="AQ27" s="16"/>
      <c r="AR27" s="16"/>
      <c r="AS27" s="16"/>
      <c r="AT27" s="16"/>
      <c r="AU27" s="16"/>
      <c r="AV27" s="16"/>
      <c r="AW27" s="16"/>
      <c r="AX27" s="16"/>
      <c r="AY27" s="16"/>
      <c r="AZ27" s="16"/>
      <c r="BA27" s="16"/>
      <c r="BB27" s="125">
        <f t="shared" si="20"/>
        <v>0</v>
      </c>
      <c r="BC27" s="125" t="str">
        <f t="shared" si="21"/>
        <v>Débil</v>
      </c>
      <c r="BD27" s="16"/>
      <c r="BE27" s="125"/>
      <c r="BF27" s="125" t="str">
        <f t="shared" si="22"/>
        <v/>
      </c>
      <c r="BG27" s="125"/>
      <c r="BH27" s="126" t="str">
        <f t="shared" si="23"/>
        <v/>
      </c>
      <c r="BI27" s="125" t="str">
        <f t="shared" si="24"/>
        <v/>
      </c>
      <c r="BJ27" s="125" t="str">
        <f t="shared" si="25"/>
        <v>SI</v>
      </c>
      <c r="BK27" s="480"/>
      <c r="BL27" s="480"/>
      <c r="BM27" s="365"/>
      <c r="BN27" s="367"/>
      <c r="BO27" s="367"/>
      <c r="BP27" s="370"/>
      <c r="BQ27" s="505"/>
      <c r="BR27" s="521"/>
    </row>
    <row r="28" spans="1:70" ht="21.75" customHeight="1" x14ac:dyDescent="0.25">
      <c r="A28" s="20"/>
      <c r="B28" s="509"/>
      <c r="C28" s="505"/>
      <c r="D28" s="511"/>
      <c r="E28" s="511"/>
      <c r="F28" s="505"/>
      <c r="G28" s="505"/>
      <c r="H28" s="514"/>
      <c r="I28" s="505"/>
      <c r="J28" s="392"/>
      <c r="K28" s="27">
        <v>9</v>
      </c>
      <c r="L28" s="28" t="s">
        <v>47</v>
      </c>
      <c r="M28" s="516"/>
      <c r="N28" s="518"/>
      <c r="O28" s="367"/>
      <c r="P28" s="399"/>
      <c r="Q28" s="505"/>
      <c r="R28" s="505"/>
      <c r="S28" s="505"/>
      <c r="T28" s="505"/>
      <c r="U28" s="505"/>
      <c r="V28" s="505"/>
      <c r="W28" s="505"/>
      <c r="X28" s="505"/>
      <c r="Y28" s="505"/>
      <c r="Z28" s="505"/>
      <c r="AA28" s="505"/>
      <c r="AB28" s="505"/>
      <c r="AC28" s="505"/>
      <c r="AD28" s="505"/>
      <c r="AE28" s="505"/>
      <c r="AF28" s="505"/>
      <c r="AG28" s="505"/>
      <c r="AH28" s="505"/>
      <c r="AI28" s="505"/>
      <c r="AJ28" s="375"/>
      <c r="AK28" s="367"/>
      <c r="AL28" s="370"/>
      <c r="AM28" s="478"/>
      <c r="AN28" s="29">
        <v>9</v>
      </c>
      <c r="AO28" s="28" t="s">
        <v>47</v>
      </c>
      <c r="AP28" s="12"/>
      <c r="AQ28" s="12"/>
      <c r="AR28" s="12"/>
      <c r="AS28" s="12"/>
      <c r="AT28" s="12"/>
      <c r="AU28" s="12"/>
      <c r="AV28" s="12"/>
      <c r="AW28" s="12"/>
      <c r="AX28" s="12"/>
      <c r="AY28" s="12"/>
      <c r="AZ28" s="12"/>
      <c r="BA28" s="12"/>
      <c r="BB28" s="128">
        <f t="shared" si="20"/>
        <v>0</v>
      </c>
      <c r="BC28" s="128" t="str">
        <f t="shared" si="21"/>
        <v>Débil</v>
      </c>
      <c r="BD28" s="12"/>
      <c r="BE28" s="128"/>
      <c r="BF28" s="128" t="str">
        <f t="shared" si="22"/>
        <v/>
      </c>
      <c r="BG28" s="128"/>
      <c r="BH28" s="129" t="str">
        <f t="shared" si="23"/>
        <v/>
      </c>
      <c r="BI28" s="128" t="str">
        <f t="shared" si="24"/>
        <v/>
      </c>
      <c r="BJ28" s="128" t="str">
        <f t="shared" si="25"/>
        <v>SI</v>
      </c>
      <c r="BK28" s="480"/>
      <c r="BL28" s="480"/>
      <c r="BM28" s="365"/>
      <c r="BN28" s="367"/>
      <c r="BO28" s="367"/>
      <c r="BP28" s="370"/>
      <c r="BQ28" s="505"/>
      <c r="BR28" s="521"/>
    </row>
    <row r="29" spans="1:70" ht="21.75" customHeight="1" thickBot="1" x14ac:dyDescent="0.3">
      <c r="A29" s="20"/>
      <c r="B29" s="510"/>
      <c r="C29" s="506"/>
      <c r="D29" s="512"/>
      <c r="E29" s="512"/>
      <c r="F29" s="506"/>
      <c r="G29" s="506"/>
      <c r="H29" s="515"/>
      <c r="I29" s="506"/>
      <c r="J29" s="393"/>
      <c r="K29" s="30">
        <v>10</v>
      </c>
      <c r="L29" s="31" t="s">
        <v>47</v>
      </c>
      <c r="M29" s="517"/>
      <c r="N29" s="519"/>
      <c r="O29" s="368"/>
      <c r="P29" s="400"/>
      <c r="Q29" s="506"/>
      <c r="R29" s="506"/>
      <c r="S29" s="506"/>
      <c r="T29" s="506"/>
      <c r="U29" s="506"/>
      <c r="V29" s="506"/>
      <c r="W29" s="506"/>
      <c r="X29" s="506"/>
      <c r="Y29" s="506"/>
      <c r="Z29" s="506"/>
      <c r="AA29" s="506"/>
      <c r="AB29" s="506"/>
      <c r="AC29" s="506"/>
      <c r="AD29" s="506"/>
      <c r="AE29" s="506"/>
      <c r="AF29" s="506"/>
      <c r="AG29" s="506"/>
      <c r="AH29" s="506"/>
      <c r="AI29" s="506"/>
      <c r="AJ29" s="376"/>
      <c r="AK29" s="368"/>
      <c r="AL29" s="371"/>
      <c r="AM29" s="479"/>
      <c r="AN29" s="32">
        <v>10</v>
      </c>
      <c r="AO29" s="31" t="s">
        <v>47</v>
      </c>
      <c r="AP29" s="18"/>
      <c r="AQ29" s="18"/>
      <c r="AR29" s="18"/>
      <c r="AS29" s="18"/>
      <c r="AT29" s="18"/>
      <c r="AU29" s="18"/>
      <c r="AV29" s="18"/>
      <c r="AW29" s="18"/>
      <c r="AX29" s="18"/>
      <c r="AY29" s="18"/>
      <c r="AZ29" s="18"/>
      <c r="BA29" s="18"/>
      <c r="BB29" s="131">
        <f t="shared" si="20"/>
        <v>0</v>
      </c>
      <c r="BC29" s="131" t="str">
        <f t="shared" si="21"/>
        <v>Débil</v>
      </c>
      <c r="BD29" s="18"/>
      <c r="BE29" s="131"/>
      <c r="BF29" s="131" t="str">
        <f t="shared" si="22"/>
        <v/>
      </c>
      <c r="BG29" s="131"/>
      <c r="BH29" s="132" t="str">
        <f t="shared" si="23"/>
        <v/>
      </c>
      <c r="BI29" s="131" t="str">
        <f t="shared" si="24"/>
        <v/>
      </c>
      <c r="BJ29" s="131" t="str">
        <f t="shared" si="25"/>
        <v>SI</v>
      </c>
      <c r="BK29" s="481"/>
      <c r="BL29" s="481"/>
      <c r="BM29" s="366"/>
      <c r="BN29" s="368"/>
      <c r="BO29" s="368"/>
      <c r="BP29" s="371"/>
      <c r="BQ29" s="506"/>
      <c r="BR29" s="521"/>
    </row>
    <row r="30" spans="1:70" ht="191.25" x14ac:dyDescent="0.25">
      <c r="A30" s="20"/>
      <c r="B30" s="508" t="s">
        <v>21</v>
      </c>
      <c r="C30" s="507" t="s">
        <v>166</v>
      </c>
      <c r="D30" s="511" t="s">
        <v>796</v>
      </c>
      <c r="E30" s="511" t="s">
        <v>797</v>
      </c>
      <c r="F30" s="507" t="s">
        <v>89</v>
      </c>
      <c r="G30" s="507" t="s">
        <v>89</v>
      </c>
      <c r="H30" s="513" t="s">
        <v>89</v>
      </c>
      <c r="I30" s="507" t="s">
        <v>89</v>
      </c>
      <c r="J30" s="391" t="str">
        <f t="shared" ref="J30" si="28">IF(AND((F30="SI"),(G30="SI"),(H30="SI"),(I30="SI")),"Si es Riesgo de Corrupción","No es Riesgo de Corrupción")</f>
        <v>Si es Riesgo de Corrupción</v>
      </c>
      <c r="K30" s="21">
        <v>1</v>
      </c>
      <c r="L30" s="22" t="s">
        <v>777</v>
      </c>
      <c r="M30" s="516" t="s">
        <v>170</v>
      </c>
      <c r="N30" s="518">
        <v>1</v>
      </c>
      <c r="O30" s="367" t="str">
        <f t="shared" ref="O30" si="29">IF(N30=1,"Rara vez",IF(N30=2,"Improbable",IF(N30=3,"Posible",IF(N30=4,"Probable",IF(N30=5,"Casi seguro","← 
Definir el nivel de probabilidad")))))</f>
        <v>Rara vez</v>
      </c>
      <c r="P30" s="398" t="str">
        <f t="shared" ref="P30" si="30">IF(N30=5,"Descripción:
Se espera que el evento ocurra en la mayoría de las circunstancias
Frecuencia:
Más de 1 vez al año",IF(N30=4,"Descripción:
Es viable que el evento ocurra en la mayoría de las circunstancias
Frecuencia:
Al menos 1 vez en el último año",IF(N30=3,"Descripción:
El evento podrá ocurrir en algún momento
Frecuencia:
Al menos 1 vez en los últimos 2 años",IF(N30=2,"Descripción:
El evento puede ocurrir en algún momento
Frecuencia:
Al menos 1 vez en los últimos 5 años",IF(N30=1,"Descripción: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30" s="507" t="s">
        <v>89</v>
      </c>
      <c r="R30" s="507" t="s">
        <v>89</v>
      </c>
      <c r="S30" s="507" t="s">
        <v>96</v>
      </c>
      <c r="T30" s="507" t="s">
        <v>89</v>
      </c>
      <c r="U30" s="507" t="s">
        <v>89</v>
      </c>
      <c r="V30" s="507" t="s">
        <v>89</v>
      </c>
      <c r="W30" s="507" t="s">
        <v>89</v>
      </c>
      <c r="X30" s="507" t="s">
        <v>96</v>
      </c>
      <c r="Y30" s="507" t="s">
        <v>89</v>
      </c>
      <c r="Z30" s="507" t="s">
        <v>89</v>
      </c>
      <c r="AA30" s="507" t="s">
        <v>89</v>
      </c>
      <c r="AB30" s="507" t="s">
        <v>89</v>
      </c>
      <c r="AC30" s="507" t="s">
        <v>89</v>
      </c>
      <c r="AD30" s="507" t="s">
        <v>89</v>
      </c>
      <c r="AE30" s="507" t="s">
        <v>89</v>
      </c>
      <c r="AF30" s="507" t="s">
        <v>96</v>
      </c>
      <c r="AG30" s="507" t="s">
        <v>89</v>
      </c>
      <c r="AH30" s="507" t="s">
        <v>89</v>
      </c>
      <c r="AI30" s="507" t="s">
        <v>96</v>
      </c>
      <c r="AJ30" s="375">
        <f t="shared" ref="AJ30" si="31">IF(AF30="SI","Impacto Catastrófico por lesoines o perdida de vidas humanas",(COUNTIF(Q30:AE39,"SI")+COUNTIF(AG30:AI39,"SI")))</f>
        <v>15</v>
      </c>
      <c r="AK30" s="367" t="str">
        <f t="shared" ref="AK30" si="32">IF(AJ30=0,"",IF(AND(AJ30&gt;0,AJ30&lt;=5),"Moderado",IF(AND(AJ30&gt;5,AJ30&lt;=11),"Mayor","Catastrófico")))</f>
        <v>Catastrófico</v>
      </c>
      <c r="AL30" s="369" t="str">
        <f t="shared" ref="AL30" si="33">IF(AND(O30="Rara Vez",AK30="Moderado"),"Moderado",IF(AND(O30="Rara Vez",AK30="Mayor"),"Alto",IF(AND(O30="Improbable",AK30="Moderado"),"Moderado",IF(AND(O30="Improbable",AK30="Mayor"),"Alto",IF(AND(O30="Posible",AK30="Moderado"),"Alto",IF(AND(O30="Probable",AK30="Moderado"),"Alto","Extremo"))))))</f>
        <v>Extremo</v>
      </c>
      <c r="AM30" s="477" t="s">
        <v>81</v>
      </c>
      <c r="AN30" s="23">
        <v>1</v>
      </c>
      <c r="AO30" s="22" t="s">
        <v>800</v>
      </c>
      <c r="AP30" s="10" t="s">
        <v>798</v>
      </c>
      <c r="AQ30" s="10" t="s">
        <v>99</v>
      </c>
      <c r="AR30" s="10" t="s">
        <v>799</v>
      </c>
      <c r="AS30" s="10" t="s">
        <v>135</v>
      </c>
      <c r="AT30" s="10" t="s">
        <v>123</v>
      </c>
      <c r="AU30" s="10" t="s">
        <v>103</v>
      </c>
      <c r="AV30" s="10" t="s">
        <v>104</v>
      </c>
      <c r="AW30" s="10" t="s">
        <v>105</v>
      </c>
      <c r="AX30" s="10" t="s">
        <v>106</v>
      </c>
      <c r="AY30" s="10" t="s">
        <v>107</v>
      </c>
      <c r="AZ30" s="10" t="s">
        <v>108</v>
      </c>
      <c r="BA30" s="10" t="s">
        <v>113</v>
      </c>
      <c r="BB30" s="122">
        <f t="shared" ref="BB30:BB39" si="34">IF(AU30="Asignado",15,0)+IF(AV30="Adecuado",15,0)+IF(AW30="Oportuna",15,0)+IF(AX30="Prevenir",15,IF(AX30="Detectar",10,0))+IF(AY30="Confiable",15,0)+IF(AZ30="Se investigan y resuelven oportunamente",15,0)+IF(BA30="Completa",10,IF(BA30="Incompleta",5,0))</f>
        <v>95</v>
      </c>
      <c r="BC30" s="122" t="str">
        <f t="shared" ref="BC30:BC39" si="35">IF(BB30&lt;=85,"Débil",IF(AND(BB30&gt;=86,BB30&lt;=94),"Moderado","Fuerte"))</f>
        <v>Fuerte</v>
      </c>
      <c r="BD30" s="10"/>
      <c r="BE30" s="122" t="s">
        <v>114</v>
      </c>
      <c r="BF30" s="122" t="str">
        <f t="shared" ref="BF30:BF39" si="36">IF(BE30="Débil","No se ejecuta",IF(BE30="Moderado","Algunas veces se ejecuta",IF(BE30="FUERTE","Siempre se ejecuta","")))</f>
        <v>No se ejecuta</v>
      </c>
      <c r="BG30" s="122"/>
      <c r="BH30" s="123" t="str">
        <f t="shared" ref="BH30:BH39" si="37">IF(AND(BE30="Fuerte",BC30="Fuerte"),"FUERTE",IF(AND(BE30="Fuerte",BC30="Moderado"),"MODERADO",IF(AND(BE30="Fuerte",BC30="Débil"),"DÉBIL",IF(AND(BE30="Moderado",BC30="Fuerte"),"MODERADO",IF(AND(BE30="Moderado",BC30="Moderado"),"MODERADO",IF(AND(BE30="Moderado",BC30="Débil"),"DÉBIL",IF(AND(BE30="Débil",BC30="Fuerte"),"DÉBIL",IF(AND(BE30="Débil",BC30="Moderado"),"DÉBIL",IF(AND(BE30="Débil",BC30="Débil"),"DÉBIL","")))))))))</f>
        <v>DÉBIL</v>
      </c>
      <c r="BI30" s="122">
        <f t="shared" ref="BI30:BI39" si="38">IF(BH30="DÉBIL",0,IF(BH30="MODERADO",50,IF(BH30="FUERTE",100,"")))</f>
        <v>0</v>
      </c>
      <c r="BJ30" s="122" t="str">
        <f t="shared" ref="BJ30:BJ39" si="39">IF(AND(BE30="Fuerte",BC30="Fuerte"),"NO","SI")</f>
        <v>SI</v>
      </c>
      <c r="BK30" s="480" t="str">
        <f>IF(AVERAGE(BI30:BI39)=100,"FUERTE",IF(AND(AVERAGE(BI30:BI39)&lt;=99,AVERAGE(BI30:BI39)&gt;=50),"MODERADA",IF(AVERAGE(BI30:BI39)&lt;50,"DÉBIL",0)))</f>
        <v>DÉBIL</v>
      </c>
      <c r="BL30" s="480" t="str">
        <f t="shared" ref="BL30" si="40">IFERROR(IF(BK30="DÉBIL","NO DISMINUYE",IF(AVERAGEIF(AT30:AT39,"Preventivo",BI30:BI39)&gt;=50,"DIRECTAMENTE","NO DISMINUYE")),"NO DISMINUYE")</f>
        <v>NO DISMINUYE</v>
      </c>
      <c r="BM30" s="364">
        <f t="shared" ref="BM30" si="41">IF(N30=1,1,IF(AND(N30=2,BK30="FUERTE",BL30="DIRECTAMENTE"),N30-1,IF(AND(N30&gt;2,BK30="FUERTE",BL30="DIRECTAMENTE"),N30-2,IF(AND(N30&gt;=2,BK30="MODERADA",BL30="DIRECTAMENTE"),N30-1,N30))))</f>
        <v>1</v>
      </c>
      <c r="BN30" s="367" t="str">
        <f>IF(BM30=1,"Rara vez",IF(BM30=2,"Improbable",IF(BM30=3,"Posible",IF(BM30=4,"Probable",IF(BM30=5,"Casi Seguro",0)))))</f>
        <v>Rara vez</v>
      </c>
      <c r="BO30" s="367" t="str">
        <f>AK30</f>
        <v>Catastrófico</v>
      </c>
      <c r="BP30" s="369" t="str">
        <f>IF(AND(BN30="Rara Vez",BO30="Moderado"),"Moderado",IF(AND(BN30="Rara Vez",BO30="Mayor"),"Alto",IF(AND(BN30="Improbable",BO30="Moderado"),"Moderado",IF(AND(BN30="Improbable",BO30="Mayor"),"Alto",IF(AND(BN30="Posible",BO30="Moderado"),"Alto",IF(AND(BN30="Probable",BO30="Moderado"),"Alto","Extremo"))))))</f>
        <v>Extremo</v>
      </c>
      <c r="BQ30" s="504" t="s">
        <v>795</v>
      </c>
      <c r="BR30" s="521"/>
    </row>
    <row r="31" spans="1:70" ht="15" customHeight="1" x14ac:dyDescent="0.25">
      <c r="A31" s="20"/>
      <c r="B31" s="509"/>
      <c r="C31" s="505"/>
      <c r="D31" s="511"/>
      <c r="E31" s="511"/>
      <c r="F31" s="505"/>
      <c r="G31" s="505"/>
      <c r="H31" s="514"/>
      <c r="I31" s="505"/>
      <c r="J31" s="392"/>
      <c r="K31" s="24">
        <v>2</v>
      </c>
      <c r="L31" s="25"/>
      <c r="M31" s="516"/>
      <c r="N31" s="518"/>
      <c r="O31" s="367"/>
      <c r="P31" s="399"/>
      <c r="Q31" s="505"/>
      <c r="R31" s="505"/>
      <c r="S31" s="505"/>
      <c r="T31" s="505"/>
      <c r="U31" s="505"/>
      <c r="V31" s="505"/>
      <c r="W31" s="505"/>
      <c r="X31" s="505"/>
      <c r="Y31" s="505"/>
      <c r="Z31" s="505"/>
      <c r="AA31" s="505"/>
      <c r="AB31" s="505"/>
      <c r="AC31" s="505"/>
      <c r="AD31" s="505"/>
      <c r="AE31" s="505"/>
      <c r="AF31" s="505"/>
      <c r="AG31" s="505"/>
      <c r="AH31" s="505"/>
      <c r="AI31" s="505"/>
      <c r="AJ31" s="375"/>
      <c r="AK31" s="367"/>
      <c r="AL31" s="370"/>
      <c r="AM31" s="478"/>
      <c r="AN31" s="26">
        <v>2</v>
      </c>
      <c r="AO31" s="25"/>
      <c r="AP31" s="16"/>
      <c r="AQ31" s="16"/>
      <c r="AR31" s="16"/>
      <c r="AS31" s="16"/>
      <c r="AT31" s="16"/>
      <c r="AU31" s="16"/>
      <c r="AV31" s="16"/>
      <c r="AW31" s="16"/>
      <c r="AX31" s="16"/>
      <c r="AY31" s="16"/>
      <c r="AZ31" s="16"/>
      <c r="BA31" s="16"/>
      <c r="BB31" s="125">
        <f t="shared" si="34"/>
        <v>0</v>
      </c>
      <c r="BC31" s="125" t="str">
        <f t="shared" si="35"/>
        <v>Débil</v>
      </c>
      <c r="BD31" s="16"/>
      <c r="BE31" s="125"/>
      <c r="BF31" s="125" t="str">
        <f t="shared" si="36"/>
        <v/>
      </c>
      <c r="BG31" s="125"/>
      <c r="BH31" s="126" t="str">
        <f t="shared" si="37"/>
        <v/>
      </c>
      <c r="BI31" s="125" t="str">
        <f t="shared" si="38"/>
        <v/>
      </c>
      <c r="BJ31" s="125" t="str">
        <f t="shared" si="39"/>
        <v>SI</v>
      </c>
      <c r="BK31" s="480"/>
      <c r="BL31" s="480"/>
      <c r="BM31" s="365"/>
      <c r="BN31" s="367"/>
      <c r="BO31" s="367"/>
      <c r="BP31" s="370"/>
      <c r="BQ31" s="505"/>
      <c r="BR31" s="521"/>
    </row>
    <row r="32" spans="1:70" ht="15" customHeight="1" x14ac:dyDescent="0.25">
      <c r="A32" s="20"/>
      <c r="B32" s="509"/>
      <c r="C32" s="505"/>
      <c r="D32" s="511"/>
      <c r="E32" s="511"/>
      <c r="F32" s="505"/>
      <c r="G32" s="505"/>
      <c r="H32" s="514"/>
      <c r="I32" s="505"/>
      <c r="J32" s="392"/>
      <c r="K32" s="27">
        <v>3</v>
      </c>
      <c r="L32" s="28"/>
      <c r="M32" s="516"/>
      <c r="N32" s="518"/>
      <c r="O32" s="367"/>
      <c r="P32" s="399"/>
      <c r="Q32" s="505"/>
      <c r="R32" s="505"/>
      <c r="S32" s="505"/>
      <c r="T32" s="505"/>
      <c r="U32" s="505"/>
      <c r="V32" s="505"/>
      <c r="W32" s="505"/>
      <c r="X32" s="505"/>
      <c r="Y32" s="505"/>
      <c r="Z32" s="505"/>
      <c r="AA32" s="505"/>
      <c r="AB32" s="505"/>
      <c r="AC32" s="505"/>
      <c r="AD32" s="505"/>
      <c r="AE32" s="505"/>
      <c r="AF32" s="505"/>
      <c r="AG32" s="505"/>
      <c r="AH32" s="505"/>
      <c r="AI32" s="505"/>
      <c r="AJ32" s="375"/>
      <c r="AK32" s="367"/>
      <c r="AL32" s="370"/>
      <c r="AM32" s="478"/>
      <c r="AN32" s="29">
        <v>3</v>
      </c>
      <c r="AO32" s="28"/>
      <c r="AP32" s="12"/>
      <c r="AQ32" s="12"/>
      <c r="AR32" s="12"/>
      <c r="AS32" s="12"/>
      <c r="AT32" s="12"/>
      <c r="AU32" s="12"/>
      <c r="AV32" s="12"/>
      <c r="AW32" s="12"/>
      <c r="AX32" s="12"/>
      <c r="AY32" s="12"/>
      <c r="AZ32" s="12"/>
      <c r="BA32" s="12"/>
      <c r="BB32" s="128">
        <f t="shared" si="34"/>
        <v>0</v>
      </c>
      <c r="BC32" s="128" t="str">
        <f t="shared" si="35"/>
        <v>Débil</v>
      </c>
      <c r="BD32" s="12"/>
      <c r="BE32" s="128"/>
      <c r="BF32" s="128" t="str">
        <f t="shared" si="36"/>
        <v/>
      </c>
      <c r="BG32" s="128"/>
      <c r="BH32" s="129" t="str">
        <f t="shared" si="37"/>
        <v/>
      </c>
      <c r="BI32" s="128" t="str">
        <f t="shared" si="38"/>
        <v/>
      </c>
      <c r="BJ32" s="128" t="str">
        <f t="shared" si="39"/>
        <v>SI</v>
      </c>
      <c r="BK32" s="480"/>
      <c r="BL32" s="480"/>
      <c r="BM32" s="365"/>
      <c r="BN32" s="367"/>
      <c r="BO32" s="367"/>
      <c r="BP32" s="370"/>
      <c r="BQ32" s="505"/>
      <c r="BR32" s="521"/>
    </row>
    <row r="33" spans="1:70" ht="15" customHeight="1" x14ac:dyDescent="0.25">
      <c r="A33" s="20"/>
      <c r="B33" s="509"/>
      <c r="C33" s="505"/>
      <c r="D33" s="511"/>
      <c r="E33" s="511"/>
      <c r="F33" s="505"/>
      <c r="G33" s="505"/>
      <c r="H33" s="514"/>
      <c r="I33" s="505"/>
      <c r="J33" s="392"/>
      <c r="K33" s="24">
        <v>4</v>
      </c>
      <c r="L33" s="25"/>
      <c r="M33" s="516"/>
      <c r="N33" s="518"/>
      <c r="O33" s="367"/>
      <c r="P33" s="399"/>
      <c r="Q33" s="505"/>
      <c r="R33" s="505"/>
      <c r="S33" s="505"/>
      <c r="T33" s="505"/>
      <c r="U33" s="505"/>
      <c r="V33" s="505"/>
      <c r="W33" s="505"/>
      <c r="X33" s="505"/>
      <c r="Y33" s="505"/>
      <c r="Z33" s="505"/>
      <c r="AA33" s="505"/>
      <c r="AB33" s="505"/>
      <c r="AC33" s="505"/>
      <c r="AD33" s="505"/>
      <c r="AE33" s="505"/>
      <c r="AF33" s="505"/>
      <c r="AG33" s="505"/>
      <c r="AH33" s="505"/>
      <c r="AI33" s="505"/>
      <c r="AJ33" s="375"/>
      <c r="AK33" s="367"/>
      <c r="AL33" s="370"/>
      <c r="AM33" s="478"/>
      <c r="AN33" s="26">
        <v>4</v>
      </c>
      <c r="AO33" s="25"/>
      <c r="AP33" s="16"/>
      <c r="AQ33" s="16"/>
      <c r="AR33" s="16"/>
      <c r="AS33" s="16"/>
      <c r="AT33" s="16"/>
      <c r="AU33" s="16"/>
      <c r="AV33" s="16"/>
      <c r="AW33" s="16"/>
      <c r="AX33" s="16"/>
      <c r="AY33" s="16"/>
      <c r="AZ33" s="16"/>
      <c r="BA33" s="16"/>
      <c r="BB33" s="125">
        <f t="shared" si="34"/>
        <v>0</v>
      </c>
      <c r="BC33" s="125" t="str">
        <f t="shared" si="35"/>
        <v>Débil</v>
      </c>
      <c r="BD33" s="16"/>
      <c r="BE33" s="125"/>
      <c r="BF33" s="125" t="str">
        <f t="shared" si="36"/>
        <v/>
      </c>
      <c r="BG33" s="125"/>
      <c r="BH33" s="126" t="str">
        <f t="shared" si="37"/>
        <v/>
      </c>
      <c r="BI33" s="125" t="str">
        <f t="shared" si="38"/>
        <v/>
      </c>
      <c r="BJ33" s="125" t="str">
        <f t="shared" si="39"/>
        <v>SI</v>
      </c>
      <c r="BK33" s="480"/>
      <c r="BL33" s="480"/>
      <c r="BM33" s="365"/>
      <c r="BN33" s="367"/>
      <c r="BO33" s="367"/>
      <c r="BP33" s="370"/>
      <c r="BQ33" s="505"/>
      <c r="BR33" s="521"/>
    </row>
    <row r="34" spans="1:70" ht="15" customHeight="1" x14ac:dyDescent="0.25">
      <c r="A34" s="20"/>
      <c r="B34" s="509"/>
      <c r="C34" s="505"/>
      <c r="D34" s="511"/>
      <c r="E34" s="511"/>
      <c r="F34" s="505"/>
      <c r="G34" s="505"/>
      <c r="H34" s="514"/>
      <c r="I34" s="505"/>
      <c r="J34" s="392"/>
      <c r="K34" s="27">
        <v>5</v>
      </c>
      <c r="L34" s="28"/>
      <c r="M34" s="516"/>
      <c r="N34" s="518"/>
      <c r="O34" s="367"/>
      <c r="P34" s="399"/>
      <c r="Q34" s="505"/>
      <c r="R34" s="505"/>
      <c r="S34" s="505"/>
      <c r="T34" s="505"/>
      <c r="U34" s="505"/>
      <c r="V34" s="505"/>
      <c r="W34" s="505"/>
      <c r="X34" s="505"/>
      <c r="Y34" s="505"/>
      <c r="Z34" s="505"/>
      <c r="AA34" s="505"/>
      <c r="AB34" s="505"/>
      <c r="AC34" s="505"/>
      <c r="AD34" s="505"/>
      <c r="AE34" s="505"/>
      <c r="AF34" s="505"/>
      <c r="AG34" s="505"/>
      <c r="AH34" s="505"/>
      <c r="AI34" s="505"/>
      <c r="AJ34" s="375"/>
      <c r="AK34" s="367"/>
      <c r="AL34" s="370"/>
      <c r="AM34" s="478"/>
      <c r="AN34" s="29">
        <v>5</v>
      </c>
      <c r="AO34" s="28"/>
      <c r="AP34" s="12"/>
      <c r="AQ34" s="12"/>
      <c r="AR34" s="12"/>
      <c r="AS34" s="12"/>
      <c r="AT34" s="12"/>
      <c r="AU34" s="12"/>
      <c r="AV34" s="12"/>
      <c r="AW34" s="12"/>
      <c r="AX34" s="12"/>
      <c r="AY34" s="12"/>
      <c r="AZ34" s="12"/>
      <c r="BA34" s="12"/>
      <c r="BB34" s="128">
        <f t="shared" si="34"/>
        <v>0</v>
      </c>
      <c r="BC34" s="128" t="str">
        <f t="shared" si="35"/>
        <v>Débil</v>
      </c>
      <c r="BD34" s="12"/>
      <c r="BE34" s="128"/>
      <c r="BF34" s="128" t="str">
        <f t="shared" si="36"/>
        <v/>
      </c>
      <c r="BG34" s="128"/>
      <c r="BH34" s="129" t="str">
        <f t="shared" si="37"/>
        <v/>
      </c>
      <c r="BI34" s="128" t="str">
        <f t="shared" si="38"/>
        <v/>
      </c>
      <c r="BJ34" s="128" t="str">
        <f t="shared" si="39"/>
        <v>SI</v>
      </c>
      <c r="BK34" s="480"/>
      <c r="BL34" s="480"/>
      <c r="BM34" s="365"/>
      <c r="BN34" s="367"/>
      <c r="BO34" s="367"/>
      <c r="BP34" s="370"/>
      <c r="BQ34" s="505"/>
      <c r="BR34" s="521"/>
    </row>
    <row r="35" spans="1:70" ht="15" customHeight="1" x14ac:dyDescent="0.25">
      <c r="A35" s="20"/>
      <c r="B35" s="509"/>
      <c r="C35" s="505"/>
      <c r="D35" s="511"/>
      <c r="E35" s="511"/>
      <c r="F35" s="505"/>
      <c r="G35" s="505"/>
      <c r="H35" s="514"/>
      <c r="I35" s="505"/>
      <c r="J35" s="392"/>
      <c r="K35" s="24">
        <v>6</v>
      </c>
      <c r="L35" s="25"/>
      <c r="M35" s="516"/>
      <c r="N35" s="518"/>
      <c r="O35" s="367"/>
      <c r="P35" s="399"/>
      <c r="Q35" s="505"/>
      <c r="R35" s="505"/>
      <c r="S35" s="505"/>
      <c r="T35" s="505"/>
      <c r="U35" s="505"/>
      <c r="V35" s="505"/>
      <c r="W35" s="505"/>
      <c r="X35" s="505"/>
      <c r="Y35" s="505"/>
      <c r="Z35" s="505"/>
      <c r="AA35" s="505"/>
      <c r="AB35" s="505"/>
      <c r="AC35" s="505"/>
      <c r="AD35" s="505"/>
      <c r="AE35" s="505"/>
      <c r="AF35" s="505"/>
      <c r="AG35" s="505"/>
      <c r="AH35" s="505"/>
      <c r="AI35" s="505"/>
      <c r="AJ35" s="375"/>
      <c r="AK35" s="367"/>
      <c r="AL35" s="370"/>
      <c r="AM35" s="478"/>
      <c r="AN35" s="26">
        <v>6</v>
      </c>
      <c r="AO35" s="25"/>
      <c r="AP35" s="16"/>
      <c r="AQ35" s="16"/>
      <c r="AR35" s="16"/>
      <c r="AS35" s="16"/>
      <c r="AT35" s="16"/>
      <c r="AU35" s="16"/>
      <c r="AV35" s="16"/>
      <c r="AW35" s="16"/>
      <c r="AX35" s="16"/>
      <c r="AY35" s="16"/>
      <c r="AZ35" s="16"/>
      <c r="BA35" s="16"/>
      <c r="BB35" s="125">
        <f t="shared" si="34"/>
        <v>0</v>
      </c>
      <c r="BC35" s="125" t="str">
        <f t="shared" si="35"/>
        <v>Débil</v>
      </c>
      <c r="BD35" s="16"/>
      <c r="BE35" s="125"/>
      <c r="BF35" s="125" t="str">
        <f t="shared" si="36"/>
        <v/>
      </c>
      <c r="BG35" s="125"/>
      <c r="BH35" s="126" t="str">
        <f t="shared" si="37"/>
        <v/>
      </c>
      <c r="BI35" s="125" t="str">
        <f t="shared" si="38"/>
        <v/>
      </c>
      <c r="BJ35" s="125" t="str">
        <f t="shared" si="39"/>
        <v>SI</v>
      </c>
      <c r="BK35" s="480"/>
      <c r="BL35" s="480"/>
      <c r="BM35" s="365"/>
      <c r="BN35" s="367"/>
      <c r="BO35" s="367"/>
      <c r="BP35" s="370"/>
      <c r="BQ35" s="505"/>
      <c r="BR35" s="521"/>
    </row>
    <row r="36" spans="1:70" ht="21.75" customHeight="1" x14ac:dyDescent="0.25">
      <c r="A36" s="20"/>
      <c r="B36" s="509"/>
      <c r="C36" s="505"/>
      <c r="D36" s="511"/>
      <c r="E36" s="511"/>
      <c r="F36" s="505"/>
      <c r="G36" s="505"/>
      <c r="H36" s="514"/>
      <c r="I36" s="505"/>
      <c r="J36" s="392"/>
      <c r="K36" s="27">
        <v>7</v>
      </c>
      <c r="L36" s="28" t="s">
        <v>47</v>
      </c>
      <c r="M36" s="516"/>
      <c r="N36" s="518"/>
      <c r="O36" s="367"/>
      <c r="P36" s="399"/>
      <c r="Q36" s="505"/>
      <c r="R36" s="505"/>
      <c r="S36" s="505"/>
      <c r="T36" s="505"/>
      <c r="U36" s="505"/>
      <c r="V36" s="505"/>
      <c r="W36" s="505"/>
      <c r="X36" s="505"/>
      <c r="Y36" s="505"/>
      <c r="Z36" s="505"/>
      <c r="AA36" s="505"/>
      <c r="AB36" s="505"/>
      <c r="AC36" s="505"/>
      <c r="AD36" s="505"/>
      <c r="AE36" s="505"/>
      <c r="AF36" s="505"/>
      <c r="AG36" s="505"/>
      <c r="AH36" s="505"/>
      <c r="AI36" s="505"/>
      <c r="AJ36" s="375"/>
      <c r="AK36" s="367"/>
      <c r="AL36" s="370"/>
      <c r="AM36" s="478"/>
      <c r="AN36" s="29">
        <v>7</v>
      </c>
      <c r="AO36" s="28" t="s">
        <v>47</v>
      </c>
      <c r="AP36" s="12"/>
      <c r="AQ36" s="12"/>
      <c r="AR36" s="12"/>
      <c r="AS36" s="12"/>
      <c r="AT36" s="12"/>
      <c r="AU36" s="12"/>
      <c r="AV36" s="12"/>
      <c r="AW36" s="12"/>
      <c r="AX36" s="12"/>
      <c r="AY36" s="12"/>
      <c r="AZ36" s="12"/>
      <c r="BA36" s="12"/>
      <c r="BB36" s="128">
        <f t="shared" si="34"/>
        <v>0</v>
      </c>
      <c r="BC36" s="128" t="str">
        <f t="shared" si="35"/>
        <v>Débil</v>
      </c>
      <c r="BD36" s="12"/>
      <c r="BE36" s="128"/>
      <c r="BF36" s="128" t="str">
        <f t="shared" si="36"/>
        <v/>
      </c>
      <c r="BG36" s="128"/>
      <c r="BH36" s="129" t="str">
        <f t="shared" si="37"/>
        <v/>
      </c>
      <c r="BI36" s="128" t="str">
        <f t="shared" si="38"/>
        <v/>
      </c>
      <c r="BJ36" s="128" t="str">
        <f t="shared" si="39"/>
        <v>SI</v>
      </c>
      <c r="BK36" s="480"/>
      <c r="BL36" s="480"/>
      <c r="BM36" s="365"/>
      <c r="BN36" s="367"/>
      <c r="BO36" s="367"/>
      <c r="BP36" s="370"/>
      <c r="BQ36" s="505"/>
      <c r="BR36" s="521"/>
    </row>
    <row r="37" spans="1:70" ht="21.75" customHeight="1" x14ac:dyDescent="0.25">
      <c r="A37" s="20"/>
      <c r="B37" s="509"/>
      <c r="C37" s="505"/>
      <c r="D37" s="511"/>
      <c r="E37" s="511"/>
      <c r="F37" s="505"/>
      <c r="G37" s="505"/>
      <c r="H37" s="514"/>
      <c r="I37" s="505"/>
      <c r="J37" s="392"/>
      <c r="K37" s="24">
        <v>8</v>
      </c>
      <c r="L37" s="25" t="s">
        <v>47</v>
      </c>
      <c r="M37" s="516"/>
      <c r="N37" s="518"/>
      <c r="O37" s="367"/>
      <c r="P37" s="399"/>
      <c r="Q37" s="505"/>
      <c r="R37" s="505"/>
      <c r="S37" s="505"/>
      <c r="T37" s="505"/>
      <c r="U37" s="505"/>
      <c r="V37" s="505"/>
      <c r="W37" s="505"/>
      <c r="X37" s="505"/>
      <c r="Y37" s="505"/>
      <c r="Z37" s="505"/>
      <c r="AA37" s="505"/>
      <c r="AB37" s="505"/>
      <c r="AC37" s="505"/>
      <c r="AD37" s="505"/>
      <c r="AE37" s="505"/>
      <c r="AF37" s="505"/>
      <c r="AG37" s="505"/>
      <c r="AH37" s="505"/>
      <c r="AI37" s="505"/>
      <c r="AJ37" s="375"/>
      <c r="AK37" s="367"/>
      <c r="AL37" s="370"/>
      <c r="AM37" s="478"/>
      <c r="AN37" s="26">
        <v>8</v>
      </c>
      <c r="AO37" s="25" t="s">
        <v>47</v>
      </c>
      <c r="AP37" s="16"/>
      <c r="AQ37" s="16"/>
      <c r="AR37" s="16"/>
      <c r="AS37" s="16"/>
      <c r="AT37" s="16"/>
      <c r="AU37" s="16"/>
      <c r="AV37" s="16"/>
      <c r="AW37" s="16"/>
      <c r="AX37" s="16"/>
      <c r="AY37" s="16"/>
      <c r="AZ37" s="16"/>
      <c r="BA37" s="16"/>
      <c r="BB37" s="125">
        <f t="shared" si="34"/>
        <v>0</v>
      </c>
      <c r="BC37" s="125" t="str">
        <f t="shared" si="35"/>
        <v>Débil</v>
      </c>
      <c r="BD37" s="16"/>
      <c r="BE37" s="125"/>
      <c r="BF37" s="125" t="str">
        <f t="shared" si="36"/>
        <v/>
      </c>
      <c r="BG37" s="125"/>
      <c r="BH37" s="126" t="str">
        <f t="shared" si="37"/>
        <v/>
      </c>
      <c r="BI37" s="125" t="str">
        <f t="shared" si="38"/>
        <v/>
      </c>
      <c r="BJ37" s="125" t="str">
        <f t="shared" si="39"/>
        <v>SI</v>
      </c>
      <c r="BK37" s="480"/>
      <c r="BL37" s="480"/>
      <c r="BM37" s="365"/>
      <c r="BN37" s="367"/>
      <c r="BO37" s="367"/>
      <c r="BP37" s="370"/>
      <c r="BQ37" s="505"/>
      <c r="BR37" s="521"/>
    </row>
    <row r="38" spans="1:70" ht="21.75" customHeight="1" x14ac:dyDescent="0.25">
      <c r="A38" s="20"/>
      <c r="B38" s="509"/>
      <c r="C38" s="505"/>
      <c r="D38" s="511"/>
      <c r="E38" s="511"/>
      <c r="F38" s="505"/>
      <c r="G38" s="505"/>
      <c r="H38" s="514"/>
      <c r="I38" s="505"/>
      <c r="J38" s="392"/>
      <c r="K38" s="27">
        <v>9</v>
      </c>
      <c r="L38" s="28" t="s">
        <v>47</v>
      </c>
      <c r="M38" s="516"/>
      <c r="N38" s="518"/>
      <c r="O38" s="367"/>
      <c r="P38" s="399"/>
      <c r="Q38" s="505"/>
      <c r="R38" s="505"/>
      <c r="S38" s="505"/>
      <c r="T38" s="505"/>
      <c r="U38" s="505"/>
      <c r="V38" s="505"/>
      <c r="W38" s="505"/>
      <c r="X38" s="505"/>
      <c r="Y38" s="505"/>
      <c r="Z38" s="505"/>
      <c r="AA38" s="505"/>
      <c r="AB38" s="505"/>
      <c r="AC38" s="505"/>
      <c r="AD38" s="505"/>
      <c r="AE38" s="505"/>
      <c r="AF38" s="505"/>
      <c r="AG38" s="505"/>
      <c r="AH38" s="505"/>
      <c r="AI38" s="505"/>
      <c r="AJ38" s="375"/>
      <c r="AK38" s="367"/>
      <c r="AL38" s="370"/>
      <c r="AM38" s="478"/>
      <c r="AN38" s="29">
        <v>9</v>
      </c>
      <c r="AO38" s="28" t="s">
        <v>47</v>
      </c>
      <c r="AP38" s="12"/>
      <c r="AQ38" s="12"/>
      <c r="AR38" s="12"/>
      <c r="AS38" s="12"/>
      <c r="AT38" s="12"/>
      <c r="AU38" s="12"/>
      <c r="AV38" s="12"/>
      <c r="AW38" s="12"/>
      <c r="AX38" s="12"/>
      <c r="AY38" s="12"/>
      <c r="AZ38" s="12"/>
      <c r="BA38" s="12"/>
      <c r="BB38" s="128">
        <f t="shared" si="34"/>
        <v>0</v>
      </c>
      <c r="BC38" s="128" t="str">
        <f t="shared" si="35"/>
        <v>Débil</v>
      </c>
      <c r="BD38" s="12"/>
      <c r="BE38" s="128"/>
      <c r="BF38" s="128" t="str">
        <f t="shared" si="36"/>
        <v/>
      </c>
      <c r="BG38" s="128"/>
      <c r="BH38" s="129" t="str">
        <f t="shared" si="37"/>
        <v/>
      </c>
      <c r="BI38" s="128" t="str">
        <f t="shared" si="38"/>
        <v/>
      </c>
      <c r="BJ38" s="128" t="str">
        <f t="shared" si="39"/>
        <v>SI</v>
      </c>
      <c r="BK38" s="480"/>
      <c r="BL38" s="480"/>
      <c r="BM38" s="365"/>
      <c r="BN38" s="367"/>
      <c r="BO38" s="367"/>
      <c r="BP38" s="370"/>
      <c r="BQ38" s="505"/>
      <c r="BR38" s="521"/>
    </row>
    <row r="39" spans="1:70" ht="21.75" customHeight="1" thickBot="1" x14ac:dyDescent="0.3">
      <c r="A39" s="20"/>
      <c r="B39" s="510"/>
      <c r="C39" s="506"/>
      <c r="D39" s="512"/>
      <c r="E39" s="512"/>
      <c r="F39" s="506"/>
      <c r="G39" s="506"/>
      <c r="H39" s="515"/>
      <c r="I39" s="506"/>
      <c r="J39" s="393"/>
      <c r="K39" s="30">
        <v>10</v>
      </c>
      <c r="L39" s="31" t="s">
        <v>47</v>
      </c>
      <c r="M39" s="517"/>
      <c r="N39" s="519"/>
      <c r="O39" s="368"/>
      <c r="P39" s="400"/>
      <c r="Q39" s="506"/>
      <c r="R39" s="506"/>
      <c r="S39" s="506"/>
      <c r="T39" s="506"/>
      <c r="U39" s="506"/>
      <c r="V39" s="506"/>
      <c r="W39" s="506"/>
      <c r="X39" s="506"/>
      <c r="Y39" s="506"/>
      <c r="Z39" s="506"/>
      <c r="AA39" s="506"/>
      <c r="AB39" s="506"/>
      <c r="AC39" s="506"/>
      <c r="AD39" s="506"/>
      <c r="AE39" s="506"/>
      <c r="AF39" s="506"/>
      <c r="AG39" s="506"/>
      <c r="AH39" s="506"/>
      <c r="AI39" s="506"/>
      <c r="AJ39" s="376"/>
      <c r="AK39" s="368"/>
      <c r="AL39" s="371"/>
      <c r="AM39" s="479"/>
      <c r="AN39" s="32">
        <v>10</v>
      </c>
      <c r="AO39" s="31" t="s">
        <v>47</v>
      </c>
      <c r="AP39" s="18"/>
      <c r="AQ39" s="18"/>
      <c r="AR39" s="18"/>
      <c r="AS39" s="18"/>
      <c r="AT39" s="18"/>
      <c r="AU39" s="18"/>
      <c r="AV39" s="18"/>
      <c r="AW39" s="18"/>
      <c r="AX39" s="18"/>
      <c r="AY39" s="18"/>
      <c r="AZ39" s="18"/>
      <c r="BA39" s="18"/>
      <c r="BB39" s="131">
        <f t="shared" si="34"/>
        <v>0</v>
      </c>
      <c r="BC39" s="131" t="str">
        <f t="shared" si="35"/>
        <v>Débil</v>
      </c>
      <c r="BD39" s="18"/>
      <c r="BE39" s="131"/>
      <c r="BF39" s="131" t="str">
        <f t="shared" si="36"/>
        <v/>
      </c>
      <c r="BG39" s="131"/>
      <c r="BH39" s="132" t="str">
        <f t="shared" si="37"/>
        <v/>
      </c>
      <c r="BI39" s="131" t="str">
        <f t="shared" si="38"/>
        <v/>
      </c>
      <c r="BJ39" s="131" t="str">
        <f t="shared" si="39"/>
        <v>SI</v>
      </c>
      <c r="BK39" s="481"/>
      <c r="BL39" s="481"/>
      <c r="BM39" s="366"/>
      <c r="BN39" s="368"/>
      <c r="BO39" s="368"/>
      <c r="BP39" s="371"/>
      <c r="BQ39" s="506"/>
      <c r="BR39" s="522"/>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GlqYbkWHCYyqHiD+bkXnoatrwTzU8OT6hNDi7lrCRVSEw2+geYV04n5sVcr2DBMtLQBU0MNMHzzK+JHZrRohrg==" saltValue="rHGiAuN2X6C02NUAfPCF2g==" spinCount="100000" sheet="1" formatCells="0" formatColumns="0" formatRows="0" autoFilter="0"/>
  <mergeCells count="179">
    <mergeCell ref="BQ30:BQ39"/>
    <mergeCell ref="BL30:BL39"/>
    <mergeCell ref="BM30:BM39"/>
    <mergeCell ref="BN30:BN39"/>
    <mergeCell ref="BO30:BO39"/>
    <mergeCell ref="BP30:BP39"/>
    <mergeCell ref="AJ30:AJ39"/>
    <mergeCell ref="AK30:AK39"/>
    <mergeCell ref="AL30:AL39"/>
    <mergeCell ref="AM30:AM39"/>
    <mergeCell ref="BK30:BK39"/>
    <mergeCell ref="AE30:AE39"/>
    <mergeCell ref="AF30:AF39"/>
    <mergeCell ref="AG30:AG39"/>
    <mergeCell ref="AH30:AH39"/>
    <mergeCell ref="AI30:AI39"/>
    <mergeCell ref="Z30:Z39"/>
    <mergeCell ref="AA30:AA39"/>
    <mergeCell ref="AB30:AB39"/>
    <mergeCell ref="AC30:AC39"/>
    <mergeCell ref="AD30:AD39"/>
    <mergeCell ref="V30:V39"/>
    <mergeCell ref="W30:W39"/>
    <mergeCell ref="X30:X39"/>
    <mergeCell ref="Y30:Y39"/>
    <mergeCell ref="P30:P39"/>
    <mergeCell ref="Q30:Q39"/>
    <mergeCell ref="R30:R39"/>
    <mergeCell ref="S30:S39"/>
    <mergeCell ref="T30:T39"/>
    <mergeCell ref="BO20:BO29"/>
    <mergeCell ref="BP20:BP29"/>
    <mergeCell ref="BQ20:BQ29"/>
    <mergeCell ref="B30:B39"/>
    <mergeCell ref="C30:C39"/>
    <mergeCell ref="D30:D39"/>
    <mergeCell ref="E30:E39"/>
    <mergeCell ref="F30:F39"/>
    <mergeCell ref="G30:G39"/>
    <mergeCell ref="H30:H39"/>
    <mergeCell ref="I30:I39"/>
    <mergeCell ref="J30:J39"/>
    <mergeCell ref="M30:M39"/>
    <mergeCell ref="N30:N39"/>
    <mergeCell ref="O30:O39"/>
    <mergeCell ref="AM20:AM29"/>
    <mergeCell ref="BK20:BK29"/>
    <mergeCell ref="BL20:BL29"/>
    <mergeCell ref="BM20:BM29"/>
    <mergeCell ref="BN20:BN29"/>
    <mergeCell ref="AH20:AH29"/>
    <mergeCell ref="AI20:AI29"/>
    <mergeCell ref="AJ20:AJ29"/>
    <mergeCell ref="U30:U39"/>
    <mergeCell ref="AL20:AL29"/>
    <mergeCell ref="AC20:AC29"/>
    <mergeCell ref="AD20:AD29"/>
    <mergeCell ref="AE20:AE29"/>
    <mergeCell ref="AF20:AF29"/>
    <mergeCell ref="AG20:AG29"/>
    <mergeCell ref="X20:X29"/>
    <mergeCell ref="Y20:Y29"/>
    <mergeCell ref="Z20:Z29"/>
    <mergeCell ref="AA20:AA29"/>
    <mergeCell ref="AB20:AB29"/>
    <mergeCell ref="U20:U29"/>
    <mergeCell ref="V20:V29"/>
    <mergeCell ref="W20:W29"/>
    <mergeCell ref="N20:N29"/>
    <mergeCell ref="O20:O29"/>
    <mergeCell ref="P20:P29"/>
    <mergeCell ref="Q20:Q29"/>
    <mergeCell ref="R20:R29"/>
    <mergeCell ref="AK20:AK29"/>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Q8:AI8"/>
    <mergeCell ref="AB10:AB19"/>
    <mergeCell ref="Q10:Q19"/>
    <mergeCell ref="R10:R19"/>
    <mergeCell ref="S10:S19"/>
    <mergeCell ref="T10:T19"/>
    <mergeCell ref="U10:U19"/>
    <mergeCell ref="AE10:AE19"/>
    <mergeCell ref="AF10:AF19"/>
    <mergeCell ref="J8:J9"/>
    <mergeCell ref="N8:P9"/>
    <mergeCell ref="I10:I19"/>
    <mergeCell ref="J10:J19"/>
    <mergeCell ref="M10:M19"/>
    <mergeCell ref="N10:N19"/>
    <mergeCell ref="O10:O19"/>
    <mergeCell ref="P10:P19"/>
    <mergeCell ref="BQ8:BQ9"/>
    <mergeCell ref="BN10:BN19"/>
    <mergeCell ref="BO10:BO19"/>
    <mergeCell ref="BP10:BP19"/>
    <mergeCell ref="BQ10:BQ19"/>
    <mergeCell ref="BR10:BR39"/>
    <mergeCell ref="B10:B19"/>
    <mergeCell ref="C10:C19"/>
    <mergeCell ref="D10:D19"/>
    <mergeCell ref="E10:E19"/>
    <mergeCell ref="F10:F19"/>
    <mergeCell ref="G10:G19"/>
    <mergeCell ref="H10:H19"/>
    <mergeCell ref="G20:G29"/>
    <mergeCell ref="H20:H29"/>
    <mergeCell ref="I20:I29"/>
    <mergeCell ref="J20:J29"/>
    <mergeCell ref="M20:M29"/>
    <mergeCell ref="B20:B29"/>
    <mergeCell ref="C20:C29"/>
    <mergeCell ref="D20:D29"/>
    <mergeCell ref="E20:E29"/>
    <mergeCell ref="F20:F29"/>
    <mergeCell ref="S20:S29"/>
    <mergeCell ref="T20:T29"/>
    <mergeCell ref="AG10:AG19"/>
    <mergeCell ref="AH10:AH19"/>
    <mergeCell ref="AI10:AI19"/>
    <mergeCell ref="AJ10:AJ19"/>
    <mergeCell ref="AK10:AK19"/>
    <mergeCell ref="AL10:AL19"/>
    <mergeCell ref="AM10:AM19"/>
    <mergeCell ref="BL10:BL19"/>
    <mergeCell ref="BM10:BM19"/>
  </mergeCells>
  <conditionalFormatting sqref="J10">
    <cfRule type="containsText" dxfId="475" priority="50" operator="containsText" text="No es Riesgo de Corrupción">
      <formula>NOT(ISERROR(SEARCH("No es Riesgo de Corrupción",J10)))</formula>
    </cfRule>
    <cfRule type="containsText" dxfId="474" priority="51" operator="containsText" text="Si es Riesgo de Corrupción">
      <formula>NOT(ISERROR(SEARCH("Si es Riesgo de Corrupción",J10)))</formula>
    </cfRule>
  </conditionalFormatting>
  <conditionalFormatting sqref="AL10:AL19">
    <cfRule type="containsText" dxfId="473" priority="46" operator="containsText" text="Extremo">
      <formula>NOT(ISERROR(SEARCH("Extremo",AL10)))</formula>
    </cfRule>
    <cfRule type="containsText" dxfId="472" priority="47" operator="containsText" text="Alto">
      <formula>NOT(ISERROR(SEARCH("Alto",AL10)))</formula>
    </cfRule>
    <cfRule type="containsText" dxfId="471" priority="48" operator="containsText" text="Moderado">
      <formula>NOT(ISERROR(SEARCH("Moderado",AL10)))</formula>
    </cfRule>
    <cfRule type="containsText" dxfId="470" priority="49" operator="containsText" text="Bajo">
      <formula>NOT(ISERROR(SEARCH("Bajo",AL10)))</formula>
    </cfRule>
  </conditionalFormatting>
  <conditionalFormatting sqref="AM10">
    <cfRule type="containsText" dxfId="469" priority="42" operator="containsText" text="Extremo">
      <formula>NOT(ISERROR(SEARCH("Extremo",AM10)))</formula>
    </cfRule>
    <cfRule type="containsText" dxfId="468" priority="43" operator="containsText" text="Alto">
      <formula>NOT(ISERROR(SEARCH("Alto",AM10)))</formula>
    </cfRule>
    <cfRule type="containsText" dxfId="467" priority="44" operator="containsText" text="Moderado">
      <formula>NOT(ISERROR(SEARCH("Moderado",AM10)))</formula>
    </cfRule>
    <cfRule type="containsText" dxfId="466" priority="45" operator="containsText" text="Bajo">
      <formula>NOT(ISERROR(SEARCH("Bajo",AM10)))</formula>
    </cfRule>
  </conditionalFormatting>
  <conditionalFormatting sqref="BH10:BH19">
    <cfRule type="containsText" dxfId="465" priority="39" operator="containsText" text="FUERTE">
      <formula>NOT(ISERROR(SEARCH("FUERTE",BH10)))</formula>
    </cfRule>
    <cfRule type="containsText" dxfId="464" priority="40" operator="containsText" text="MODERADO">
      <formula>NOT(ISERROR(SEARCH("MODERADO",BH10)))</formula>
    </cfRule>
    <cfRule type="containsText" dxfId="463" priority="41" operator="containsText" text="DÉBIL">
      <formula>NOT(ISERROR(SEARCH("DÉBIL",BH10)))</formula>
    </cfRule>
  </conditionalFormatting>
  <conditionalFormatting sqref="BP10:BP19">
    <cfRule type="containsText" dxfId="462" priority="35" operator="containsText" text="Extremo">
      <formula>NOT(ISERROR(SEARCH("Extremo",BP10)))</formula>
    </cfRule>
    <cfRule type="containsText" dxfId="461" priority="36" operator="containsText" text="Alto">
      <formula>NOT(ISERROR(SEARCH("Alto",BP10)))</formula>
    </cfRule>
    <cfRule type="containsText" dxfId="460" priority="37" operator="containsText" text="Moderado">
      <formula>NOT(ISERROR(SEARCH("Moderado",BP10)))</formula>
    </cfRule>
    <cfRule type="containsText" dxfId="459" priority="38" operator="containsText" text="Bajo">
      <formula>NOT(ISERROR(SEARCH("Bajo",BP10)))</formula>
    </cfRule>
  </conditionalFormatting>
  <conditionalFormatting sqref="J20">
    <cfRule type="containsText" dxfId="458" priority="33" operator="containsText" text="No es Riesgo de Corrupción">
      <formula>NOT(ISERROR(SEARCH("No es Riesgo de Corrupción",J20)))</formula>
    </cfRule>
    <cfRule type="containsText" dxfId="457" priority="34" operator="containsText" text="Si es Riesgo de Corrupción">
      <formula>NOT(ISERROR(SEARCH("Si es Riesgo de Corrupción",J20)))</formula>
    </cfRule>
  </conditionalFormatting>
  <conditionalFormatting sqref="AL20:AL29">
    <cfRule type="containsText" dxfId="456" priority="29" operator="containsText" text="Extremo">
      <formula>NOT(ISERROR(SEARCH("Extremo",AL20)))</formula>
    </cfRule>
    <cfRule type="containsText" dxfId="455" priority="30" operator="containsText" text="Alto">
      <formula>NOT(ISERROR(SEARCH("Alto",AL20)))</formula>
    </cfRule>
    <cfRule type="containsText" dxfId="454" priority="31" operator="containsText" text="Moderado">
      <formula>NOT(ISERROR(SEARCH("Moderado",AL20)))</formula>
    </cfRule>
    <cfRule type="containsText" dxfId="453" priority="32" operator="containsText" text="Bajo">
      <formula>NOT(ISERROR(SEARCH("Bajo",AL20)))</formula>
    </cfRule>
  </conditionalFormatting>
  <conditionalFormatting sqref="AM20">
    <cfRule type="containsText" dxfId="452" priority="25" operator="containsText" text="Extremo">
      <formula>NOT(ISERROR(SEARCH("Extremo",AM20)))</formula>
    </cfRule>
    <cfRule type="containsText" dxfId="451" priority="26" operator="containsText" text="Alto">
      <formula>NOT(ISERROR(SEARCH("Alto",AM20)))</formula>
    </cfRule>
    <cfRule type="containsText" dxfId="450" priority="27" operator="containsText" text="Moderado">
      <formula>NOT(ISERROR(SEARCH("Moderado",AM20)))</formula>
    </cfRule>
    <cfRule type="containsText" dxfId="449" priority="28" operator="containsText" text="Bajo">
      <formula>NOT(ISERROR(SEARCH("Bajo",AM20)))</formula>
    </cfRule>
  </conditionalFormatting>
  <conditionalFormatting sqref="BH20:BH29">
    <cfRule type="containsText" dxfId="448" priority="22" operator="containsText" text="FUERTE">
      <formula>NOT(ISERROR(SEARCH("FUERTE",BH20)))</formula>
    </cfRule>
    <cfRule type="containsText" dxfId="447" priority="23" operator="containsText" text="MODERADO">
      <formula>NOT(ISERROR(SEARCH("MODERADO",BH20)))</formula>
    </cfRule>
    <cfRule type="containsText" dxfId="446" priority="24" operator="containsText" text="DÉBIL">
      <formula>NOT(ISERROR(SEARCH("DÉBIL",BH20)))</formula>
    </cfRule>
  </conditionalFormatting>
  <conditionalFormatting sqref="BP20:BP29">
    <cfRule type="containsText" dxfId="445" priority="18" operator="containsText" text="Extremo">
      <formula>NOT(ISERROR(SEARCH("Extremo",BP20)))</formula>
    </cfRule>
    <cfRule type="containsText" dxfId="444" priority="19" operator="containsText" text="Alto">
      <formula>NOT(ISERROR(SEARCH("Alto",BP20)))</formula>
    </cfRule>
    <cfRule type="containsText" dxfId="443" priority="20" operator="containsText" text="Moderado">
      <formula>NOT(ISERROR(SEARCH("Moderado",BP20)))</formula>
    </cfRule>
    <cfRule type="containsText" dxfId="442" priority="21" operator="containsText" text="Bajo">
      <formula>NOT(ISERROR(SEARCH("Bajo",BP20)))</formula>
    </cfRule>
  </conditionalFormatting>
  <conditionalFormatting sqref="J30">
    <cfRule type="containsText" dxfId="441" priority="16" operator="containsText" text="No es Riesgo de Corrupción">
      <formula>NOT(ISERROR(SEARCH("No es Riesgo de Corrupción",J30)))</formula>
    </cfRule>
    <cfRule type="containsText" dxfId="440" priority="17" operator="containsText" text="Si es Riesgo de Corrupción">
      <formula>NOT(ISERROR(SEARCH("Si es Riesgo de Corrupción",J30)))</formula>
    </cfRule>
  </conditionalFormatting>
  <conditionalFormatting sqref="AL30:AL39">
    <cfRule type="containsText" dxfId="439" priority="12" operator="containsText" text="Extremo">
      <formula>NOT(ISERROR(SEARCH("Extremo",AL30)))</formula>
    </cfRule>
    <cfRule type="containsText" dxfId="438" priority="13" operator="containsText" text="Alto">
      <formula>NOT(ISERROR(SEARCH("Alto",AL30)))</formula>
    </cfRule>
    <cfRule type="containsText" dxfId="437" priority="14" operator="containsText" text="Moderado">
      <formula>NOT(ISERROR(SEARCH("Moderado",AL30)))</formula>
    </cfRule>
    <cfRule type="containsText" dxfId="436" priority="15" operator="containsText" text="Bajo">
      <formula>NOT(ISERROR(SEARCH("Bajo",AL30)))</formula>
    </cfRule>
  </conditionalFormatting>
  <conditionalFormatting sqref="AM30">
    <cfRule type="containsText" dxfId="435" priority="8" operator="containsText" text="Extremo">
      <formula>NOT(ISERROR(SEARCH("Extremo",AM30)))</formula>
    </cfRule>
    <cfRule type="containsText" dxfId="434" priority="9" operator="containsText" text="Alto">
      <formula>NOT(ISERROR(SEARCH("Alto",AM30)))</formula>
    </cfRule>
    <cfRule type="containsText" dxfId="433" priority="10" operator="containsText" text="Moderado">
      <formula>NOT(ISERROR(SEARCH("Moderado",AM30)))</formula>
    </cfRule>
    <cfRule type="containsText" dxfId="432" priority="11" operator="containsText" text="Bajo">
      <formula>NOT(ISERROR(SEARCH("Bajo",AM30)))</formula>
    </cfRule>
  </conditionalFormatting>
  <conditionalFormatting sqref="BH30:BH39">
    <cfRule type="containsText" dxfId="431" priority="5" operator="containsText" text="FUERTE">
      <formula>NOT(ISERROR(SEARCH("FUERTE",BH30)))</formula>
    </cfRule>
    <cfRule type="containsText" dxfId="430" priority="6" operator="containsText" text="MODERADO">
      <formula>NOT(ISERROR(SEARCH("MODERADO",BH30)))</formula>
    </cfRule>
    <cfRule type="containsText" dxfId="429" priority="7" operator="containsText" text="DÉBIL">
      <formula>NOT(ISERROR(SEARCH("DÉBIL",BH30)))</formula>
    </cfRule>
  </conditionalFormatting>
  <conditionalFormatting sqref="BP30:BP39">
    <cfRule type="containsText" dxfId="428" priority="1" operator="containsText" text="Extremo">
      <formula>NOT(ISERROR(SEARCH("Extremo",BP30)))</formula>
    </cfRule>
    <cfRule type="containsText" dxfId="427" priority="2" operator="containsText" text="Alto">
      <formula>NOT(ISERROR(SEARCH("Alto",BP30)))</formula>
    </cfRule>
    <cfRule type="containsText" dxfId="426" priority="3" operator="containsText" text="Moderado">
      <formula>NOT(ISERROR(SEARCH("Moderado",BP30)))</formula>
    </cfRule>
    <cfRule type="containsText" dxfId="425" priority="4" operator="containsText" text="Bajo">
      <formula>NOT(ISERROR(SEARCH("Bajo",BP30)))</formula>
    </cfRule>
  </conditionalFormatting>
  <dataValidations count="13">
    <dataValidation type="list" allowBlank="1" showInputMessage="1" showErrorMessage="1" sqref="AQ10:AQ39" xr:uid="{00000000-0002-0000-0700-000000000000}">
      <formula1>"Por Tramite, Diario, Semanal, Quincenal, Mensual, Bimestral, Trimestral, Semestral"</formula1>
    </dataValidation>
    <dataValidation type="list" allowBlank="1" showInputMessage="1" showErrorMessage="1" sqref="AU10:AU39" xr:uid="{00000000-0002-0000-0700-000001000000}">
      <formula1>"Asignado,No Asignado"</formula1>
    </dataValidation>
    <dataValidation type="list" allowBlank="1" showInputMessage="1" showErrorMessage="1" sqref="AV10:AV39" xr:uid="{00000000-0002-0000-0700-000002000000}">
      <formula1>"Adecuado,Inadecuado"</formula1>
    </dataValidation>
    <dataValidation type="list" allowBlank="1" showInputMessage="1" showErrorMessage="1" sqref="AW10:AW39" xr:uid="{00000000-0002-0000-0700-000003000000}">
      <formula1>"Oportuna,Inoportuna"</formula1>
    </dataValidation>
    <dataValidation type="list" allowBlank="1" showInputMessage="1" showErrorMessage="1" sqref="AX10:AX39" xr:uid="{00000000-0002-0000-0700-000004000000}">
      <formula1>"Prevenir,Detectar,No es un control"</formula1>
    </dataValidation>
    <dataValidation type="list" allowBlank="1" showInputMessage="1" showErrorMessage="1" sqref="AY10:AY39" xr:uid="{00000000-0002-0000-0700-000005000000}">
      <formula1>"Confiable,No confiable"</formula1>
    </dataValidation>
    <dataValidation type="list" allowBlank="1" showInputMessage="1" showErrorMessage="1" sqref="AZ10:AZ39" xr:uid="{00000000-0002-0000-0700-000006000000}">
      <formula1>"Se investigan y resuelven oportunamente,No se investigan y resuelven oportunamente."</formula1>
    </dataValidation>
    <dataValidation type="list" allowBlank="1" showInputMessage="1" showErrorMessage="1" sqref="BA10:BA39" xr:uid="{00000000-0002-0000-0700-000007000000}">
      <formula1>"Completa,Incompleta,No existe"</formula1>
    </dataValidation>
    <dataValidation type="list" allowBlank="1" showInputMessage="1" showErrorMessage="1" sqref="BE10:BE39" xr:uid="{00000000-0002-0000-0700-000008000000}">
      <formula1>"Fuerte,Moderado,Débil"</formula1>
    </dataValidation>
    <dataValidation type="list" allowBlank="1" showInputMessage="1" showErrorMessage="1" sqref="AT10:AT39" xr:uid="{00000000-0002-0000-0700-000009000000}">
      <formula1>"Preventivo,Detectivo"</formula1>
    </dataValidation>
    <dataValidation type="list" allowBlank="1" showInputMessage="1" showErrorMessage="1" sqref="B10 B20 B30" xr:uid="{00000000-0002-0000-0700-00000A000000}">
      <formula1>$B$1047871:$B$1047903</formula1>
    </dataValidation>
    <dataValidation type="list" allowBlank="1" showInputMessage="1" showErrorMessage="1" sqref="F10:I10 Q10:AI39 F20:I20 F30:I30" xr:uid="{00000000-0002-0000-0700-00000B000000}">
      <formula1>"SI,NO"</formula1>
    </dataValidation>
    <dataValidation type="list" allowBlank="1" showInputMessage="1" showErrorMessage="1" sqref="N10 N20 N30" xr:uid="{00000000-0002-0000-0700-00000C000000}">
      <formula1>"-,1,2,3,4,5"</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D000000}">
          <x14:formula1>
            <xm:f>'C:\Users\1042348856\Downloads\[Mapa riesgos de corrupcion 2019 SSOAC actualizado a Dic 2019.xlsx]Hoja2'!#REF!</xm:f>
          </x14:formula1>
          <xm:sqref>AM10:AM39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7BFC-4382-4B1B-84A9-B9098D1ED661}">
  <sheetPr>
    <tabColor theme="4"/>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91" customFormat="1" ht="21" customHeight="1" x14ac:dyDescent="0.25">
      <c r="B6" s="445" t="s">
        <v>0</v>
      </c>
      <c r="C6" s="446"/>
      <c r="D6" s="446"/>
      <c r="E6" s="446"/>
      <c r="F6" s="446"/>
      <c r="G6" s="446"/>
      <c r="H6" s="446"/>
      <c r="I6" s="446"/>
      <c r="J6" s="446"/>
      <c r="K6" s="446"/>
      <c r="L6" s="446"/>
      <c r="M6" s="447"/>
      <c r="N6" s="448" t="s">
        <v>1</v>
      </c>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50"/>
      <c r="AN6" s="451" t="s">
        <v>451</v>
      </c>
      <c r="AO6" s="452"/>
      <c r="AP6" s="452"/>
      <c r="AQ6" s="452"/>
      <c r="AR6" s="452"/>
      <c r="AS6" s="452"/>
      <c r="AT6" s="452"/>
      <c r="AU6" s="453" t="s">
        <v>69</v>
      </c>
      <c r="AV6" s="452"/>
      <c r="AW6" s="452"/>
      <c r="AX6" s="452"/>
      <c r="AY6" s="452"/>
      <c r="AZ6" s="452"/>
      <c r="BA6" s="452"/>
      <c r="BB6" s="452"/>
      <c r="BC6" s="452"/>
      <c r="BD6" s="452"/>
      <c r="BE6" s="452"/>
      <c r="BF6" s="452"/>
      <c r="BG6" s="452"/>
      <c r="BH6" s="452"/>
      <c r="BI6" s="452"/>
      <c r="BJ6" s="452"/>
      <c r="BK6" s="452"/>
      <c r="BL6" s="454"/>
      <c r="BM6" s="455" t="s">
        <v>74</v>
      </c>
      <c r="BN6" s="456"/>
      <c r="BO6" s="456"/>
      <c r="BP6" s="457"/>
      <c r="BQ6" s="353" t="s">
        <v>4</v>
      </c>
      <c r="BR6" s="354"/>
    </row>
    <row r="7" spans="1:70" s="85" customFormat="1" ht="12.75" customHeight="1" x14ac:dyDescent="0.25">
      <c r="B7" s="199" t="s">
        <v>2</v>
      </c>
      <c r="C7" s="201" t="s">
        <v>49</v>
      </c>
      <c r="D7" s="201" t="s">
        <v>61</v>
      </c>
      <c r="E7" s="201" t="s">
        <v>85</v>
      </c>
      <c r="F7" s="405" t="s">
        <v>46</v>
      </c>
      <c r="G7" s="406"/>
      <c r="H7" s="406"/>
      <c r="I7" s="406"/>
      <c r="J7" s="407"/>
      <c r="K7" s="408" t="s">
        <v>48</v>
      </c>
      <c r="L7" s="409"/>
      <c r="M7" s="418" t="s">
        <v>3</v>
      </c>
      <c r="N7" s="421" t="s">
        <v>72</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c r="AN7" s="424" t="s">
        <v>52</v>
      </c>
      <c r="AO7" s="426" t="s">
        <v>53</v>
      </c>
      <c r="AP7" s="426" t="s">
        <v>58</v>
      </c>
      <c r="AQ7" s="426" t="s">
        <v>57</v>
      </c>
      <c r="AR7" s="426" t="s">
        <v>63</v>
      </c>
      <c r="AS7" s="426" t="s">
        <v>86</v>
      </c>
      <c r="AT7" s="426" t="s">
        <v>50</v>
      </c>
      <c r="AU7" s="464" t="s">
        <v>51</v>
      </c>
      <c r="AV7" s="465"/>
      <c r="AW7" s="465"/>
      <c r="AX7" s="465"/>
      <c r="AY7" s="465"/>
      <c r="AZ7" s="465"/>
      <c r="BA7" s="466"/>
      <c r="BB7" s="464" t="s">
        <v>54</v>
      </c>
      <c r="BC7" s="466"/>
      <c r="BD7" s="134"/>
      <c r="BE7" s="464" t="s">
        <v>67</v>
      </c>
      <c r="BF7" s="466"/>
      <c r="BG7" s="134"/>
      <c r="BH7" s="464" t="s">
        <v>70</v>
      </c>
      <c r="BI7" s="466"/>
      <c r="BJ7" s="464" t="s">
        <v>68</v>
      </c>
      <c r="BK7" s="474" t="s">
        <v>71</v>
      </c>
      <c r="BL7" s="474" t="s">
        <v>73</v>
      </c>
      <c r="BM7" s="458"/>
      <c r="BN7" s="459"/>
      <c r="BO7" s="459"/>
      <c r="BP7" s="460"/>
      <c r="BQ7" s="355"/>
      <c r="BR7" s="356"/>
    </row>
    <row r="8" spans="1:70" s="85" customFormat="1" ht="15" customHeight="1" x14ac:dyDescent="0.25">
      <c r="B8" s="401"/>
      <c r="C8" s="403"/>
      <c r="D8" s="403"/>
      <c r="E8" s="403"/>
      <c r="F8" s="414" t="s">
        <v>42</v>
      </c>
      <c r="G8" s="414" t="s">
        <v>43</v>
      </c>
      <c r="H8" s="414" t="s">
        <v>44</v>
      </c>
      <c r="I8" s="414" t="s">
        <v>45</v>
      </c>
      <c r="J8" s="416" t="s">
        <v>380</v>
      </c>
      <c r="K8" s="410"/>
      <c r="L8" s="411"/>
      <c r="M8" s="419"/>
      <c r="N8" s="430" t="s">
        <v>5</v>
      </c>
      <c r="O8" s="431"/>
      <c r="P8" s="432"/>
      <c r="Q8" s="482" t="s">
        <v>62</v>
      </c>
      <c r="R8" s="483"/>
      <c r="S8" s="483"/>
      <c r="T8" s="483"/>
      <c r="U8" s="483"/>
      <c r="V8" s="483"/>
      <c r="W8" s="483"/>
      <c r="X8" s="483"/>
      <c r="Y8" s="483"/>
      <c r="Z8" s="483"/>
      <c r="AA8" s="483"/>
      <c r="AB8" s="483"/>
      <c r="AC8" s="483"/>
      <c r="AD8" s="483"/>
      <c r="AE8" s="483"/>
      <c r="AF8" s="483"/>
      <c r="AG8" s="483"/>
      <c r="AH8" s="483"/>
      <c r="AI8" s="484"/>
      <c r="AJ8" s="485" t="s">
        <v>6</v>
      </c>
      <c r="AK8" s="432"/>
      <c r="AL8" s="431" t="s">
        <v>66</v>
      </c>
      <c r="AM8" s="428" t="s">
        <v>80</v>
      </c>
      <c r="AN8" s="424"/>
      <c r="AO8" s="426"/>
      <c r="AP8" s="426"/>
      <c r="AQ8" s="426"/>
      <c r="AR8" s="426"/>
      <c r="AS8" s="426"/>
      <c r="AT8" s="426"/>
      <c r="AU8" s="467"/>
      <c r="AV8" s="468"/>
      <c r="AW8" s="468"/>
      <c r="AX8" s="468"/>
      <c r="AY8" s="468"/>
      <c r="AZ8" s="468"/>
      <c r="BA8" s="469"/>
      <c r="BB8" s="470"/>
      <c r="BC8" s="471"/>
      <c r="BD8" s="116"/>
      <c r="BE8" s="470"/>
      <c r="BF8" s="471"/>
      <c r="BG8" s="116"/>
      <c r="BH8" s="470"/>
      <c r="BI8" s="471"/>
      <c r="BJ8" s="470"/>
      <c r="BK8" s="475"/>
      <c r="BL8" s="475"/>
      <c r="BM8" s="461"/>
      <c r="BN8" s="462"/>
      <c r="BO8" s="462"/>
      <c r="BP8" s="463"/>
      <c r="BQ8" s="497" t="s">
        <v>8</v>
      </c>
      <c r="BR8" s="499" t="s">
        <v>79</v>
      </c>
    </row>
    <row r="9" spans="1:70" s="90" customFormat="1" ht="33.75" customHeight="1" thickBot="1" x14ac:dyDescent="0.3">
      <c r="B9" s="402"/>
      <c r="C9" s="404"/>
      <c r="D9" s="404"/>
      <c r="E9" s="404"/>
      <c r="F9" s="415"/>
      <c r="G9" s="415"/>
      <c r="H9" s="415"/>
      <c r="I9" s="415"/>
      <c r="J9" s="417"/>
      <c r="K9" s="412"/>
      <c r="L9" s="413"/>
      <c r="M9" s="420"/>
      <c r="N9" s="433"/>
      <c r="O9" s="434"/>
      <c r="P9" s="435"/>
      <c r="Q9" s="135">
        <v>1</v>
      </c>
      <c r="R9" s="135">
        <v>2</v>
      </c>
      <c r="S9" s="135">
        <v>3</v>
      </c>
      <c r="T9" s="135">
        <v>4</v>
      </c>
      <c r="U9" s="135">
        <v>5</v>
      </c>
      <c r="V9" s="135">
        <v>6</v>
      </c>
      <c r="W9" s="135">
        <v>7</v>
      </c>
      <c r="X9" s="135">
        <v>8</v>
      </c>
      <c r="Y9" s="135">
        <v>9</v>
      </c>
      <c r="Z9" s="135">
        <v>10</v>
      </c>
      <c r="AA9" s="135">
        <v>11</v>
      </c>
      <c r="AB9" s="135">
        <v>12</v>
      </c>
      <c r="AC9" s="135">
        <v>13</v>
      </c>
      <c r="AD9" s="135">
        <v>14</v>
      </c>
      <c r="AE9" s="135">
        <v>15</v>
      </c>
      <c r="AF9" s="135">
        <v>16</v>
      </c>
      <c r="AG9" s="135">
        <v>17</v>
      </c>
      <c r="AH9" s="135">
        <v>18</v>
      </c>
      <c r="AI9" s="135">
        <v>19</v>
      </c>
      <c r="AJ9" s="486"/>
      <c r="AK9" s="435"/>
      <c r="AL9" s="434"/>
      <c r="AM9" s="429"/>
      <c r="AN9" s="425"/>
      <c r="AO9" s="427"/>
      <c r="AP9" s="427"/>
      <c r="AQ9" s="427"/>
      <c r="AR9" s="427"/>
      <c r="AS9" s="427"/>
      <c r="AT9" s="427"/>
      <c r="AU9" s="146" t="s">
        <v>64</v>
      </c>
      <c r="AV9" s="146" t="s">
        <v>65</v>
      </c>
      <c r="AW9" s="146">
        <v>2</v>
      </c>
      <c r="AX9" s="146">
        <v>3</v>
      </c>
      <c r="AY9" s="146">
        <v>4</v>
      </c>
      <c r="AZ9" s="146">
        <v>5</v>
      </c>
      <c r="BA9" s="146">
        <v>6</v>
      </c>
      <c r="BB9" s="472"/>
      <c r="BC9" s="473"/>
      <c r="BD9" s="117"/>
      <c r="BE9" s="472"/>
      <c r="BF9" s="473"/>
      <c r="BG9" s="117"/>
      <c r="BH9" s="472"/>
      <c r="BI9" s="473"/>
      <c r="BJ9" s="472"/>
      <c r="BK9" s="476"/>
      <c r="BL9" s="476"/>
      <c r="BM9" s="381" t="s">
        <v>5</v>
      </c>
      <c r="BN9" s="382"/>
      <c r="BO9" s="136" t="s">
        <v>6</v>
      </c>
      <c r="BP9" s="136" t="s">
        <v>7</v>
      </c>
      <c r="BQ9" s="498"/>
      <c r="BR9" s="500"/>
    </row>
    <row r="10" spans="1:70" ht="102" x14ac:dyDescent="0.25">
      <c r="A10" s="20"/>
      <c r="B10" s="508" t="s">
        <v>22</v>
      </c>
      <c r="C10" s="507" t="s">
        <v>754</v>
      </c>
      <c r="D10" s="511" t="s">
        <v>755</v>
      </c>
      <c r="E10" s="511" t="s">
        <v>756</v>
      </c>
      <c r="F10" s="507" t="s">
        <v>89</v>
      </c>
      <c r="G10" s="507" t="s">
        <v>89</v>
      </c>
      <c r="H10" s="513" t="s">
        <v>89</v>
      </c>
      <c r="I10" s="507" t="s">
        <v>89</v>
      </c>
      <c r="J10" s="391" t="str">
        <f t="shared" ref="J10" si="0">IF(AND((F10="SI"),(G10="SI"),(H10="SI"),(I10="SI")),"Si es Riesgo de Corrupción","No es Riesgo de Corrupción")</f>
        <v>Si es Riesgo de Corrupción</v>
      </c>
      <c r="K10" s="21">
        <v>1</v>
      </c>
      <c r="L10" s="22" t="s">
        <v>757</v>
      </c>
      <c r="M10" s="516" t="s">
        <v>758</v>
      </c>
      <c r="N10" s="518">
        <v>1</v>
      </c>
      <c r="O10" s="367" t="str">
        <f t="shared" ref="O10" si="1">IF(N10=1,"Rara vez",IF(N10=2,"Improbable",IF(N10=3,"Posible",IF(N10=4,"Probable",IF(N10=5,"Casi seguro","← 
Definir el nivel de probabilidad")))))</f>
        <v>Rara vez</v>
      </c>
      <c r="P10" s="398"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89</v>
      </c>
      <c r="U10" s="507" t="s">
        <v>89</v>
      </c>
      <c r="V10" s="507" t="s">
        <v>96</v>
      </c>
      <c r="W10" s="507" t="s">
        <v>89</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375">
        <f t="shared" ref="AJ10" si="3">IF(AF10="SI","Impacto Catastrófico por lesoines o perdida de vidas humanas",(COUNTIF(Q10:AE19,"SI")+COUNTIF(AG10:AI19,"SI")))</f>
        <v>15</v>
      </c>
      <c r="AK10" s="367" t="str">
        <f t="shared" ref="AK10" si="4">IF(AJ10=0,"",IF(AND(AJ10&gt;0,AJ10&lt;=5),"Moderado",IF(AND(AJ10&gt;5,AJ10&lt;=11),"Mayor","Catastrófico")))</f>
        <v>Catastrófico</v>
      </c>
      <c r="AL10" s="369" t="str">
        <f t="shared" ref="AL10" si="5">IF(AND(O10="Rara Vez",AK10="Moderado"),"Moderado",IF(AND(O10="Rara Vez",AK10="Mayor"),"Alto",IF(AND(O10="Improbable",AK10="Moderado"),"Moderado",IF(AND(O10="Improbable",AK10="Mayor"),"Alto",IF(AND(O10="Posible",AK10="Moderado"),"Alto",IF(AND(O10="Probable",AK10="Moderado"),"Alto","Extremo"))))))</f>
        <v>Extremo</v>
      </c>
      <c r="AM10" s="477" t="s">
        <v>81</v>
      </c>
      <c r="AN10" s="23">
        <v>1</v>
      </c>
      <c r="AO10" s="22" t="s">
        <v>759</v>
      </c>
      <c r="AP10" s="10" t="s">
        <v>760</v>
      </c>
      <c r="AQ10" s="10" t="s">
        <v>99</v>
      </c>
      <c r="AR10" s="10" t="s">
        <v>761</v>
      </c>
      <c r="AS10" s="10" t="s">
        <v>762</v>
      </c>
      <c r="AT10" s="10" t="s">
        <v>123</v>
      </c>
      <c r="AU10" s="10" t="s">
        <v>103</v>
      </c>
      <c r="AV10" s="10" t="s">
        <v>104</v>
      </c>
      <c r="AW10" s="10" t="s">
        <v>105</v>
      </c>
      <c r="AX10" s="10" t="s">
        <v>106</v>
      </c>
      <c r="AY10" s="10" t="s">
        <v>107</v>
      </c>
      <c r="AZ10" s="10" t="s">
        <v>108</v>
      </c>
      <c r="BA10" s="10" t="s">
        <v>124</v>
      </c>
      <c r="BB10" s="122">
        <f t="shared" ref="BB10:BB19" si="6">IF(AU10="Asignado",15,0)+IF(AV10="Adecuado",15,0)+IF(AW10="Oportuna",15,0)+IF(AX10="Prevenir",15,IF(AX10="Detectar",10,0))+IF(AY10="Confiable",15,0)+IF(AZ10="Se investigan y resuelven oportunamente",15,0)+IF(BA10="Completa",10,IF(BA10="Incompleta",5,0))</f>
        <v>100</v>
      </c>
      <c r="BC10" s="122" t="str">
        <f t="shared" ref="BC10:BC19" si="7">IF(BB10&lt;=85,"Débil",IF(AND(BB10&gt;=86,BB10&lt;=94),"Moderado","Fuerte"))</f>
        <v>Fuerte</v>
      </c>
      <c r="BD10" s="10"/>
      <c r="BE10" s="122" t="s">
        <v>115</v>
      </c>
      <c r="BF10" s="122" t="str">
        <f t="shared" ref="BF10:BF19" si="8">IF(BE10="Débil","No se ejecuta",IF(BE10="Moderado","Algunas veces se ejecuta",IF(BE10="FUERTE","Siempre se ejecuta","")))</f>
        <v>Siempre se ejecuta</v>
      </c>
      <c r="BG10" s="122"/>
      <c r="BH10" s="123"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22">
        <f t="shared" ref="BI10:BI19" si="10">IF(BH10="DÉBIL",0,IF(BH10="MODERADO",50,IF(BH10="FUERTE",100,"")))</f>
        <v>100</v>
      </c>
      <c r="BJ10" s="122" t="str">
        <f t="shared" ref="BJ10:BJ19" si="11">IF(AND(BE10="Fuerte",BC10="Fuerte"),"NO","SI")</f>
        <v>NO</v>
      </c>
      <c r="BK10" s="480" t="str">
        <f>IF(AVERAGE(BI10:BI19)=100,"FUERTE",IF(AND(AVERAGE(BI10:BI19)&lt;=99,AVERAGE(BI10:BI19)&gt;=50),"MODERADA",IF(AVERAGE(BI10:BI19)&lt;50,"DÉBIL",0)))</f>
        <v>FUERTE</v>
      </c>
      <c r="BL10" s="480" t="str">
        <f t="shared" ref="BL10" si="12">IFERROR(IF(BK10="DÉBIL","NO DISMINUYE",IF(AVERAGEIF(AT10:AT19,"Preventivo",BI10:BI19)&gt;=50,"DIRECTAMENTE","NO DISMINUYE")),"NO DISMINUYE")</f>
        <v>DIRECTAMENTE</v>
      </c>
      <c r="BM10" s="364">
        <f t="shared" ref="BM10" si="13">IF(N10=1,1,IF(AND(N10=2,BK10="FUERTE",BL10="DIRECTAMENTE"),N10-1,IF(AND(N10&gt;2,BK10="FUERTE",BL10="DIRECTAMENTE"),N10-2,IF(AND(N10&gt;=2,BK10="MODERADA",BL10="DIRECTAMENTE"),N10-1,N10))))</f>
        <v>1</v>
      </c>
      <c r="BN10" s="367" t="str">
        <f>IF(BM10=1,"Rara vez",IF(BM10=2,"Improbable",IF(BM10=3,"Posible",IF(BM10=4,"Probable",IF(BM10=5,"Casi Seguro",0)))))</f>
        <v>Rara vez</v>
      </c>
      <c r="BO10" s="367" t="str">
        <f>AK10</f>
        <v>Catastrófico</v>
      </c>
      <c r="BP10" s="369" t="str">
        <f>IF(AND(BN10="Rara Vez",BO10="Moderado"),"Moderado",IF(AND(BN10="Rara Vez",BO10="Mayor"),"Alto",IF(AND(BN10="Improbable",BO10="Moderado"),"Moderado",IF(AND(BN10="Improbable",BO10="Mayor"),"Alto",IF(AND(BN10="Posible",BO10="Moderado"),"Alto",IF(AND(BN10="Probable",BO10="Moderado"),"Alto","Extremo"))))))</f>
        <v>Extremo</v>
      </c>
      <c r="BQ10" s="504"/>
      <c r="BR10" s="501" t="s">
        <v>763</v>
      </c>
    </row>
    <row r="11" spans="1:70" ht="22.5" customHeight="1" x14ac:dyDescent="0.25">
      <c r="A11" s="20"/>
      <c r="B11" s="509"/>
      <c r="C11" s="505"/>
      <c r="D11" s="511"/>
      <c r="E11" s="511"/>
      <c r="F11" s="505"/>
      <c r="G11" s="505"/>
      <c r="H11" s="514"/>
      <c r="I11" s="505"/>
      <c r="J11" s="392"/>
      <c r="K11" s="24">
        <v>2</v>
      </c>
      <c r="L11" s="25" t="s">
        <v>47</v>
      </c>
      <c r="M11" s="516"/>
      <c r="N11" s="518"/>
      <c r="O11" s="367"/>
      <c r="P11" s="399"/>
      <c r="Q11" s="505"/>
      <c r="R11" s="505"/>
      <c r="S11" s="505"/>
      <c r="T11" s="505"/>
      <c r="U11" s="505"/>
      <c r="V11" s="505"/>
      <c r="W11" s="505"/>
      <c r="X11" s="505"/>
      <c r="Y11" s="505"/>
      <c r="Z11" s="505"/>
      <c r="AA11" s="505"/>
      <c r="AB11" s="505"/>
      <c r="AC11" s="505"/>
      <c r="AD11" s="505"/>
      <c r="AE11" s="505"/>
      <c r="AF11" s="505"/>
      <c r="AG11" s="505"/>
      <c r="AH11" s="505"/>
      <c r="AI11" s="505"/>
      <c r="AJ11" s="375"/>
      <c r="AK11" s="367"/>
      <c r="AL11" s="370"/>
      <c r="AM11" s="478"/>
      <c r="AN11" s="26">
        <v>2</v>
      </c>
      <c r="AO11" s="25"/>
      <c r="AP11" s="16"/>
      <c r="AQ11" s="16"/>
      <c r="AR11" s="16"/>
      <c r="AS11" s="16"/>
      <c r="AT11" s="16"/>
      <c r="AU11" s="16"/>
      <c r="AV11" s="16"/>
      <c r="AW11" s="16"/>
      <c r="AX11" s="16"/>
      <c r="AY11" s="16"/>
      <c r="AZ11" s="16"/>
      <c r="BA11" s="16"/>
      <c r="BB11" s="125">
        <f t="shared" si="6"/>
        <v>0</v>
      </c>
      <c r="BC11" s="125" t="str">
        <f t="shared" si="7"/>
        <v>Débil</v>
      </c>
      <c r="BD11" s="16"/>
      <c r="BE11" s="125"/>
      <c r="BF11" s="125" t="str">
        <f t="shared" si="8"/>
        <v/>
      </c>
      <c r="BG11" s="125"/>
      <c r="BH11" s="126" t="str">
        <f t="shared" si="9"/>
        <v/>
      </c>
      <c r="BI11" s="125" t="str">
        <f t="shared" si="10"/>
        <v/>
      </c>
      <c r="BJ11" s="125" t="str">
        <f t="shared" si="11"/>
        <v>SI</v>
      </c>
      <c r="BK11" s="480"/>
      <c r="BL11" s="480"/>
      <c r="BM11" s="365"/>
      <c r="BN11" s="367"/>
      <c r="BO11" s="367"/>
      <c r="BP11" s="370"/>
      <c r="BQ11" s="505"/>
      <c r="BR11" s="502"/>
    </row>
    <row r="12" spans="1:70" ht="22.5" customHeight="1" x14ac:dyDescent="0.25">
      <c r="A12" s="20"/>
      <c r="B12" s="509"/>
      <c r="C12" s="505"/>
      <c r="D12" s="511"/>
      <c r="E12" s="511"/>
      <c r="F12" s="505"/>
      <c r="G12" s="505"/>
      <c r="H12" s="514"/>
      <c r="I12" s="505"/>
      <c r="J12" s="392"/>
      <c r="K12" s="27">
        <v>3</v>
      </c>
      <c r="L12" s="28" t="s">
        <v>47</v>
      </c>
      <c r="M12" s="516"/>
      <c r="N12" s="518"/>
      <c r="O12" s="367"/>
      <c r="P12" s="399"/>
      <c r="Q12" s="505"/>
      <c r="R12" s="505"/>
      <c r="S12" s="505"/>
      <c r="T12" s="505"/>
      <c r="U12" s="505"/>
      <c r="V12" s="505"/>
      <c r="W12" s="505"/>
      <c r="X12" s="505"/>
      <c r="Y12" s="505"/>
      <c r="Z12" s="505"/>
      <c r="AA12" s="505"/>
      <c r="AB12" s="505"/>
      <c r="AC12" s="505"/>
      <c r="AD12" s="505"/>
      <c r="AE12" s="505"/>
      <c r="AF12" s="505"/>
      <c r="AG12" s="505"/>
      <c r="AH12" s="505"/>
      <c r="AI12" s="505"/>
      <c r="AJ12" s="375"/>
      <c r="AK12" s="367"/>
      <c r="AL12" s="370"/>
      <c r="AM12" s="478"/>
      <c r="AN12" s="29">
        <v>3</v>
      </c>
      <c r="AO12" s="28"/>
      <c r="AP12" s="12"/>
      <c r="AQ12" s="12"/>
      <c r="AR12" s="12"/>
      <c r="AS12" s="12"/>
      <c r="AT12" s="12"/>
      <c r="AU12" s="12"/>
      <c r="AV12" s="12"/>
      <c r="AW12" s="12"/>
      <c r="AX12" s="12"/>
      <c r="AY12" s="12"/>
      <c r="AZ12" s="12"/>
      <c r="BA12" s="12"/>
      <c r="BB12" s="128">
        <f t="shared" si="6"/>
        <v>0</v>
      </c>
      <c r="BC12" s="128" t="str">
        <f t="shared" si="7"/>
        <v>Débil</v>
      </c>
      <c r="BD12" s="12"/>
      <c r="BE12" s="128"/>
      <c r="BF12" s="128" t="str">
        <f t="shared" si="8"/>
        <v/>
      </c>
      <c r="BG12" s="128"/>
      <c r="BH12" s="129" t="str">
        <f t="shared" si="9"/>
        <v/>
      </c>
      <c r="BI12" s="128" t="str">
        <f t="shared" si="10"/>
        <v/>
      </c>
      <c r="BJ12" s="128" t="str">
        <f t="shared" si="11"/>
        <v>SI</v>
      </c>
      <c r="BK12" s="480"/>
      <c r="BL12" s="480"/>
      <c r="BM12" s="365"/>
      <c r="BN12" s="367"/>
      <c r="BO12" s="367"/>
      <c r="BP12" s="370"/>
      <c r="BQ12" s="505"/>
      <c r="BR12" s="502"/>
    </row>
    <row r="13" spans="1:70" ht="22.5" customHeight="1" x14ac:dyDescent="0.25">
      <c r="A13" s="20"/>
      <c r="B13" s="509"/>
      <c r="C13" s="505"/>
      <c r="D13" s="511"/>
      <c r="E13" s="511"/>
      <c r="F13" s="505"/>
      <c r="G13" s="505"/>
      <c r="H13" s="514"/>
      <c r="I13" s="505"/>
      <c r="J13" s="392"/>
      <c r="K13" s="24">
        <v>4</v>
      </c>
      <c r="L13" s="25" t="s">
        <v>47</v>
      </c>
      <c r="M13" s="516"/>
      <c r="N13" s="518"/>
      <c r="O13" s="367"/>
      <c r="P13" s="399"/>
      <c r="Q13" s="505"/>
      <c r="R13" s="505"/>
      <c r="S13" s="505"/>
      <c r="T13" s="505"/>
      <c r="U13" s="505"/>
      <c r="V13" s="505"/>
      <c r="W13" s="505"/>
      <c r="X13" s="505"/>
      <c r="Y13" s="505"/>
      <c r="Z13" s="505"/>
      <c r="AA13" s="505"/>
      <c r="AB13" s="505"/>
      <c r="AC13" s="505"/>
      <c r="AD13" s="505"/>
      <c r="AE13" s="505"/>
      <c r="AF13" s="505"/>
      <c r="AG13" s="505"/>
      <c r="AH13" s="505"/>
      <c r="AI13" s="505"/>
      <c r="AJ13" s="375"/>
      <c r="AK13" s="367"/>
      <c r="AL13" s="370"/>
      <c r="AM13" s="478"/>
      <c r="AN13" s="26">
        <v>4</v>
      </c>
      <c r="AO13" s="25"/>
      <c r="AP13" s="16"/>
      <c r="AQ13" s="16"/>
      <c r="AR13" s="16"/>
      <c r="AS13" s="16"/>
      <c r="AT13" s="16"/>
      <c r="AU13" s="16"/>
      <c r="AV13" s="16"/>
      <c r="AW13" s="16"/>
      <c r="AX13" s="16"/>
      <c r="AY13" s="16"/>
      <c r="AZ13" s="16"/>
      <c r="BA13" s="16"/>
      <c r="BB13" s="125">
        <f t="shared" si="6"/>
        <v>0</v>
      </c>
      <c r="BC13" s="125" t="str">
        <f t="shared" si="7"/>
        <v>Débil</v>
      </c>
      <c r="BD13" s="16"/>
      <c r="BE13" s="125"/>
      <c r="BF13" s="125" t="str">
        <f t="shared" si="8"/>
        <v/>
      </c>
      <c r="BG13" s="125"/>
      <c r="BH13" s="126" t="str">
        <f t="shared" si="9"/>
        <v/>
      </c>
      <c r="BI13" s="125" t="str">
        <f t="shared" si="10"/>
        <v/>
      </c>
      <c r="BJ13" s="125" t="str">
        <f t="shared" si="11"/>
        <v>SI</v>
      </c>
      <c r="BK13" s="480"/>
      <c r="BL13" s="480"/>
      <c r="BM13" s="365"/>
      <c r="BN13" s="367"/>
      <c r="BO13" s="367"/>
      <c r="BP13" s="370"/>
      <c r="BQ13" s="505"/>
      <c r="BR13" s="502"/>
    </row>
    <row r="14" spans="1:70" ht="22.5" customHeight="1" x14ac:dyDescent="0.25">
      <c r="A14" s="20"/>
      <c r="B14" s="509"/>
      <c r="C14" s="505"/>
      <c r="D14" s="511"/>
      <c r="E14" s="511"/>
      <c r="F14" s="505"/>
      <c r="G14" s="505"/>
      <c r="H14" s="514"/>
      <c r="I14" s="505"/>
      <c r="J14" s="392"/>
      <c r="K14" s="27">
        <v>5</v>
      </c>
      <c r="L14" s="28" t="s">
        <v>47</v>
      </c>
      <c r="M14" s="516"/>
      <c r="N14" s="518"/>
      <c r="O14" s="367"/>
      <c r="P14" s="399"/>
      <c r="Q14" s="505"/>
      <c r="R14" s="505"/>
      <c r="S14" s="505"/>
      <c r="T14" s="505"/>
      <c r="U14" s="505"/>
      <c r="V14" s="505"/>
      <c r="W14" s="505"/>
      <c r="X14" s="505"/>
      <c r="Y14" s="505"/>
      <c r="Z14" s="505"/>
      <c r="AA14" s="505"/>
      <c r="AB14" s="505"/>
      <c r="AC14" s="505"/>
      <c r="AD14" s="505"/>
      <c r="AE14" s="505"/>
      <c r="AF14" s="505"/>
      <c r="AG14" s="505"/>
      <c r="AH14" s="505"/>
      <c r="AI14" s="505"/>
      <c r="AJ14" s="375"/>
      <c r="AK14" s="367"/>
      <c r="AL14" s="370"/>
      <c r="AM14" s="478"/>
      <c r="AN14" s="29">
        <v>5</v>
      </c>
      <c r="AO14" s="28"/>
      <c r="AP14" s="12"/>
      <c r="AQ14" s="12"/>
      <c r="AR14" s="12"/>
      <c r="AS14" s="12"/>
      <c r="AT14" s="12"/>
      <c r="AU14" s="12"/>
      <c r="AV14" s="12"/>
      <c r="AW14" s="12"/>
      <c r="AX14" s="12"/>
      <c r="AY14" s="12"/>
      <c r="AZ14" s="12"/>
      <c r="BA14" s="12"/>
      <c r="BB14" s="128">
        <f t="shared" si="6"/>
        <v>0</v>
      </c>
      <c r="BC14" s="128" t="str">
        <f t="shared" si="7"/>
        <v>Débil</v>
      </c>
      <c r="BD14" s="12"/>
      <c r="BE14" s="128"/>
      <c r="BF14" s="128" t="str">
        <f t="shared" si="8"/>
        <v/>
      </c>
      <c r="BG14" s="128"/>
      <c r="BH14" s="129" t="str">
        <f t="shared" si="9"/>
        <v/>
      </c>
      <c r="BI14" s="128" t="str">
        <f t="shared" si="10"/>
        <v/>
      </c>
      <c r="BJ14" s="128" t="str">
        <f t="shared" si="11"/>
        <v>SI</v>
      </c>
      <c r="BK14" s="480"/>
      <c r="BL14" s="480"/>
      <c r="BM14" s="365"/>
      <c r="BN14" s="367"/>
      <c r="BO14" s="367"/>
      <c r="BP14" s="370"/>
      <c r="BQ14" s="505"/>
      <c r="BR14" s="502"/>
    </row>
    <row r="15" spans="1:70" ht="22.5" customHeight="1" x14ac:dyDescent="0.25">
      <c r="A15" s="20"/>
      <c r="B15" s="509"/>
      <c r="C15" s="505"/>
      <c r="D15" s="511"/>
      <c r="E15" s="511"/>
      <c r="F15" s="505"/>
      <c r="G15" s="505"/>
      <c r="H15" s="514"/>
      <c r="I15" s="505"/>
      <c r="J15" s="392"/>
      <c r="K15" s="24">
        <v>6</v>
      </c>
      <c r="L15" s="25" t="s">
        <v>47</v>
      </c>
      <c r="M15" s="516"/>
      <c r="N15" s="518"/>
      <c r="O15" s="367"/>
      <c r="P15" s="399"/>
      <c r="Q15" s="505"/>
      <c r="R15" s="505"/>
      <c r="S15" s="505"/>
      <c r="T15" s="505"/>
      <c r="U15" s="505"/>
      <c r="V15" s="505"/>
      <c r="W15" s="505"/>
      <c r="X15" s="505"/>
      <c r="Y15" s="505"/>
      <c r="Z15" s="505"/>
      <c r="AA15" s="505"/>
      <c r="AB15" s="505"/>
      <c r="AC15" s="505"/>
      <c r="AD15" s="505"/>
      <c r="AE15" s="505"/>
      <c r="AF15" s="505"/>
      <c r="AG15" s="505"/>
      <c r="AH15" s="505"/>
      <c r="AI15" s="505"/>
      <c r="AJ15" s="375"/>
      <c r="AK15" s="367"/>
      <c r="AL15" s="370"/>
      <c r="AM15" s="478"/>
      <c r="AN15" s="26">
        <v>6</v>
      </c>
      <c r="AO15" s="25"/>
      <c r="AP15" s="16"/>
      <c r="AQ15" s="16"/>
      <c r="AR15" s="16"/>
      <c r="AS15" s="16"/>
      <c r="AT15" s="16"/>
      <c r="AU15" s="16"/>
      <c r="AV15" s="16"/>
      <c r="AW15" s="16"/>
      <c r="AX15" s="16"/>
      <c r="AY15" s="16"/>
      <c r="AZ15" s="16"/>
      <c r="BA15" s="16"/>
      <c r="BB15" s="125">
        <f t="shared" si="6"/>
        <v>0</v>
      </c>
      <c r="BC15" s="125" t="str">
        <f t="shared" si="7"/>
        <v>Débil</v>
      </c>
      <c r="BD15" s="16"/>
      <c r="BE15" s="125"/>
      <c r="BF15" s="125" t="str">
        <f t="shared" si="8"/>
        <v/>
      </c>
      <c r="BG15" s="125"/>
      <c r="BH15" s="126" t="str">
        <f t="shared" si="9"/>
        <v/>
      </c>
      <c r="BI15" s="125" t="str">
        <f t="shared" si="10"/>
        <v/>
      </c>
      <c r="BJ15" s="125" t="str">
        <f t="shared" si="11"/>
        <v>SI</v>
      </c>
      <c r="BK15" s="480"/>
      <c r="BL15" s="480"/>
      <c r="BM15" s="365"/>
      <c r="BN15" s="367"/>
      <c r="BO15" s="367"/>
      <c r="BP15" s="370"/>
      <c r="BQ15" s="505"/>
      <c r="BR15" s="502"/>
    </row>
    <row r="16" spans="1:70" ht="22.5" customHeight="1" x14ac:dyDescent="0.25">
      <c r="A16" s="20"/>
      <c r="B16" s="509"/>
      <c r="C16" s="505"/>
      <c r="D16" s="511"/>
      <c r="E16" s="511"/>
      <c r="F16" s="505"/>
      <c r="G16" s="505"/>
      <c r="H16" s="514"/>
      <c r="I16" s="505"/>
      <c r="J16" s="392"/>
      <c r="K16" s="27">
        <v>7</v>
      </c>
      <c r="L16" s="28" t="s">
        <v>47</v>
      </c>
      <c r="M16" s="516"/>
      <c r="N16" s="518"/>
      <c r="O16" s="367"/>
      <c r="P16" s="399"/>
      <c r="Q16" s="505"/>
      <c r="R16" s="505"/>
      <c r="S16" s="505"/>
      <c r="T16" s="505"/>
      <c r="U16" s="505"/>
      <c r="V16" s="505"/>
      <c r="W16" s="505"/>
      <c r="X16" s="505"/>
      <c r="Y16" s="505"/>
      <c r="Z16" s="505"/>
      <c r="AA16" s="505"/>
      <c r="AB16" s="505"/>
      <c r="AC16" s="505"/>
      <c r="AD16" s="505"/>
      <c r="AE16" s="505"/>
      <c r="AF16" s="505"/>
      <c r="AG16" s="505"/>
      <c r="AH16" s="505"/>
      <c r="AI16" s="505"/>
      <c r="AJ16" s="375"/>
      <c r="AK16" s="367"/>
      <c r="AL16" s="370"/>
      <c r="AM16" s="478"/>
      <c r="AN16" s="29">
        <v>7</v>
      </c>
      <c r="AO16" s="28"/>
      <c r="AP16" s="12"/>
      <c r="AQ16" s="12"/>
      <c r="AR16" s="12"/>
      <c r="AS16" s="12"/>
      <c r="AT16" s="12"/>
      <c r="AU16" s="12"/>
      <c r="AV16" s="12"/>
      <c r="AW16" s="12"/>
      <c r="AX16" s="12"/>
      <c r="AY16" s="12"/>
      <c r="AZ16" s="12"/>
      <c r="BA16" s="12"/>
      <c r="BB16" s="128">
        <f t="shared" si="6"/>
        <v>0</v>
      </c>
      <c r="BC16" s="128" t="str">
        <f t="shared" si="7"/>
        <v>Débil</v>
      </c>
      <c r="BD16" s="12"/>
      <c r="BE16" s="128"/>
      <c r="BF16" s="128" t="str">
        <f t="shared" si="8"/>
        <v/>
      </c>
      <c r="BG16" s="128"/>
      <c r="BH16" s="129" t="str">
        <f t="shared" si="9"/>
        <v/>
      </c>
      <c r="BI16" s="128" t="str">
        <f t="shared" si="10"/>
        <v/>
      </c>
      <c r="BJ16" s="128" t="str">
        <f t="shared" si="11"/>
        <v>SI</v>
      </c>
      <c r="BK16" s="480"/>
      <c r="BL16" s="480"/>
      <c r="BM16" s="365"/>
      <c r="BN16" s="367"/>
      <c r="BO16" s="367"/>
      <c r="BP16" s="370"/>
      <c r="BQ16" s="505"/>
      <c r="BR16" s="502"/>
    </row>
    <row r="17" spans="1:70" ht="22.5" customHeight="1" x14ac:dyDescent="0.25">
      <c r="A17" s="20"/>
      <c r="B17" s="509"/>
      <c r="C17" s="505"/>
      <c r="D17" s="511"/>
      <c r="E17" s="511"/>
      <c r="F17" s="505"/>
      <c r="G17" s="505"/>
      <c r="H17" s="514"/>
      <c r="I17" s="505"/>
      <c r="J17" s="392"/>
      <c r="K17" s="24">
        <v>8</v>
      </c>
      <c r="L17" s="25" t="s">
        <v>47</v>
      </c>
      <c r="M17" s="516"/>
      <c r="N17" s="518"/>
      <c r="O17" s="367"/>
      <c r="P17" s="399"/>
      <c r="Q17" s="505"/>
      <c r="R17" s="505"/>
      <c r="S17" s="505"/>
      <c r="T17" s="505"/>
      <c r="U17" s="505"/>
      <c r="V17" s="505"/>
      <c r="W17" s="505"/>
      <c r="X17" s="505"/>
      <c r="Y17" s="505"/>
      <c r="Z17" s="505"/>
      <c r="AA17" s="505"/>
      <c r="AB17" s="505"/>
      <c r="AC17" s="505"/>
      <c r="AD17" s="505"/>
      <c r="AE17" s="505"/>
      <c r="AF17" s="505"/>
      <c r="AG17" s="505"/>
      <c r="AH17" s="505"/>
      <c r="AI17" s="505"/>
      <c r="AJ17" s="375"/>
      <c r="AK17" s="367"/>
      <c r="AL17" s="370"/>
      <c r="AM17" s="478"/>
      <c r="AN17" s="26">
        <v>8</v>
      </c>
      <c r="AO17" s="25"/>
      <c r="AP17" s="16"/>
      <c r="AQ17" s="16"/>
      <c r="AR17" s="16"/>
      <c r="AS17" s="16"/>
      <c r="AT17" s="16"/>
      <c r="AU17" s="16"/>
      <c r="AV17" s="16"/>
      <c r="AW17" s="16"/>
      <c r="AX17" s="16"/>
      <c r="AY17" s="16"/>
      <c r="AZ17" s="16"/>
      <c r="BA17" s="16"/>
      <c r="BB17" s="125">
        <f t="shared" si="6"/>
        <v>0</v>
      </c>
      <c r="BC17" s="125" t="str">
        <f t="shared" si="7"/>
        <v>Débil</v>
      </c>
      <c r="BD17" s="16"/>
      <c r="BE17" s="125"/>
      <c r="BF17" s="125" t="str">
        <f t="shared" si="8"/>
        <v/>
      </c>
      <c r="BG17" s="125"/>
      <c r="BH17" s="126" t="str">
        <f t="shared" si="9"/>
        <v/>
      </c>
      <c r="BI17" s="125" t="str">
        <f t="shared" si="10"/>
        <v/>
      </c>
      <c r="BJ17" s="125" t="str">
        <f t="shared" si="11"/>
        <v>SI</v>
      </c>
      <c r="BK17" s="480"/>
      <c r="BL17" s="480"/>
      <c r="BM17" s="365"/>
      <c r="BN17" s="367"/>
      <c r="BO17" s="367"/>
      <c r="BP17" s="370"/>
      <c r="BQ17" s="505"/>
      <c r="BR17" s="502"/>
    </row>
    <row r="18" spans="1:70" ht="22.5" customHeight="1" x14ac:dyDescent="0.25">
      <c r="A18" s="20"/>
      <c r="B18" s="509"/>
      <c r="C18" s="505"/>
      <c r="D18" s="511"/>
      <c r="E18" s="511"/>
      <c r="F18" s="505"/>
      <c r="G18" s="505"/>
      <c r="H18" s="514"/>
      <c r="I18" s="505"/>
      <c r="J18" s="392"/>
      <c r="K18" s="27">
        <v>9</v>
      </c>
      <c r="L18" s="28" t="s">
        <v>47</v>
      </c>
      <c r="M18" s="516"/>
      <c r="N18" s="518"/>
      <c r="O18" s="367"/>
      <c r="P18" s="399"/>
      <c r="Q18" s="505"/>
      <c r="R18" s="505"/>
      <c r="S18" s="505"/>
      <c r="T18" s="505"/>
      <c r="U18" s="505"/>
      <c r="V18" s="505"/>
      <c r="W18" s="505"/>
      <c r="X18" s="505"/>
      <c r="Y18" s="505"/>
      <c r="Z18" s="505"/>
      <c r="AA18" s="505"/>
      <c r="AB18" s="505"/>
      <c r="AC18" s="505"/>
      <c r="AD18" s="505"/>
      <c r="AE18" s="505"/>
      <c r="AF18" s="505"/>
      <c r="AG18" s="505"/>
      <c r="AH18" s="505"/>
      <c r="AI18" s="505"/>
      <c r="AJ18" s="375"/>
      <c r="AK18" s="367"/>
      <c r="AL18" s="370"/>
      <c r="AM18" s="478"/>
      <c r="AN18" s="29">
        <v>9</v>
      </c>
      <c r="AO18" s="28"/>
      <c r="AP18" s="12"/>
      <c r="AQ18" s="12"/>
      <c r="AR18" s="12"/>
      <c r="AS18" s="12"/>
      <c r="AT18" s="12"/>
      <c r="AU18" s="12"/>
      <c r="AV18" s="12"/>
      <c r="AW18" s="12"/>
      <c r="AX18" s="12"/>
      <c r="AY18" s="12"/>
      <c r="AZ18" s="12"/>
      <c r="BA18" s="12"/>
      <c r="BB18" s="128">
        <f t="shared" si="6"/>
        <v>0</v>
      </c>
      <c r="BC18" s="128" t="str">
        <f t="shared" si="7"/>
        <v>Débil</v>
      </c>
      <c r="BD18" s="12"/>
      <c r="BE18" s="128"/>
      <c r="BF18" s="128" t="str">
        <f t="shared" si="8"/>
        <v/>
      </c>
      <c r="BG18" s="128"/>
      <c r="BH18" s="129" t="str">
        <f t="shared" si="9"/>
        <v/>
      </c>
      <c r="BI18" s="128" t="str">
        <f t="shared" si="10"/>
        <v/>
      </c>
      <c r="BJ18" s="128" t="str">
        <f t="shared" si="11"/>
        <v>SI</v>
      </c>
      <c r="BK18" s="480"/>
      <c r="BL18" s="480"/>
      <c r="BM18" s="365"/>
      <c r="BN18" s="367"/>
      <c r="BO18" s="367"/>
      <c r="BP18" s="370"/>
      <c r="BQ18" s="505"/>
      <c r="BR18" s="502"/>
    </row>
    <row r="19" spans="1:70" ht="22.5" customHeight="1" thickBot="1" x14ac:dyDescent="0.3">
      <c r="A19" s="20"/>
      <c r="B19" s="510"/>
      <c r="C19" s="506"/>
      <c r="D19" s="512"/>
      <c r="E19" s="512"/>
      <c r="F19" s="506"/>
      <c r="G19" s="506"/>
      <c r="H19" s="515"/>
      <c r="I19" s="506"/>
      <c r="J19" s="393"/>
      <c r="K19" s="30">
        <v>10</v>
      </c>
      <c r="L19" s="31" t="s">
        <v>47</v>
      </c>
      <c r="M19" s="517"/>
      <c r="N19" s="519"/>
      <c r="O19" s="368"/>
      <c r="P19" s="400"/>
      <c r="Q19" s="506"/>
      <c r="R19" s="506"/>
      <c r="S19" s="506"/>
      <c r="T19" s="506"/>
      <c r="U19" s="506"/>
      <c r="V19" s="506"/>
      <c r="W19" s="506"/>
      <c r="X19" s="506"/>
      <c r="Y19" s="506"/>
      <c r="Z19" s="506"/>
      <c r="AA19" s="506"/>
      <c r="AB19" s="506"/>
      <c r="AC19" s="506"/>
      <c r="AD19" s="506"/>
      <c r="AE19" s="506"/>
      <c r="AF19" s="506"/>
      <c r="AG19" s="506"/>
      <c r="AH19" s="506"/>
      <c r="AI19" s="506"/>
      <c r="AJ19" s="376"/>
      <c r="AK19" s="368"/>
      <c r="AL19" s="371"/>
      <c r="AM19" s="479"/>
      <c r="AN19" s="32">
        <v>10</v>
      </c>
      <c r="AO19" s="31"/>
      <c r="AP19" s="18"/>
      <c r="AQ19" s="18"/>
      <c r="AR19" s="18"/>
      <c r="AS19" s="18"/>
      <c r="AT19" s="18"/>
      <c r="AU19" s="18"/>
      <c r="AV19" s="18"/>
      <c r="AW19" s="18"/>
      <c r="AX19" s="18"/>
      <c r="AY19" s="18"/>
      <c r="AZ19" s="18"/>
      <c r="BA19" s="18"/>
      <c r="BB19" s="131">
        <f t="shared" si="6"/>
        <v>0</v>
      </c>
      <c r="BC19" s="131" t="str">
        <f t="shared" si="7"/>
        <v>Débil</v>
      </c>
      <c r="BD19" s="18"/>
      <c r="BE19" s="131"/>
      <c r="BF19" s="131" t="str">
        <f t="shared" si="8"/>
        <v/>
      </c>
      <c r="BG19" s="131"/>
      <c r="BH19" s="132" t="str">
        <f t="shared" si="9"/>
        <v/>
      </c>
      <c r="BI19" s="131" t="str">
        <f t="shared" si="10"/>
        <v/>
      </c>
      <c r="BJ19" s="131" t="str">
        <f t="shared" si="11"/>
        <v>SI</v>
      </c>
      <c r="BK19" s="481"/>
      <c r="BL19" s="481"/>
      <c r="BM19" s="366"/>
      <c r="BN19" s="368"/>
      <c r="BO19" s="368"/>
      <c r="BP19" s="371"/>
      <c r="BQ19" s="506"/>
      <c r="BR19" s="503"/>
    </row>
    <row r="20" spans="1:70" ht="89.25" x14ac:dyDescent="0.25">
      <c r="A20" s="20"/>
      <c r="B20" s="508" t="s">
        <v>22</v>
      </c>
      <c r="C20" s="507" t="s">
        <v>754</v>
      </c>
      <c r="D20" s="511" t="s">
        <v>764</v>
      </c>
      <c r="E20" s="511" t="s">
        <v>765</v>
      </c>
      <c r="F20" s="507" t="s">
        <v>89</v>
      </c>
      <c r="G20" s="507" t="s">
        <v>89</v>
      </c>
      <c r="H20" s="513" t="s">
        <v>89</v>
      </c>
      <c r="I20" s="507" t="s">
        <v>89</v>
      </c>
      <c r="J20" s="391" t="str">
        <f t="shared" ref="J20" si="14">IF(AND((F20="SI"),(G20="SI"),(H20="SI"),(I20="SI")),"Si es Riesgo de Corrupción","No es Riesgo de Corrupción")</f>
        <v>Si es Riesgo de Corrupción</v>
      </c>
      <c r="K20" s="21">
        <v>1</v>
      </c>
      <c r="L20" s="22" t="s">
        <v>766</v>
      </c>
      <c r="M20" s="516" t="s">
        <v>767</v>
      </c>
      <c r="N20" s="518">
        <v>4</v>
      </c>
      <c r="O20" s="367" t="str">
        <f t="shared" ref="O20" si="15">IF(N20=1,"Rara vez",IF(N20=2,"Improbable",IF(N20=3,"Posible",IF(N20=4,"Probable",IF(N20=5,"Casi seguro","← 
Definir el nivel de probabilidad")))))</f>
        <v>Probable</v>
      </c>
      <c r="P20" s="398" t="str">
        <f t="shared" ref="P20" si="16">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0" s="507" t="s">
        <v>89</v>
      </c>
      <c r="R20" s="507" t="s">
        <v>89</v>
      </c>
      <c r="S20" s="507" t="s">
        <v>89</v>
      </c>
      <c r="T20" s="507" t="s">
        <v>89</v>
      </c>
      <c r="U20" s="507" t="s">
        <v>89</v>
      </c>
      <c r="V20" s="507" t="s">
        <v>89</v>
      </c>
      <c r="W20" s="507" t="s">
        <v>89</v>
      </c>
      <c r="X20" s="507" t="s">
        <v>96</v>
      </c>
      <c r="Y20" s="507" t="s">
        <v>89</v>
      </c>
      <c r="Z20" s="507" t="s">
        <v>89</v>
      </c>
      <c r="AA20" s="507" t="s">
        <v>89</v>
      </c>
      <c r="AB20" s="507" t="s">
        <v>89</v>
      </c>
      <c r="AC20" s="507" t="s">
        <v>89</v>
      </c>
      <c r="AD20" s="507" t="s">
        <v>89</v>
      </c>
      <c r="AE20" s="507" t="s">
        <v>89</v>
      </c>
      <c r="AF20" s="507" t="s">
        <v>96</v>
      </c>
      <c r="AG20" s="507" t="s">
        <v>89</v>
      </c>
      <c r="AH20" s="507" t="s">
        <v>89</v>
      </c>
      <c r="AI20" s="507" t="s">
        <v>96</v>
      </c>
      <c r="AJ20" s="375">
        <f t="shared" ref="AJ20" si="17">IF(AF20="SI","Impacto Catastrófico por lesoines o perdida de vidas humanas",(COUNTIF(Q20:AE29,"SI")+COUNTIF(AG20:AI29,"SI")))</f>
        <v>16</v>
      </c>
      <c r="AK20" s="367" t="str">
        <f t="shared" ref="AK20" si="18">IF(AJ20=0,"",IF(AND(AJ20&gt;0,AJ20&lt;=5),"Moderado",IF(AND(AJ20&gt;5,AJ20&lt;=11),"Mayor","Catastrófico")))</f>
        <v>Catastrófico</v>
      </c>
      <c r="AL20" s="369" t="str">
        <f t="shared" ref="AL20" si="19">IF(AND(O20="Rara Vez",AK20="Moderado"),"Moderado",IF(AND(O20="Rara Vez",AK20="Mayor"),"Alto",IF(AND(O20="Improbable",AK20="Moderado"),"Moderado",IF(AND(O20="Improbable",AK20="Mayor"),"Alto",IF(AND(O20="Posible",AK20="Moderado"),"Alto",IF(AND(O20="Probable",AK20="Moderado"),"Alto","Extremo"))))))</f>
        <v>Extremo</v>
      </c>
      <c r="AM20" s="477" t="s">
        <v>81</v>
      </c>
      <c r="AN20" s="23">
        <v>1</v>
      </c>
      <c r="AO20" s="22" t="s">
        <v>835</v>
      </c>
      <c r="AP20" s="10" t="s">
        <v>768</v>
      </c>
      <c r="AQ20" s="10" t="s">
        <v>99</v>
      </c>
      <c r="AR20" s="10" t="s">
        <v>769</v>
      </c>
      <c r="AS20" s="10" t="s">
        <v>770</v>
      </c>
      <c r="AT20" s="10" t="s">
        <v>123</v>
      </c>
      <c r="AU20" s="10" t="s">
        <v>103</v>
      </c>
      <c r="AV20" s="10" t="s">
        <v>104</v>
      </c>
      <c r="AW20" s="10" t="s">
        <v>105</v>
      </c>
      <c r="AX20" s="10" t="s">
        <v>106</v>
      </c>
      <c r="AY20" s="10" t="s">
        <v>107</v>
      </c>
      <c r="AZ20" s="10" t="s">
        <v>108</v>
      </c>
      <c r="BA20" s="10" t="s">
        <v>124</v>
      </c>
      <c r="BB20" s="122">
        <f t="shared" ref="BB20:BB29" si="20">IF(AU20="Asignado",15,0)+IF(AV20="Adecuado",15,0)+IF(AW20="Oportuna",15,0)+IF(AX20="Prevenir",15,IF(AX20="Detectar",10,0))+IF(AY20="Confiable",15,0)+IF(AZ20="Se investigan y resuelven oportunamente",15,0)+IF(BA20="Completa",10,IF(BA20="Incompleta",5,0))</f>
        <v>100</v>
      </c>
      <c r="BC20" s="122" t="str">
        <f t="shared" ref="BC20:BC29" si="21">IF(BB20&lt;=85,"Débil",IF(AND(BB20&gt;=86,BB20&lt;=94),"Moderado","Fuerte"))</f>
        <v>Fuerte</v>
      </c>
      <c r="BD20" s="10"/>
      <c r="BE20" s="122" t="s">
        <v>115</v>
      </c>
      <c r="BF20" s="122" t="str">
        <f t="shared" ref="BF20:BF29" si="22">IF(BE20="Débil","No se ejecuta",IF(BE20="Moderado","Algunas veces se ejecuta",IF(BE20="FUERTE","Siempre se ejecuta","")))</f>
        <v>Siempre se ejecuta</v>
      </c>
      <c r="BG20" s="122"/>
      <c r="BH20" s="123" t="str">
        <f t="shared" ref="BH20:BH29" si="23">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22">
        <f t="shared" ref="BI20:BI29" si="24">IF(BH20="DÉBIL",0,IF(BH20="MODERADO",50,IF(BH20="FUERTE",100,"")))</f>
        <v>100</v>
      </c>
      <c r="BJ20" s="122" t="str">
        <f t="shared" ref="BJ20:BJ29" si="25">IF(AND(BE20="Fuerte",BC20="Fuerte"),"NO","SI")</f>
        <v>NO</v>
      </c>
      <c r="BK20" s="480" t="str">
        <f>IF(AVERAGE(BI20:BI29)=100,"FUERTE",IF(AND(AVERAGE(BI20:BI29)&lt;=99,AVERAGE(BI20:BI29)&gt;=50),"MODERADA",IF(AVERAGE(BI20:BI29)&lt;50,"DÉBIL",0)))</f>
        <v>FUERTE</v>
      </c>
      <c r="BL20" s="480" t="str">
        <f t="shared" ref="BL20" si="26">IFERROR(IF(BK20="DÉBIL","NO DISMINUYE",IF(AVERAGEIF(AT20:AT29,"Preventivo",BI20:BI29)&gt;=50,"DIRECTAMENTE","NO DISMINUYE")),"NO DISMINUYE")</f>
        <v>DIRECTAMENTE</v>
      </c>
      <c r="BM20" s="364">
        <f t="shared" ref="BM20" si="27">IF(N20=1,1,IF(AND(N20=2,BK20="FUERTE",BL20="DIRECTAMENTE"),N20-1,IF(AND(N20&gt;2,BK20="FUERTE",BL20="DIRECTAMENTE"),N20-2,IF(AND(N20&gt;=2,BK20="MODERADA",BL20="DIRECTAMENTE"),N20-1,N20))))</f>
        <v>2</v>
      </c>
      <c r="BN20" s="367" t="str">
        <f>IF(BM20=1,"Rara vez",IF(BM20=2,"Improbable",IF(BM20=3,"Posible",IF(BM20=4,"Probable",IF(BM20=5,"Casi Seguro",0)))))</f>
        <v>Improbable</v>
      </c>
      <c r="BO20" s="367" t="str">
        <f>AK20</f>
        <v>Catastrófico</v>
      </c>
      <c r="BP20" s="369" t="str">
        <f>IF(AND(BN20="Rara Vez",BO20="Moderado"),"Moderado",IF(AND(BN20="Rara Vez",BO20="Mayor"),"Alto",IF(AND(BN20="Improbable",BO20="Moderado"),"Moderado",IF(AND(BN20="Improbable",BO20="Mayor"),"Alto",IF(AND(BN20="Posible",BO20="Moderado"),"Alto",IF(AND(BN20="Probable",BO20="Moderado"),"Alto","Extremo"))))))</f>
        <v>Extremo</v>
      </c>
      <c r="BQ20" s="504"/>
      <c r="BR20" s="501" t="s">
        <v>771</v>
      </c>
    </row>
    <row r="21" spans="1:70" ht="89.25" x14ac:dyDescent="0.25">
      <c r="A21" s="20"/>
      <c r="B21" s="509"/>
      <c r="C21" s="505"/>
      <c r="D21" s="511"/>
      <c r="E21" s="511"/>
      <c r="F21" s="505"/>
      <c r="G21" s="505"/>
      <c r="H21" s="514"/>
      <c r="I21" s="505"/>
      <c r="J21" s="392"/>
      <c r="K21" s="24">
        <v>2</v>
      </c>
      <c r="L21" s="25" t="s">
        <v>836</v>
      </c>
      <c r="M21" s="516"/>
      <c r="N21" s="518"/>
      <c r="O21" s="367"/>
      <c r="P21" s="399"/>
      <c r="Q21" s="505"/>
      <c r="R21" s="505"/>
      <c r="S21" s="505"/>
      <c r="T21" s="505"/>
      <c r="U21" s="505"/>
      <c r="V21" s="505"/>
      <c r="W21" s="505"/>
      <c r="X21" s="505"/>
      <c r="Y21" s="505"/>
      <c r="Z21" s="505"/>
      <c r="AA21" s="505"/>
      <c r="AB21" s="505"/>
      <c r="AC21" s="505"/>
      <c r="AD21" s="505"/>
      <c r="AE21" s="505"/>
      <c r="AF21" s="505"/>
      <c r="AG21" s="505"/>
      <c r="AH21" s="505"/>
      <c r="AI21" s="505"/>
      <c r="AJ21" s="375"/>
      <c r="AK21" s="367"/>
      <c r="AL21" s="370"/>
      <c r="AM21" s="478"/>
      <c r="AN21" s="26">
        <v>2</v>
      </c>
      <c r="AO21" s="25" t="s">
        <v>831</v>
      </c>
      <c r="AP21" s="16" t="s">
        <v>832</v>
      </c>
      <c r="AQ21" s="16" t="s">
        <v>99</v>
      </c>
      <c r="AR21" s="16" t="s">
        <v>833</v>
      </c>
      <c r="AS21" s="16" t="s">
        <v>834</v>
      </c>
      <c r="AT21" s="16" t="s">
        <v>123</v>
      </c>
      <c r="AU21" s="16" t="s">
        <v>103</v>
      </c>
      <c r="AV21" s="16" t="s">
        <v>104</v>
      </c>
      <c r="AW21" s="16" t="s">
        <v>105</v>
      </c>
      <c r="AX21" s="16" t="s">
        <v>106</v>
      </c>
      <c r="AY21" s="16" t="s">
        <v>107</v>
      </c>
      <c r="AZ21" s="16" t="s">
        <v>108</v>
      </c>
      <c r="BA21" s="16" t="s">
        <v>124</v>
      </c>
      <c r="BB21" s="125">
        <f t="shared" si="20"/>
        <v>100</v>
      </c>
      <c r="BC21" s="125" t="str">
        <f t="shared" si="21"/>
        <v>Fuerte</v>
      </c>
      <c r="BD21" s="16"/>
      <c r="BE21" s="125" t="s">
        <v>115</v>
      </c>
      <c r="BF21" s="125" t="str">
        <f t="shared" si="22"/>
        <v>Siempre se ejecuta</v>
      </c>
      <c r="BG21" s="125"/>
      <c r="BH21" s="126" t="str">
        <f t="shared" si="23"/>
        <v>FUERTE</v>
      </c>
      <c r="BI21" s="125">
        <f t="shared" si="24"/>
        <v>100</v>
      </c>
      <c r="BJ21" s="125" t="str">
        <f t="shared" si="25"/>
        <v>NO</v>
      </c>
      <c r="BK21" s="480"/>
      <c r="BL21" s="480"/>
      <c r="BM21" s="365"/>
      <c r="BN21" s="367"/>
      <c r="BO21" s="367"/>
      <c r="BP21" s="370"/>
      <c r="BQ21" s="505"/>
      <c r="BR21" s="502"/>
    </row>
    <row r="22" spans="1:70" ht="22.5" customHeight="1" x14ac:dyDescent="0.25">
      <c r="A22" s="20"/>
      <c r="B22" s="509"/>
      <c r="C22" s="505"/>
      <c r="D22" s="511"/>
      <c r="E22" s="511"/>
      <c r="F22" s="505"/>
      <c r="G22" s="505"/>
      <c r="H22" s="514"/>
      <c r="I22" s="505"/>
      <c r="J22" s="392"/>
      <c r="K22" s="27">
        <v>3</v>
      </c>
      <c r="L22" s="28" t="s">
        <v>47</v>
      </c>
      <c r="M22" s="516"/>
      <c r="N22" s="518"/>
      <c r="O22" s="367"/>
      <c r="P22" s="399"/>
      <c r="Q22" s="505"/>
      <c r="R22" s="505"/>
      <c r="S22" s="505"/>
      <c r="T22" s="505"/>
      <c r="U22" s="505"/>
      <c r="V22" s="505"/>
      <c r="W22" s="505"/>
      <c r="X22" s="505"/>
      <c r="Y22" s="505"/>
      <c r="Z22" s="505"/>
      <c r="AA22" s="505"/>
      <c r="AB22" s="505"/>
      <c r="AC22" s="505"/>
      <c r="AD22" s="505"/>
      <c r="AE22" s="505"/>
      <c r="AF22" s="505"/>
      <c r="AG22" s="505"/>
      <c r="AH22" s="505"/>
      <c r="AI22" s="505"/>
      <c r="AJ22" s="375"/>
      <c r="AK22" s="367"/>
      <c r="AL22" s="370"/>
      <c r="AM22" s="478"/>
      <c r="AN22" s="29">
        <v>3</v>
      </c>
      <c r="AO22" s="28"/>
      <c r="AP22" s="12"/>
      <c r="AQ22" s="12"/>
      <c r="AR22" s="12"/>
      <c r="AS22" s="12"/>
      <c r="AT22" s="12"/>
      <c r="AU22" s="12"/>
      <c r="AV22" s="12"/>
      <c r="AW22" s="12"/>
      <c r="AX22" s="12"/>
      <c r="AY22" s="12"/>
      <c r="AZ22" s="12"/>
      <c r="BA22" s="12"/>
      <c r="BB22" s="128">
        <f t="shared" si="20"/>
        <v>0</v>
      </c>
      <c r="BC22" s="128" t="str">
        <f t="shared" si="21"/>
        <v>Débil</v>
      </c>
      <c r="BD22" s="12"/>
      <c r="BE22" s="128"/>
      <c r="BF22" s="128" t="str">
        <f t="shared" si="22"/>
        <v/>
      </c>
      <c r="BG22" s="128"/>
      <c r="BH22" s="129" t="str">
        <f t="shared" si="23"/>
        <v/>
      </c>
      <c r="BI22" s="128" t="str">
        <f t="shared" si="24"/>
        <v/>
      </c>
      <c r="BJ22" s="128" t="str">
        <f t="shared" si="25"/>
        <v>SI</v>
      </c>
      <c r="BK22" s="480"/>
      <c r="BL22" s="480"/>
      <c r="BM22" s="365"/>
      <c r="BN22" s="367"/>
      <c r="BO22" s="367"/>
      <c r="BP22" s="370"/>
      <c r="BQ22" s="505"/>
      <c r="BR22" s="502"/>
    </row>
    <row r="23" spans="1:70" ht="22.5" customHeight="1" x14ac:dyDescent="0.25">
      <c r="A23" s="20"/>
      <c r="B23" s="509"/>
      <c r="C23" s="505"/>
      <c r="D23" s="511"/>
      <c r="E23" s="511"/>
      <c r="F23" s="505"/>
      <c r="G23" s="505"/>
      <c r="H23" s="514"/>
      <c r="I23" s="505"/>
      <c r="J23" s="392"/>
      <c r="K23" s="24">
        <v>4</v>
      </c>
      <c r="L23" s="25" t="s">
        <v>47</v>
      </c>
      <c r="M23" s="516"/>
      <c r="N23" s="518"/>
      <c r="O23" s="367"/>
      <c r="P23" s="399"/>
      <c r="Q23" s="505"/>
      <c r="R23" s="505"/>
      <c r="S23" s="505"/>
      <c r="T23" s="505"/>
      <c r="U23" s="505"/>
      <c r="V23" s="505"/>
      <c r="W23" s="505"/>
      <c r="X23" s="505"/>
      <c r="Y23" s="505"/>
      <c r="Z23" s="505"/>
      <c r="AA23" s="505"/>
      <c r="AB23" s="505"/>
      <c r="AC23" s="505"/>
      <c r="AD23" s="505"/>
      <c r="AE23" s="505"/>
      <c r="AF23" s="505"/>
      <c r="AG23" s="505"/>
      <c r="AH23" s="505"/>
      <c r="AI23" s="505"/>
      <c r="AJ23" s="375"/>
      <c r="AK23" s="367"/>
      <c r="AL23" s="370"/>
      <c r="AM23" s="478"/>
      <c r="AN23" s="26">
        <v>4</v>
      </c>
      <c r="AO23" s="25"/>
      <c r="AP23" s="16"/>
      <c r="AQ23" s="16"/>
      <c r="AR23" s="16"/>
      <c r="AS23" s="16"/>
      <c r="AT23" s="16"/>
      <c r="AU23" s="16"/>
      <c r="AV23" s="16"/>
      <c r="AW23" s="16"/>
      <c r="AX23" s="16"/>
      <c r="AY23" s="16"/>
      <c r="AZ23" s="16"/>
      <c r="BA23" s="16"/>
      <c r="BB23" s="125">
        <f t="shared" si="20"/>
        <v>0</v>
      </c>
      <c r="BC23" s="125" t="str">
        <f t="shared" si="21"/>
        <v>Débil</v>
      </c>
      <c r="BD23" s="16"/>
      <c r="BE23" s="125"/>
      <c r="BF23" s="125" t="str">
        <f t="shared" si="22"/>
        <v/>
      </c>
      <c r="BG23" s="125"/>
      <c r="BH23" s="126" t="str">
        <f t="shared" si="23"/>
        <v/>
      </c>
      <c r="BI23" s="125" t="str">
        <f t="shared" si="24"/>
        <v/>
      </c>
      <c r="BJ23" s="125" t="str">
        <f t="shared" si="25"/>
        <v>SI</v>
      </c>
      <c r="BK23" s="480"/>
      <c r="BL23" s="480"/>
      <c r="BM23" s="365"/>
      <c r="BN23" s="367"/>
      <c r="BO23" s="367"/>
      <c r="BP23" s="370"/>
      <c r="BQ23" s="505"/>
      <c r="BR23" s="502"/>
    </row>
    <row r="24" spans="1:70" ht="22.5" customHeight="1" x14ac:dyDescent="0.25">
      <c r="A24" s="20"/>
      <c r="B24" s="509"/>
      <c r="C24" s="505"/>
      <c r="D24" s="511"/>
      <c r="E24" s="511"/>
      <c r="F24" s="505"/>
      <c r="G24" s="505"/>
      <c r="H24" s="514"/>
      <c r="I24" s="505"/>
      <c r="J24" s="392"/>
      <c r="K24" s="27">
        <v>5</v>
      </c>
      <c r="L24" s="28" t="s">
        <v>47</v>
      </c>
      <c r="M24" s="516"/>
      <c r="N24" s="518"/>
      <c r="O24" s="367"/>
      <c r="P24" s="399"/>
      <c r="Q24" s="505"/>
      <c r="R24" s="505"/>
      <c r="S24" s="505"/>
      <c r="T24" s="505"/>
      <c r="U24" s="505"/>
      <c r="V24" s="505"/>
      <c r="W24" s="505"/>
      <c r="X24" s="505"/>
      <c r="Y24" s="505"/>
      <c r="Z24" s="505"/>
      <c r="AA24" s="505"/>
      <c r="AB24" s="505"/>
      <c r="AC24" s="505"/>
      <c r="AD24" s="505"/>
      <c r="AE24" s="505"/>
      <c r="AF24" s="505"/>
      <c r="AG24" s="505"/>
      <c r="AH24" s="505"/>
      <c r="AI24" s="505"/>
      <c r="AJ24" s="375"/>
      <c r="AK24" s="367"/>
      <c r="AL24" s="370"/>
      <c r="AM24" s="478"/>
      <c r="AN24" s="29">
        <v>5</v>
      </c>
      <c r="AO24" s="28"/>
      <c r="AP24" s="12"/>
      <c r="AQ24" s="12"/>
      <c r="AR24" s="12"/>
      <c r="AS24" s="12"/>
      <c r="AT24" s="12"/>
      <c r="AU24" s="12"/>
      <c r="AV24" s="12"/>
      <c r="AW24" s="12"/>
      <c r="AX24" s="12"/>
      <c r="AY24" s="12"/>
      <c r="AZ24" s="12"/>
      <c r="BA24" s="12"/>
      <c r="BB24" s="128">
        <f t="shared" si="20"/>
        <v>0</v>
      </c>
      <c r="BC24" s="128" t="str">
        <f t="shared" si="21"/>
        <v>Débil</v>
      </c>
      <c r="BD24" s="12"/>
      <c r="BE24" s="128"/>
      <c r="BF24" s="128" t="str">
        <f t="shared" si="22"/>
        <v/>
      </c>
      <c r="BG24" s="128"/>
      <c r="BH24" s="129" t="str">
        <f t="shared" si="23"/>
        <v/>
      </c>
      <c r="BI24" s="128" t="str">
        <f t="shared" si="24"/>
        <v/>
      </c>
      <c r="BJ24" s="128" t="str">
        <f t="shared" si="25"/>
        <v>SI</v>
      </c>
      <c r="BK24" s="480"/>
      <c r="BL24" s="480"/>
      <c r="BM24" s="365"/>
      <c r="BN24" s="367"/>
      <c r="BO24" s="367"/>
      <c r="BP24" s="370"/>
      <c r="BQ24" s="505"/>
      <c r="BR24" s="502"/>
    </row>
    <row r="25" spans="1:70" ht="22.5" customHeight="1" x14ac:dyDescent="0.25">
      <c r="A25" s="20"/>
      <c r="B25" s="509"/>
      <c r="C25" s="505"/>
      <c r="D25" s="511"/>
      <c r="E25" s="511"/>
      <c r="F25" s="505"/>
      <c r="G25" s="505"/>
      <c r="H25" s="514"/>
      <c r="I25" s="505"/>
      <c r="J25" s="392"/>
      <c r="K25" s="24">
        <v>6</v>
      </c>
      <c r="L25" s="25" t="s">
        <v>47</v>
      </c>
      <c r="M25" s="516"/>
      <c r="N25" s="518"/>
      <c r="O25" s="367"/>
      <c r="P25" s="399"/>
      <c r="Q25" s="505"/>
      <c r="R25" s="505"/>
      <c r="S25" s="505"/>
      <c r="T25" s="505"/>
      <c r="U25" s="505"/>
      <c r="V25" s="505"/>
      <c r="W25" s="505"/>
      <c r="X25" s="505"/>
      <c r="Y25" s="505"/>
      <c r="Z25" s="505"/>
      <c r="AA25" s="505"/>
      <c r="AB25" s="505"/>
      <c r="AC25" s="505"/>
      <c r="AD25" s="505"/>
      <c r="AE25" s="505"/>
      <c r="AF25" s="505"/>
      <c r="AG25" s="505"/>
      <c r="AH25" s="505"/>
      <c r="AI25" s="505"/>
      <c r="AJ25" s="375"/>
      <c r="AK25" s="367"/>
      <c r="AL25" s="370"/>
      <c r="AM25" s="478"/>
      <c r="AN25" s="26">
        <v>6</v>
      </c>
      <c r="AO25" s="25"/>
      <c r="AP25" s="16"/>
      <c r="AQ25" s="16"/>
      <c r="AR25" s="16"/>
      <c r="AS25" s="16"/>
      <c r="AT25" s="16"/>
      <c r="AU25" s="16"/>
      <c r="AV25" s="16"/>
      <c r="AW25" s="16"/>
      <c r="AX25" s="16"/>
      <c r="AY25" s="16"/>
      <c r="AZ25" s="16"/>
      <c r="BA25" s="16"/>
      <c r="BB25" s="125">
        <f t="shared" si="20"/>
        <v>0</v>
      </c>
      <c r="BC25" s="125" t="str">
        <f t="shared" si="21"/>
        <v>Débil</v>
      </c>
      <c r="BD25" s="16"/>
      <c r="BE25" s="125"/>
      <c r="BF25" s="125" t="str">
        <f t="shared" si="22"/>
        <v/>
      </c>
      <c r="BG25" s="125"/>
      <c r="BH25" s="126" t="str">
        <f t="shared" si="23"/>
        <v/>
      </c>
      <c r="BI25" s="125" t="str">
        <f t="shared" si="24"/>
        <v/>
      </c>
      <c r="BJ25" s="125" t="str">
        <f t="shared" si="25"/>
        <v>SI</v>
      </c>
      <c r="BK25" s="480"/>
      <c r="BL25" s="480"/>
      <c r="BM25" s="365"/>
      <c r="BN25" s="367"/>
      <c r="BO25" s="367"/>
      <c r="BP25" s="370"/>
      <c r="BQ25" s="505"/>
      <c r="BR25" s="502"/>
    </row>
    <row r="26" spans="1:70" ht="22.5" customHeight="1" x14ac:dyDescent="0.25">
      <c r="A26" s="20"/>
      <c r="B26" s="509"/>
      <c r="C26" s="505"/>
      <c r="D26" s="511"/>
      <c r="E26" s="511"/>
      <c r="F26" s="505"/>
      <c r="G26" s="505"/>
      <c r="H26" s="514"/>
      <c r="I26" s="505"/>
      <c r="J26" s="392"/>
      <c r="K26" s="27">
        <v>7</v>
      </c>
      <c r="L26" s="28" t="s">
        <v>47</v>
      </c>
      <c r="M26" s="516"/>
      <c r="N26" s="518"/>
      <c r="O26" s="367"/>
      <c r="P26" s="399"/>
      <c r="Q26" s="505"/>
      <c r="R26" s="505"/>
      <c r="S26" s="505"/>
      <c r="T26" s="505"/>
      <c r="U26" s="505"/>
      <c r="V26" s="505"/>
      <c r="W26" s="505"/>
      <c r="X26" s="505"/>
      <c r="Y26" s="505"/>
      <c r="Z26" s="505"/>
      <c r="AA26" s="505"/>
      <c r="AB26" s="505"/>
      <c r="AC26" s="505"/>
      <c r="AD26" s="505"/>
      <c r="AE26" s="505"/>
      <c r="AF26" s="505"/>
      <c r="AG26" s="505"/>
      <c r="AH26" s="505"/>
      <c r="AI26" s="505"/>
      <c r="AJ26" s="375"/>
      <c r="AK26" s="367"/>
      <c r="AL26" s="370"/>
      <c r="AM26" s="478"/>
      <c r="AN26" s="29">
        <v>7</v>
      </c>
      <c r="AO26" s="28"/>
      <c r="AP26" s="12"/>
      <c r="AQ26" s="12"/>
      <c r="AR26" s="12"/>
      <c r="AS26" s="12"/>
      <c r="AT26" s="12"/>
      <c r="AU26" s="12"/>
      <c r="AV26" s="12"/>
      <c r="AW26" s="12"/>
      <c r="AX26" s="12"/>
      <c r="AY26" s="12"/>
      <c r="AZ26" s="12"/>
      <c r="BA26" s="12"/>
      <c r="BB26" s="128">
        <f t="shared" si="20"/>
        <v>0</v>
      </c>
      <c r="BC26" s="128" t="str">
        <f t="shared" si="21"/>
        <v>Débil</v>
      </c>
      <c r="BD26" s="12"/>
      <c r="BE26" s="128"/>
      <c r="BF26" s="128" t="str">
        <f t="shared" si="22"/>
        <v/>
      </c>
      <c r="BG26" s="128"/>
      <c r="BH26" s="129" t="str">
        <f t="shared" si="23"/>
        <v/>
      </c>
      <c r="BI26" s="128" t="str">
        <f t="shared" si="24"/>
        <v/>
      </c>
      <c r="BJ26" s="128" t="str">
        <f t="shared" si="25"/>
        <v>SI</v>
      </c>
      <c r="BK26" s="480"/>
      <c r="BL26" s="480"/>
      <c r="BM26" s="365"/>
      <c r="BN26" s="367"/>
      <c r="BO26" s="367"/>
      <c r="BP26" s="370"/>
      <c r="BQ26" s="505"/>
      <c r="BR26" s="502"/>
    </row>
    <row r="27" spans="1:70" ht="22.5" customHeight="1" x14ac:dyDescent="0.25">
      <c r="A27" s="20"/>
      <c r="B27" s="509"/>
      <c r="C27" s="505"/>
      <c r="D27" s="511"/>
      <c r="E27" s="511"/>
      <c r="F27" s="505"/>
      <c r="G27" s="505"/>
      <c r="H27" s="514"/>
      <c r="I27" s="505"/>
      <c r="J27" s="392"/>
      <c r="K27" s="24">
        <v>8</v>
      </c>
      <c r="L27" s="25" t="s">
        <v>47</v>
      </c>
      <c r="M27" s="516"/>
      <c r="N27" s="518"/>
      <c r="O27" s="367"/>
      <c r="P27" s="399"/>
      <c r="Q27" s="505"/>
      <c r="R27" s="505"/>
      <c r="S27" s="505"/>
      <c r="T27" s="505"/>
      <c r="U27" s="505"/>
      <c r="V27" s="505"/>
      <c r="W27" s="505"/>
      <c r="X27" s="505"/>
      <c r="Y27" s="505"/>
      <c r="Z27" s="505"/>
      <c r="AA27" s="505"/>
      <c r="AB27" s="505"/>
      <c r="AC27" s="505"/>
      <c r="AD27" s="505"/>
      <c r="AE27" s="505"/>
      <c r="AF27" s="505"/>
      <c r="AG27" s="505"/>
      <c r="AH27" s="505"/>
      <c r="AI27" s="505"/>
      <c r="AJ27" s="375"/>
      <c r="AK27" s="367"/>
      <c r="AL27" s="370"/>
      <c r="AM27" s="478"/>
      <c r="AN27" s="26">
        <v>8</v>
      </c>
      <c r="AO27" s="25"/>
      <c r="AP27" s="16"/>
      <c r="AQ27" s="16"/>
      <c r="AR27" s="16"/>
      <c r="AS27" s="16"/>
      <c r="AT27" s="16"/>
      <c r="AU27" s="16"/>
      <c r="AV27" s="16"/>
      <c r="AW27" s="16"/>
      <c r="AX27" s="16"/>
      <c r="AY27" s="16"/>
      <c r="AZ27" s="16"/>
      <c r="BA27" s="16"/>
      <c r="BB27" s="125">
        <f t="shared" si="20"/>
        <v>0</v>
      </c>
      <c r="BC27" s="125" t="str">
        <f t="shared" si="21"/>
        <v>Débil</v>
      </c>
      <c r="BD27" s="16"/>
      <c r="BE27" s="125"/>
      <c r="BF27" s="125" t="str">
        <f t="shared" si="22"/>
        <v/>
      </c>
      <c r="BG27" s="125"/>
      <c r="BH27" s="126" t="str">
        <f t="shared" si="23"/>
        <v/>
      </c>
      <c r="BI27" s="125" t="str">
        <f t="shared" si="24"/>
        <v/>
      </c>
      <c r="BJ27" s="125" t="str">
        <f t="shared" si="25"/>
        <v>SI</v>
      </c>
      <c r="BK27" s="480"/>
      <c r="BL27" s="480"/>
      <c r="BM27" s="365"/>
      <c r="BN27" s="367"/>
      <c r="BO27" s="367"/>
      <c r="BP27" s="370"/>
      <c r="BQ27" s="505"/>
      <c r="BR27" s="502"/>
    </row>
    <row r="28" spans="1:70" ht="22.5" customHeight="1" x14ac:dyDescent="0.25">
      <c r="A28" s="20"/>
      <c r="B28" s="509"/>
      <c r="C28" s="505"/>
      <c r="D28" s="511"/>
      <c r="E28" s="511"/>
      <c r="F28" s="505"/>
      <c r="G28" s="505"/>
      <c r="H28" s="514"/>
      <c r="I28" s="505"/>
      <c r="J28" s="392"/>
      <c r="K28" s="27">
        <v>9</v>
      </c>
      <c r="L28" s="28" t="s">
        <v>47</v>
      </c>
      <c r="M28" s="516"/>
      <c r="N28" s="518"/>
      <c r="O28" s="367"/>
      <c r="P28" s="399"/>
      <c r="Q28" s="505"/>
      <c r="R28" s="505"/>
      <c r="S28" s="505"/>
      <c r="T28" s="505"/>
      <c r="U28" s="505"/>
      <c r="V28" s="505"/>
      <c r="W28" s="505"/>
      <c r="X28" s="505"/>
      <c r="Y28" s="505"/>
      <c r="Z28" s="505"/>
      <c r="AA28" s="505"/>
      <c r="AB28" s="505"/>
      <c r="AC28" s="505"/>
      <c r="AD28" s="505"/>
      <c r="AE28" s="505"/>
      <c r="AF28" s="505"/>
      <c r="AG28" s="505"/>
      <c r="AH28" s="505"/>
      <c r="AI28" s="505"/>
      <c r="AJ28" s="375"/>
      <c r="AK28" s="367"/>
      <c r="AL28" s="370"/>
      <c r="AM28" s="478"/>
      <c r="AN28" s="29">
        <v>9</v>
      </c>
      <c r="AO28" s="28"/>
      <c r="AP28" s="12"/>
      <c r="AQ28" s="12"/>
      <c r="AR28" s="12"/>
      <c r="AS28" s="12"/>
      <c r="AT28" s="12"/>
      <c r="AU28" s="12"/>
      <c r="AV28" s="12"/>
      <c r="AW28" s="12"/>
      <c r="AX28" s="12"/>
      <c r="AY28" s="12"/>
      <c r="AZ28" s="12"/>
      <c r="BA28" s="12"/>
      <c r="BB28" s="128">
        <f t="shared" si="20"/>
        <v>0</v>
      </c>
      <c r="BC28" s="128" t="str">
        <f t="shared" si="21"/>
        <v>Débil</v>
      </c>
      <c r="BD28" s="12"/>
      <c r="BE28" s="128"/>
      <c r="BF28" s="128" t="str">
        <f t="shared" si="22"/>
        <v/>
      </c>
      <c r="BG28" s="128"/>
      <c r="BH28" s="129" t="str">
        <f t="shared" si="23"/>
        <v/>
      </c>
      <c r="BI28" s="128" t="str">
        <f t="shared" si="24"/>
        <v/>
      </c>
      <c r="BJ28" s="128" t="str">
        <f t="shared" si="25"/>
        <v>SI</v>
      </c>
      <c r="BK28" s="480"/>
      <c r="BL28" s="480"/>
      <c r="BM28" s="365"/>
      <c r="BN28" s="367"/>
      <c r="BO28" s="367"/>
      <c r="BP28" s="370"/>
      <c r="BQ28" s="505"/>
      <c r="BR28" s="502"/>
    </row>
    <row r="29" spans="1:70" ht="22.5" customHeight="1" thickBot="1" x14ac:dyDescent="0.3">
      <c r="A29" s="20"/>
      <c r="B29" s="510"/>
      <c r="C29" s="506"/>
      <c r="D29" s="512"/>
      <c r="E29" s="512"/>
      <c r="F29" s="506"/>
      <c r="G29" s="506"/>
      <c r="H29" s="515"/>
      <c r="I29" s="506"/>
      <c r="J29" s="393"/>
      <c r="K29" s="30">
        <v>10</v>
      </c>
      <c r="L29" s="31" t="s">
        <v>47</v>
      </c>
      <c r="M29" s="517"/>
      <c r="N29" s="519"/>
      <c r="O29" s="368"/>
      <c r="P29" s="400"/>
      <c r="Q29" s="506"/>
      <c r="R29" s="506"/>
      <c r="S29" s="506"/>
      <c r="T29" s="506"/>
      <c r="U29" s="506"/>
      <c r="V29" s="506"/>
      <c r="W29" s="506"/>
      <c r="X29" s="506"/>
      <c r="Y29" s="506"/>
      <c r="Z29" s="506"/>
      <c r="AA29" s="506"/>
      <c r="AB29" s="506"/>
      <c r="AC29" s="506"/>
      <c r="AD29" s="506"/>
      <c r="AE29" s="506"/>
      <c r="AF29" s="506"/>
      <c r="AG29" s="506"/>
      <c r="AH29" s="506"/>
      <c r="AI29" s="506"/>
      <c r="AJ29" s="376"/>
      <c r="AK29" s="368"/>
      <c r="AL29" s="371"/>
      <c r="AM29" s="479"/>
      <c r="AN29" s="32">
        <v>10</v>
      </c>
      <c r="AO29" s="31"/>
      <c r="AP29" s="18"/>
      <c r="AQ29" s="18"/>
      <c r="AR29" s="18"/>
      <c r="AS29" s="18"/>
      <c r="AT29" s="18"/>
      <c r="AU29" s="18"/>
      <c r="AV29" s="18"/>
      <c r="AW29" s="18"/>
      <c r="AX29" s="18"/>
      <c r="AY29" s="18"/>
      <c r="AZ29" s="18"/>
      <c r="BA29" s="18"/>
      <c r="BB29" s="131">
        <f t="shared" si="20"/>
        <v>0</v>
      </c>
      <c r="BC29" s="131" t="str">
        <f t="shared" si="21"/>
        <v>Débil</v>
      </c>
      <c r="BD29" s="18"/>
      <c r="BE29" s="131"/>
      <c r="BF29" s="131" t="str">
        <f t="shared" si="22"/>
        <v/>
      </c>
      <c r="BG29" s="131"/>
      <c r="BH29" s="132" t="str">
        <f t="shared" si="23"/>
        <v/>
      </c>
      <c r="BI29" s="131" t="str">
        <f t="shared" si="24"/>
        <v/>
      </c>
      <c r="BJ29" s="131" t="str">
        <f t="shared" si="25"/>
        <v>SI</v>
      </c>
      <c r="BK29" s="481"/>
      <c r="BL29" s="481"/>
      <c r="BM29" s="366"/>
      <c r="BN29" s="368"/>
      <c r="BO29" s="368"/>
      <c r="BP29" s="371"/>
      <c r="BQ29" s="506"/>
      <c r="BR2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S6j/BcnxFGfQNwFrZPFgX4QuiMSK0Jc5TnUtDPNPNgTZ2g5ospFal4v0quiP7wMTwBJRQqrt6uOxLI6ZTRG9gg==" saltValue="7ux9wxY14IdAzsRXRigvRQ==" spinCount="100000" sheet="1" formatCells="0" formatColumns="0" formatRows="0" autoFilter="0"/>
  <mergeCells count="137">
    <mergeCell ref="BN20:BN29"/>
    <mergeCell ref="BO20:BO29"/>
    <mergeCell ref="BP20:BP29"/>
    <mergeCell ref="BQ20:BQ29"/>
    <mergeCell ref="BR20:BR29"/>
    <mergeCell ref="AK20:AK29"/>
    <mergeCell ref="AL20:AL29"/>
    <mergeCell ref="AM20:AM29"/>
    <mergeCell ref="BK20:BK29"/>
    <mergeCell ref="BL20:BL29"/>
    <mergeCell ref="BM20:BM29"/>
    <mergeCell ref="AE20:AE29"/>
    <mergeCell ref="AF20:AF29"/>
    <mergeCell ref="AG20:AG29"/>
    <mergeCell ref="AH20:AH29"/>
    <mergeCell ref="AI20:AI29"/>
    <mergeCell ref="AJ20:AJ29"/>
    <mergeCell ref="Y20:Y29"/>
    <mergeCell ref="Z20:Z29"/>
    <mergeCell ref="AA20:AA29"/>
    <mergeCell ref="AB20:AB29"/>
    <mergeCell ref="AC20:AC29"/>
    <mergeCell ref="AD20:AD29"/>
    <mergeCell ref="S20:S29"/>
    <mergeCell ref="T20:T29"/>
    <mergeCell ref="U20:U29"/>
    <mergeCell ref="V20:V29"/>
    <mergeCell ref="W20:W29"/>
    <mergeCell ref="X20:X29"/>
    <mergeCell ref="M20:M29"/>
    <mergeCell ref="N20:N29"/>
    <mergeCell ref="O20:O29"/>
    <mergeCell ref="P20:P29"/>
    <mergeCell ref="Q20:Q29"/>
    <mergeCell ref="R20:R2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R10:R19"/>
    <mergeCell ref="S10:S19"/>
    <mergeCell ref="T10:T19"/>
    <mergeCell ref="U10:U19"/>
    <mergeCell ref="V10:V19"/>
    <mergeCell ref="I10:I19"/>
    <mergeCell ref="J10:J19"/>
    <mergeCell ref="M10:M19"/>
    <mergeCell ref="N10:N19"/>
    <mergeCell ref="O10:O19"/>
    <mergeCell ref="P10:P1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M7:M9"/>
    <mergeCell ref="N7:AM7"/>
    <mergeCell ref="AN7:AN9"/>
    <mergeCell ref="AO7:AO9"/>
    <mergeCell ref="F8:F9"/>
    <mergeCell ref="G8:G9"/>
    <mergeCell ref="H8:H9"/>
    <mergeCell ref="I8:I9"/>
    <mergeCell ref="BQ8:BQ9"/>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s>
  <conditionalFormatting sqref="J10">
    <cfRule type="containsText" dxfId="424" priority="33" operator="containsText" text="No es Riesgo de Corrupción">
      <formula>NOT(ISERROR(SEARCH("No es Riesgo de Corrupción",J10)))</formula>
    </cfRule>
    <cfRule type="containsText" dxfId="423" priority="34" operator="containsText" text="Si es Riesgo de Corrupción">
      <formula>NOT(ISERROR(SEARCH("Si es Riesgo de Corrupción",J10)))</formula>
    </cfRule>
  </conditionalFormatting>
  <conditionalFormatting sqref="AL10:AL19">
    <cfRule type="containsText" dxfId="422" priority="29" operator="containsText" text="Extremo">
      <formula>NOT(ISERROR(SEARCH("Extremo",AL10)))</formula>
    </cfRule>
    <cfRule type="containsText" dxfId="421" priority="30" operator="containsText" text="Alto">
      <formula>NOT(ISERROR(SEARCH("Alto",AL10)))</formula>
    </cfRule>
    <cfRule type="containsText" dxfId="420" priority="31" operator="containsText" text="Moderado">
      <formula>NOT(ISERROR(SEARCH("Moderado",AL10)))</formula>
    </cfRule>
    <cfRule type="containsText" dxfId="419" priority="32" operator="containsText" text="Bajo">
      <formula>NOT(ISERROR(SEARCH("Bajo",AL10)))</formula>
    </cfRule>
  </conditionalFormatting>
  <conditionalFormatting sqref="AM10">
    <cfRule type="containsText" dxfId="418" priority="25" operator="containsText" text="Extremo">
      <formula>NOT(ISERROR(SEARCH("Extremo",AM10)))</formula>
    </cfRule>
    <cfRule type="containsText" dxfId="417" priority="26" operator="containsText" text="Alto">
      <formula>NOT(ISERROR(SEARCH("Alto",AM10)))</formula>
    </cfRule>
    <cfRule type="containsText" dxfId="416" priority="27" operator="containsText" text="Moderado">
      <formula>NOT(ISERROR(SEARCH("Moderado",AM10)))</formula>
    </cfRule>
    <cfRule type="containsText" dxfId="415" priority="28" operator="containsText" text="Bajo">
      <formula>NOT(ISERROR(SEARCH("Bajo",AM10)))</formula>
    </cfRule>
  </conditionalFormatting>
  <conditionalFormatting sqref="BH10:BH19">
    <cfRule type="containsText" dxfId="414" priority="22" operator="containsText" text="FUERTE">
      <formula>NOT(ISERROR(SEARCH("FUERTE",BH10)))</formula>
    </cfRule>
    <cfRule type="containsText" dxfId="413" priority="23" operator="containsText" text="MODERADO">
      <formula>NOT(ISERROR(SEARCH("MODERADO",BH10)))</formula>
    </cfRule>
    <cfRule type="containsText" dxfId="412" priority="24" operator="containsText" text="DÉBIL">
      <formula>NOT(ISERROR(SEARCH("DÉBIL",BH10)))</formula>
    </cfRule>
  </conditionalFormatting>
  <conditionalFormatting sqref="BP10:BP19">
    <cfRule type="containsText" dxfId="411" priority="18" operator="containsText" text="Extremo">
      <formula>NOT(ISERROR(SEARCH("Extremo",BP10)))</formula>
    </cfRule>
    <cfRule type="containsText" dxfId="410" priority="19" operator="containsText" text="Alto">
      <formula>NOT(ISERROR(SEARCH("Alto",BP10)))</formula>
    </cfRule>
    <cfRule type="containsText" dxfId="409" priority="20" operator="containsText" text="Moderado">
      <formula>NOT(ISERROR(SEARCH("Moderado",BP10)))</formula>
    </cfRule>
    <cfRule type="containsText" dxfId="408" priority="21" operator="containsText" text="Bajo">
      <formula>NOT(ISERROR(SEARCH("Bajo",BP10)))</formula>
    </cfRule>
  </conditionalFormatting>
  <conditionalFormatting sqref="J20">
    <cfRule type="containsText" dxfId="407" priority="16" operator="containsText" text="No es Riesgo de Corrupción">
      <formula>NOT(ISERROR(SEARCH("No es Riesgo de Corrupción",J20)))</formula>
    </cfRule>
    <cfRule type="containsText" dxfId="406" priority="17" operator="containsText" text="Si es Riesgo de Corrupción">
      <formula>NOT(ISERROR(SEARCH("Si es Riesgo de Corrupción",J20)))</formula>
    </cfRule>
  </conditionalFormatting>
  <conditionalFormatting sqref="AL20:AL29">
    <cfRule type="containsText" dxfId="405" priority="12" operator="containsText" text="Extremo">
      <formula>NOT(ISERROR(SEARCH("Extremo",AL20)))</formula>
    </cfRule>
    <cfRule type="containsText" dxfId="404" priority="13" operator="containsText" text="Alto">
      <formula>NOT(ISERROR(SEARCH("Alto",AL20)))</formula>
    </cfRule>
    <cfRule type="containsText" dxfId="403" priority="14" operator="containsText" text="Moderado">
      <formula>NOT(ISERROR(SEARCH("Moderado",AL20)))</formula>
    </cfRule>
    <cfRule type="containsText" dxfId="402" priority="15" operator="containsText" text="Bajo">
      <formula>NOT(ISERROR(SEARCH("Bajo",AL20)))</formula>
    </cfRule>
  </conditionalFormatting>
  <conditionalFormatting sqref="AM20">
    <cfRule type="containsText" dxfId="401" priority="8" operator="containsText" text="Extremo">
      <formula>NOT(ISERROR(SEARCH("Extremo",AM20)))</formula>
    </cfRule>
    <cfRule type="containsText" dxfId="400" priority="9" operator="containsText" text="Alto">
      <formula>NOT(ISERROR(SEARCH("Alto",AM20)))</formula>
    </cfRule>
    <cfRule type="containsText" dxfId="399" priority="10" operator="containsText" text="Moderado">
      <formula>NOT(ISERROR(SEARCH("Moderado",AM20)))</formula>
    </cfRule>
    <cfRule type="containsText" dxfId="398" priority="11" operator="containsText" text="Bajo">
      <formula>NOT(ISERROR(SEARCH("Bajo",AM20)))</formula>
    </cfRule>
  </conditionalFormatting>
  <conditionalFormatting sqref="BH20:BH29">
    <cfRule type="containsText" dxfId="397" priority="5" operator="containsText" text="FUERTE">
      <formula>NOT(ISERROR(SEARCH("FUERTE",BH20)))</formula>
    </cfRule>
    <cfRule type="containsText" dxfId="396" priority="6" operator="containsText" text="MODERADO">
      <formula>NOT(ISERROR(SEARCH("MODERADO",BH20)))</formula>
    </cfRule>
    <cfRule type="containsText" dxfId="395" priority="7" operator="containsText" text="DÉBIL">
      <formula>NOT(ISERROR(SEARCH("DÉBIL",BH20)))</formula>
    </cfRule>
  </conditionalFormatting>
  <conditionalFormatting sqref="BP20:BP29">
    <cfRule type="containsText" dxfId="394" priority="1" operator="containsText" text="Extremo">
      <formula>NOT(ISERROR(SEARCH("Extremo",BP20)))</formula>
    </cfRule>
    <cfRule type="containsText" dxfId="393" priority="2" operator="containsText" text="Alto">
      <formula>NOT(ISERROR(SEARCH("Alto",BP20)))</formula>
    </cfRule>
    <cfRule type="containsText" dxfId="392" priority="3" operator="containsText" text="Moderado">
      <formula>NOT(ISERROR(SEARCH("Moderado",BP20)))</formula>
    </cfRule>
    <cfRule type="containsText" dxfId="391" priority="4" operator="containsText" text="Bajo">
      <formula>NOT(ISERROR(SEARCH("Bajo",BP20)))</formula>
    </cfRule>
  </conditionalFormatting>
  <dataValidations count="13">
    <dataValidation type="list" allowBlank="1" showInputMessage="1" showErrorMessage="1" sqref="N10 N20" xr:uid="{CA575BA5-F74C-4FA7-9B56-A7797B77220F}">
      <formula1>"-,1,2,3,4,5"</formula1>
    </dataValidation>
    <dataValidation type="list" allowBlank="1" showInputMessage="1" showErrorMessage="1" sqref="F10:I10 Q10:AI29 F20:I20" xr:uid="{88032BCF-9C61-4DFF-B700-F1586B843CB0}">
      <formula1>"SI,NO"</formula1>
    </dataValidation>
    <dataValidation type="list" allowBlank="1" showInputMessage="1" showErrorMessage="1" sqref="B10 B20" xr:uid="{29EDBFB5-8024-4DCB-8D20-1C9408603AA2}">
      <formula1>$B$1047871:$B$1047903</formula1>
    </dataValidation>
    <dataValidation type="list" allowBlank="1" showInputMessage="1" showErrorMessage="1" sqref="AT10:AT29" xr:uid="{47FB0D51-D329-457A-9025-A0D1C4EEE9AD}">
      <formula1>"Preventivo,Detectivo"</formula1>
    </dataValidation>
    <dataValidation type="list" allowBlank="1" showInputMessage="1" showErrorMessage="1" sqref="BE10:BE29" xr:uid="{F98F2E3D-1453-4FD7-AA24-E498495439A6}">
      <formula1>"Fuerte,Moderado,Débil"</formula1>
    </dataValidation>
    <dataValidation type="list" allowBlank="1" showInputMessage="1" showErrorMessage="1" sqref="BA10:BA29" xr:uid="{E37EE2DF-C42A-49D7-84CF-93B3FCEF3C52}">
      <formula1>"Completa,Incompleta,No existe"</formula1>
    </dataValidation>
    <dataValidation type="list" allowBlank="1" showInputMessage="1" showErrorMessage="1" sqref="AZ10:AZ29" xr:uid="{D243D498-E3BE-4E12-AB07-8AE9BA94066E}">
      <formula1>"Se investigan y resuelven oportunamente,No se investigan y resuelven oportunamente."</formula1>
    </dataValidation>
    <dataValidation type="list" allowBlank="1" showInputMessage="1" showErrorMessage="1" sqref="AY10:AY29" xr:uid="{98BB88BE-2EA9-472F-BAC9-AFDF066F9100}">
      <formula1>"Confiable,No confiable"</formula1>
    </dataValidation>
    <dataValidation type="list" allowBlank="1" showInputMessage="1" showErrorMessage="1" sqref="AX10:AX29" xr:uid="{07FEB08D-86FD-4F87-BD84-852DB4AC2948}">
      <formula1>"Prevenir,Detectar,No es un control"</formula1>
    </dataValidation>
    <dataValidation type="list" allowBlank="1" showInputMessage="1" showErrorMessage="1" sqref="AW10:AW29" xr:uid="{1586A3BC-642C-441B-8CEA-1FAF6977D6AC}">
      <formula1>"Oportuna,Inoportuna"</formula1>
    </dataValidation>
    <dataValidation type="list" allowBlank="1" showInputMessage="1" showErrorMessage="1" sqref="AV10:AV29" xr:uid="{EA4AAC61-6CF5-4163-B17A-D91C1EB7BBDF}">
      <formula1>"Adecuado,Inadecuado"</formula1>
    </dataValidation>
    <dataValidation type="list" allowBlank="1" showInputMessage="1" showErrorMessage="1" sqref="AU10:AU29" xr:uid="{121D5770-2FA7-43C5-A01A-CA95ED16D595}">
      <formula1>"Asignado,No Asignado"</formula1>
    </dataValidation>
    <dataValidation type="list" allowBlank="1" showInputMessage="1" showErrorMessage="1" sqref="AQ10:AQ29" xr:uid="{04295E44-F5A5-41BA-ABBE-AA4FDB4CEFB7}">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35283F3-DB4D-4AE6-97C0-93DF26AF99A4}">
          <x14:formula1>
            <xm:f>'C:\Users\1042348856\Downloads\[Mapa riesgos de corrupcion 2019 SSOAC actualizado a Dic 2019.xlsx]Hoja2'!#REF!</xm:f>
          </x14:formula1>
          <xm:sqref>AM10:AM29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51" x14ac:dyDescent="0.25">
      <c r="A10" s="20"/>
      <c r="B10" s="528" t="s">
        <v>37</v>
      </c>
      <c r="C10" s="513" t="s">
        <v>500</v>
      </c>
      <c r="D10" s="511" t="s">
        <v>501</v>
      </c>
      <c r="E10" s="511" t="s">
        <v>502</v>
      </c>
      <c r="F10" s="507" t="s">
        <v>89</v>
      </c>
      <c r="G10" s="507" t="s">
        <v>89</v>
      </c>
      <c r="H10" s="513" t="s">
        <v>89</v>
      </c>
      <c r="I10" s="507" t="s">
        <v>89</v>
      </c>
      <c r="J10" s="531" t="str">
        <f t="shared" ref="J10" si="0">IF(AND((F10="SI"),(G10="SI"),(H10="SI"),(I10="SI")),"Si es Riesgo de Corrupción","No es Riesgo de Corrupción")</f>
        <v>Si es Riesgo de Corrupción</v>
      </c>
      <c r="K10" s="21">
        <v>1</v>
      </c>
      <c r="L10" s="22" t="s">
        <v>503</v>
      </c>
      <c r="M10" s="516" t="s">
        <v>504</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96</v>
      </c>
      <c r="U10" s="507" t="s">
        <v>89</v>
      </c>
      <c r="V10" s="507" t="s">
        <v>89</v>
      </c>
      <c r="W10" s="507" t="s">
        <v>89</v>
      </c>
      <c r="X10" s="507" t="s">
        <v>96</v>
      </c>
      <c r="Y10" s="507" t="s">
        <v>96</v>
      </c>
      <c r="Z10" s="507" t="s">
        <v>89</v>
      </c>
      <c r="AA10" s="507" t="s">
        <v>89</v>
      </c>
      <c r="AB10" s="507" t="s">
        <v>89</v>
      </c>
      <c r="AC10" s="507" t="s">
        <v>96</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13</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505</v>
      </c>
      <c r="AP10" s="10" t="s">
        <v>506</v>
      </c>
      <c r="AQ10" s="10" t="s">
        <v>99</v>
      </c>
      <c r="AR10" s="10" t="s">
        <v>507</v>
      </c>
      <c r="AS10" s="10" t="s">
        <v>508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6" t="str">
        <f t="shared" ref="BK10" si="12">IF(AVERAGE(BI10:BI19)=100,"FUERTE",IF(AND(AVERAGE(BI10:BI19)&lt;=99,AVERAGE(BI10:BI19)&gt;=50),"MODERADA",IF(AVERAGE(BI10:BI19)&lt;50,"DÉBIL",0)))</f>
        <v>MODERADA</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509</v>
      </c>
      <c r="BR10" s="501" t="s">
        <v>837</v>
      </c>
    </row>
    <row r="11" spans="1:70" ht="22.5" customHeight="1" x14ac:dyDescent="0.25">
      <c r="A11" s="20"/>
      <c r="B11" s="529"/>
      <c r="C11" s="514"/>
      <c r="D11" s="511"/>
      <c r="E11" s="511"/>
      <c r="F11" s="505"/>
      <c r="G11" s="505"/>
      <c r="H11" s="514"/>
      <c r="I11" s="505"/>
      <c r="J11" s="532"/>
      <c r="K11" s="24">
        <v>2</v>
      </c>
      <c r="L11" s="25" t="s">
        <v>47</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6"/>
      <c r="BL11" s="526"/>
      <c r="BM11" s="542"/>
      <c r="BN11" s="534"/>
      <c r="BO11" s="534"/>
      <c r="BP11" s="539"/>
      <c r="BQ11" s="505"/>
      <c r="BR11" s="502"/>
    </row>
    <row r="12" spans="1:70" ht="22.5" customHeight="1" x14ac:dyDescent="0.25">
      <c r="A12" s="20"/>
      <c r="B12" s="529"/>
      <c r="C12" s="514"/>
      <c r="D12" s="511"/>
      <c r="E12" s="511"/>
      <c r="F12" s="505"/>
      <c r="G12" s="505"/>
      <c r="H12" s="514"/>
      <c r="I12" s="505"/>
      <c r="J12" s="532"/>
      <c r="K12" s="27">
        <v>3</v>
      </c>
      <c r="L12" s="28" t="s">
        <v>47</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2.5" customHeight="1" x14ac:dyDescent="0.25">
      <c r="A13" s="20"/>
      <c r="B13" s="529"/>
      <c r="C13" s="514"/>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WEGC/NV9UD31s/Dm5szLdl8pbazwP5aD2JtZVGfTdnlfLLjNwniZ8zUYd0VXbsJ/Ja9hhtcz+9PAZsgRr3QLuQ==" saltValue="6OYFgwZWCABB7EeKtInM8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390" priority="16" operator="containsText" text="No es Riesgo de Corrupción">
      <formula>NOT(ISERROR(SEARCH("No es Riesgo de Corrupción",J10)))</formula>
    </cfRule>
    <cfRule type="containsText" dxfId="389" priority="17" operator="containsText" text="Si es Riesgo de Corrupción">
      <formula>NOT(ISERROR(SEARCH("Si es Riesgo de Corrupción",J10)))</formula>
    </cfRule>
  </conditionalFormatting>
  <conditionalFormatting sqref="AL10:AL19">
    <cfRule type="containsText" dxfId="388" priority="12" operator="containsText" text="Extremo">
      <formula>NOT(ISERROR(SEARCH("Extremo",AL10)))</formula>
    </cfRule>
    <cfRule type="containsText" dxfId="387" priority="13" operator="containsText" text="Alto">
      <formula>NOT(ISERROR(SEARCH("Alto",AL10)))</formula>
    </cfRule>
    <cfRule type="containsText" dxfId="386" priority="14" operator="containsText" text="Moderado">
      <formula>NOT(ISERROR(SEARCH("Moderado",AL10)))</formula>
    </cfRule>
    <cfRule type="containsText" dxfId="385" priority="15" operator="containsText" text="Bajo">
      <formula>NOT(ISERROR(SEARCH("Bajo",AL10)))</formula>
    </cfRule>
  </conditionalFormatting>
  <conditionalFormatting sqref="BH10:BH19">
    <cfRule type="containsText" dxfId="384" priority="9" operator="containsText" text="FUERTE">
      <formula>NOT(ISERROR(SEARCH("FUERTE",BH10)))</formula>
    </cfRule>
    <cfRule type="containsText" dxfId="383" priority="10" operator="containsText" text="MODERADO">
      <formula>NOT(ISERROR(SEARCH("MODERADO",BH10)))</formula>
    </cfRule>
    <cfRule type="containsText" dxfId="382" priority="11" operator="containsText" text="DÉBIL">
      <formula>NOT(ISERROR(SEARCH("DÉBIL",BH10)))</formula>
    </cfRule>
  </conditionalFormatting>
  <conditionalFormatting sqref="AM10">
    <cfRule type="containsText" dxfId="381" priority="5" operator="containsText" text="Extremo">
      <formula>NOT(ISERROR(SEARCH("Extremo",AM10)))</formula>
    </cfRule>
    <cfRule type="containsText" dxfId="380" priority="6" operator="containsText" text="Alto">
      <formula>NOT(ISERROR(SEARCH("Alto",AM10)))</formula>
    </cfRule>
    <cfRule type="containsText" dxfId="379" priority="7" operator="containsText" text="Moderado">
      <formula>NOT(ISERROR(SEARCH("Moderado",AM10)))</formula>
    </cfRule>
    <cfRule type="containsText" dxfId="378" priority="8" operator="containsText" text="Bajo">
      <formula>NOT(ISERROR(SEARCH("Bajo",AM10)))</formula>
    </cfRule>
  </conditionalFormatting>
  <conditionalFormatting sqref="BP10:BP19">
    <cfRule type="containsText" dxfId="377" priority="1" operator="containsText" text="Extremo">
      <formula>NOT(ISERROR(SEARCH("Extremo",BP10)))</formula>
    </cfRule>
    <cfRule type="containsText" dxfId="376" priority="2" operator="containsText" text="Alto">
      <formula>NOT(ISERROR(SEARCH("Alto",BP10)))</formula>
    </cfRule>
    <cfRule type="containsText" dxfId="375" priority="3" operator="containsText" text="Moderado">
      <formula>NOT(ISERROR(SEARCH("Moderado",BP10)))</formula>
    </cfRule>
    <cfRule type="containsText" dxfId="374" priority="4" operator="containsText" text="Bajo">
      <formula>NOT(ISERROR(SEARCH("Bajo",BP10)))</formula>
    </cfRule>
  </conditionalFormatting>
  <dataValidations count="13">
    <dataValidation type="list" allowBlank="1" showInputMessage="1" showErrorMessage="1" sqref="AT10:AT19" xr:uid="{00000000-0002-0000-0800-000000000000}">
      <formula1>"Preventivo,Detectivo"</formula1>
    </dataValidation>
    <dataValidation type="list" allowBlank="1" showInputMessage="1" showErrorMessage="1" sqref="BE10:BE19" xr:uid="{00000000-0002-0000-0800-000001000000}">
      <formula1>"Fuerte,Moderado,Débil"</formula1>
    </dataValidation>
    <dataValidation type="list" allowBlank="1" showInputMessage="1" showErrorMessage="1" sqref="BA10:BA19" xr:uid="{00000000-0002-0000-0800-000002000000}">
      <formula1>"Completa,Incompleta,No existe"</formula1>
    </dataValidation>
    <dataValidation type="list" allowBlank="1" showInputMessage="1" showErrorMessage="1" sqref="AZ10:AZ19" xr:uid="{00000000-0002-0000-0800-000003000000}">
      <formula1>"Se investigan y resuelven oportunamente,No se investigan y resuelven oportunamente."</formula1>
    </dataValidation>
    <dataValidation type="list" allowBlank="1" showInputMessage="1" showErrorMessage="1" sqref="AY10:AY19" xr:uid="{00000000-0002-0000-0800-000004000000}">
      <formula1>"Confiable,No confiable"</formula1>
    </dataValidation>
    <dataValidation type="list" allowBlank="1" showInputMessage="1" showErrorMessage="1" sqref="AX10:AX19" xr:uid="{00000000-0002-0000-0800-000005000000}">
      <formula1>"Prevenir,Detectar,No es un control"</formula1>
    </dataValidation>
    <dataValidation type="list" allowBlank="1" showInputMessage="1" showErrorMessage="1" sqref="AW10:AW19" xr:uid="{00000000-0002-0000-0800-000006000000}">
      <formula1>"Oportuna,Inoportuna"</formula1>
    </dataValidation>
    <dataValidation type="list" allowBlank="1" showInputMessage="1" showErrorMessage="1" sqref="AV10:AV19" xr:uid="{00000000-0002-0000-0800-000007000000}">
      <formula1>"Adecuado,Inadecuado"</formula1>
    </dataValidation>
    <dataValidation type="list" allowBlank="1" showInputMessage="1" showErrorMessage="1" sqref="AU10:AU19" xr:uid="{00000000-0002-0000-0800-000008000000}">
      <formula1>"Asignado,No Asignado"</formula1>
    </dataValidation>
    <dataValidation type="list" allowBlank="1" showInputMessage="1" showErrorMessage="1" sqref="AQ10:AQ19" xr:uid="{00000000-0002-0000-0800-000009000000}">
      <formula1>"Por Tramite, Diario, Semanal, Quincenal, Mensual, Bimestral, Trimestral, Semestral"</formula1>
    </dataValidation>
    <dataValidation type="list" allowBlank="1" showInputMessage="1" showErrorMessage="1" sqref="N10" xr:uid="{00000000-0002-0000-0800-00000A000000}">
      <formula1>"-,1,2,3,4,5"</formula1>
    </dataValidation>
    <dataValidation type="list" allowBlank="1" showInputMessage="1" showErrorMessage="1" sqref="F10:I10 Q10:AI19" xr:uid="{00000000-0002-0000-0800-00000B000000}">
      <formula1>"SI,NO"</formula1>
    </dataValidation>
    <dataValidation type="list" allowBlank="1" showInputMessage="1" showErrorMessage="1" sqref="B10" xr:uid="{00000000-0002-0000-0800-00000C000000}">
      <formula1>$B$1047871:$B$1047903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D000000}">
          <x14:formula1>
            <xm:f>Hoja2!$A$1:$A$4</xm:f>
          </x14:formula1>
          <xm:sqref>AM10:AM19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BR104790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10.25" customHeight="1" x14ac:dyDescent="0.25">
      <c r="A10" s="20"/>
      <c r="B10" s="528" t="s">
        <v>33</v>
      </c>
      <c r="C10" s="513" t="s">
        <v>610</v>
      </c>
      <c r="D10" s="511" t="s">
        <v>611</v>
      </c>
      <c r="E10" s="511" t="s">
        <v>612</v>
      </c>
      <c r="F10" s="507" t="s">
        <v>89</v>
      </c>
      <c r="G10" s="507" t="s">
        <v>89</v>
      </c>
      <c r="H10" s="513" t="s">
        <v>89</v>
      </c>
      <c r="I10" s="507" t="s">
        <v>89</v>
      </c>
      <c r="J10" s="531" t="str">
        <f t="shared" ref="J10" si="0">IF(AND((F10="SI"),(G10="SI"),(H10="SI"),(I10="SI")),"Si es Riesgo de Corrupción","No es Riesgo de Corrupción")</f>
        <v>Si es Riesgo de Corrupción</v>
      </c>
      <c r="K10" s="21">
        <v>1</v>
      </c>
      <c r="L10" s="22" t="s">
        <v>615</v>
      </c>
      <c r="M10" s="516" t="s">
        <v>618</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89</v>
      </c>
      <c r="T10" s="507" t="s">
        <v>89</v>
      </c>
      <c r="U10" s="507" t="s">
        <v>89</v>
      </c>
      <c r="V10" s="507" t="s">
        <v>89</v>
      </c>
      <c r="W10" s="507" t="s">
        <v>89</v>
      </c>
      <c r="X10" s="507" t="s">
        <v>96</v>
      </c>
      <c r="Y10" s="507" t="s">
        <v>96</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15</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635</v>
      </c>
      <c r="AP10" s="10" t="s">
        <v>620</v>
      </c>
      <c r="AQ10" s="10" t="s">
        <v>621</v>
      </c>
      <c r="AR10" s="10" t="s">
        <v>622</v>
      </c>
      <c r="AS10" s="10" t="s">
        <v>623</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636</v>
      </c>
      <c r="BR10" s="501" t="s">
        <v>838</v>
      </c>
    </row>
    <row r="11" spans="1:70" ht="76.5" x14ac:dyDescent="0.25">
      <c r="A11" s="20"/>
      <c r="B11" s="529"/>
      <c r="C11" s="514"/>
      <c r="D11" s="511"/>
      <c r="E11" s="511"/>
      <c r="F11" s="505"/>
      <c r="G11" s="505"/>
      <c r="H11" s="514"/>
      <c r="I11" s="505"/>
      <c r="J11" s="532"/>
      <c r="K11" s="24">
        <v>2</v>
      </c>
      <c r="L11" s="25" t="s">
        <v>616</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624</v>
      </c>
      <c r="AP11" s="16" t="s">
        <v>625</v>
      </c>
      <c r="AQ11" s="16" t="s">
        <v>518</v>
      </c>
      <c r="AR11" s="16" t="s">
        <v>626</v>
      </c>
      <c r="AS11" s="16" t="s">
        <v>627</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3.25" customHeight="1" x14ac:dyDescent="0.25">
      <c r="A12" s="20"/>
      <c r="B12" s="529"/>
      <c r="C12" s="514"/>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29"/>
      <c r="C13" s="514"/>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20" spans="1:70" ht="63.75" x14ac:dyDescent="0.25">
      <c r="A20" s="20"/>
      <c r="B20" s="528" t="s">
        <v>33</v>
      </c>
      <c r="C20" s="513" t="s">
        <v>610</v>
      </c>
      <c r="D20" s="511" t="s">
        <v>613</v>
      </c>
      <c r="E20" s="511" t="s">
        <v>614</v>
      </c>
      <c r="F20" s="507" t="s">
        <v>89</v>
      </c>
      <c r="G20" s="507" t="s">
        <v>89</v>
      </c>
      <c r="H20" s="513" t="s">
        <v>89</v>
      </c>
      <c r="I20" s="507" t="s">
        <v>89</v>
      </c>
      <c r="J20" s="531" t="str">
        <f t="shared" ref="J20" si="18">IF(AND((F20="SI"),(G20="SI"),(H20="SI"),(I20="SI")),"Si es Riesgo de Corrupción","No es Riesgo de Corrupción")</f>
        <v>Si es Riesgo de Corrupción</v>
      </c>
      <c r="K20" s="21">
        <v>1</v>
      </c>
      <c r="L20" s="22" t="s">
        <v>617</v>
      </c>
      <c r="M20" s="516" t="s">
        <v>619</v>
      </c>
      <c r="N20" s="518">
        <v>3</v>
      </c>
      <c r="O20" s="534" t="str">
        <f t="shared" ref="O20" si="19">IF(N20=1,"Rara vez",IF(N20=2,"Improbable",IF(N20=3,"Posible",IF(N20=4,"Probable",IF(N20=5,"Casi seguro","← 
Definir el nivel de probabilidad")))))</f>
        <v>Posible</v>
      </c>
      <c r="P20" s="523"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0" s="507" t="s">
        <v>89</v>
      </c>
      <c r="R20" s="507" t="s">
        <v>89</v>
      </c>
      <c r="S20" s="507" t="s">
        <v>89</v>
      </c>
      <c r="T20" s="507" t="s">
        <v>89</v>
      </c>
      <c r="U20" s="507" t="s">
        <v>89</v>
      </c>
      <c r="V20" s="507" t="s">
        <v>89</v>
      </c>
      <c r="W20" s="507" t="s">
        <v>89</v>
      </c>
      <c r="X20" s="507" t="s">
        <v>96</v>
      </c>
      <c r="Y20" s="507" t="s">
        <v>89</v>
      </c>
      <c r="Z20" s="507" t="s">
        <v>89</v>
      </c>
      <c r="AA20" s="507" t="s">
        <v>89</v>
      </c>
      <c r="AB20" s="507" t="s">
        <v>89</v>
      </c>
      <c r="AC20" s="507" t="s">
        <v>89</v>
      </c>
      <c r="AD20" s="507" t="s">
        <v>89</v>
      </c>
      <c r="AE20" s="507" t="s">
        <v>89</v>
      </c>
      <c r="AF20" s="507" t="s">
        <v>89</v>
      </c>
      <c r="AG20" s="507" t="s">
        <v>89</v>
      </c>
      <c r="AH20" s="507" t="s">
        <v>89</v>
      </c>
      <c r="AI20" s="507" t="s">
        <v>89</v>
      </c>
      <c r="AJ20" s="536" t="str">
        <f t="shared" ref="AJ20" si="21">IF(AF20="SI","Impacto Catastrófico por lesoines o perdida de vidas humanas",(COUNTIF(Q20:AE29,"SI")+COUNTIF(AG20:AI29,"SI")))</f>
        <v>Impacto Catastrófico por lesoines o perdida de vidas humanas</v>
      </c>
      <c r="AK20" s="534" t="str">
        <f t="shared" ref="AK20" si="22">IF(AJ20=0,"",IF(AND(AJ20&gt;0,AJ20&lt;=5),"Moderado",IF(AND(AJ20&gt;5,AJ20&lt;=11),"Mayor","Catastrófico")))</f>
        <v>Catastrófico</v>
      </c>
      <c r="AL20" s="538" t="str">
        <f t="shared" ref="AL20" si="23">IF(AND(O20="Rara Vez",AK20="Moderado"),"Moderado",IF(AND(O20="Rara Vez",AK20="Mayor"),"Alto",IF(AND(O20="Improbable",AK20="Moderado"),"Moderado",IF(AND(O20="Improbable",AK20="Mayor"),"Alto",IF(AND(O20="Posible",AK20="Moderado"),"Alto",IF(AND(O20="Probable",AK20="Moderado"),"Alto","Extremo"))))))</f>
        <v>Extremo</v>
      </c>
      <c r="AM20" s="253" t="s">
        <v>81</v>
      </c>
      <c r="AN20" s="23">
        <v>1</v>
      </c>
      <c r="AO20" s="22" t="s">
        <v>634</v>
      </c>
      <c r="AP20" s="10" t="s">
        <v>628</v>
      </c>
      <c r="AQ20" s="10" t="s">
        <v>518</v>
      </c>
      <c r="AR20" s="10" t="s">
        <v>629</v>
      </c>
      <c r="AS20" s="10" t="s">
        <v>630</v>
      </c>
      <c r="AT20" s="10" t="s">
        <v>123</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115</v>
      </c>
      <c r="BF20" s="10" t="str">
        <f t="shared" ref="BF20:BF29" si="26">IF(BE20="Débil","No se ejecuta",IF(BE20="Moderado","Algunas veces se ejecuta",IF(BE20="FUERTE","Siempre se ejecuta","")))</f>
        <v>Siempre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0">
        <f t="shared" ref="BI20:BI29" si="28">IF(BH20="DÉBIL",0,IF(BH20="MODERADO",50,IF(BH20="FUERTE",100,"")))</f>
        <v>100</v>
      </c>
      <c r="BJ20" s="10" t="str">
        <f t="shared" ref="BJ20:BJ29" si="29">IF(AND(BE20="Fuerte",BC20="Fuerte"),"NO","SI")</f>
        <v>NO</v>
      </c>
      <c r="BK20" s="526" t="str">
        <f t="shared" ref="BK20" si="30">IF(AVERAGE(BI20:BI29)=100,"FUERTE",IF(AND(AVERAGE(BI20:BI29)&lt;=99,AVERAGE(BI20:BI29)&gt;=50),"MODERADA",IF(AVERAGE(BI20:BI29)&lt;50,"DÉBIL",0)))</f>
        <v>FUERTE</v>
      </c>
      <c r="BL20" s="526" t="str">
        <f t="shared" ref="BL20" si="31">IFERROR(IF(BK20="DÉBIL","NO DISMINUYE",IF(AVERAGEIF(AT20:AT29,"Preventivo",BI20:BI29)&gt;=50,"DIRECTAMENTE","NO DISMINUYE")),"NO DISMINUYE")</f>
        <v>DIRECTAMENTE</v>
      </c>
      <c r="BM20" s="541">
        <f t="shared" ref="BM20" si="32">IF(N20=1,1,IF(AND(N20=2,BK20="FUERTE",BL20="DIRECTAMENTE"),N20-1,IF(AND(N20&gt;2,BK20="FUERTE",BL20="DIRECTAMENTE"),N20-2,IF(AND(N20&gt;=2,BK20="MODERADA",BL20="DIRECTAMENTE"),N20-1,N20))))</f>
        <v>1</v>
      </c>
      <c r="BN20" s="534" t="str">
        <f t="shared" ref="BN20" si="33">IF(BM20=1,"Rara vez",IF(BM20=2,"Improbable",IF(BM20=3,"Posible",IF(BM20=4,"Probable",IF(BM20=5,"Casi Seguro",0)))))</f>
        <v>Rara vez</v>
      </c>
      <c r="BO20" s="534" t="str">
        <f t="shared" ref="BO20" si="34">AK20</f>
        <v>Catastrófico</v>
      </c>
      <c r="BP20" s="538" t="str">
        <f t="shared" ref="BP20" si="35">IF(AND(BN20="Rara Vez",BO20="Moderado"),"Moderado",IF(AND(BN20="Rara Vez",BO20="Mayor"),"Alto",IF(AND(BN20="Improbable",BO20="Moderado"),"Moderado",IF(AND(BN20="Improbable",BO20="Mayor"),"Alto",IF(AND(BN20="Posible",BO20="Moderado"),"Alto",IF(AND(BN20="Probable",BO20="Moderado"),"Alto","Extremo"))))))</f>
        <v>Extremo</v>
      </c>
      <c r="BQ20" s="507" t="s">
        <v>637</v>
      </c>
      <c r="BR20" s="501" t="s">
        <v>838</v>
      </c>
    </row>
    <row r="21" spans="1:70" ht="63.75" x14ac:dyDescent="0.25">
      <c r="A21" s="20"/>
      <c r="B21" s="529"/>
      <c r="C21" s="514"/>
      <c r="D21" s="511"/>
      <c r="E21" s="511"/>
      <c r="F21" s="505"/>
      <c r="G21" s="505"/>
      <c r="H21" s="514"/>
      <c r="I21" s="505"/>
      <c r="J21" s="532"/>
      <c r="K21" s="24">
        <v>2</v>
      </c>
      <c r="L21" s="25" t="s">
        <v>617</v>
      </c>
      <c r="M21" s="516"/>
      <c r="N21" s="518"/>
      <c r="O21" s="534"/>
      <c r="P21" s="524"/>
      <c r="Q21" s="505"/>
      <c r="R21" s="505"/>
      <c r="S21" s="505"/>
      <c r="T21" s="505"/>
      <c r="U21" s="505"/>
      <c r="V21" s="505"/>
      <c r="W21" s="505"/>
      <c r="X21" s="505"/>
      <c r="Y21" s="505"/>
      <c r="Z21" s="505"/>
      <c r="AA21" s="505"/>
      <c r="AB21" s="505"/>
      <c r="AC21" s="505"/>
      <c r="AD21" s="505"/>
      <c r="AE21" s="505"/>
      <c r="AF21" s="505"/>
      <c r="AG21" s="505"/>
      <c r="AH21" s="505"/>
      <c r="AI21" s="505"/>
      <c r="AJ21" s="536"/>
      <c r="AK21" s="534"/>
      <c r="AL21" s="539"/>
      <c r="AM21" s="254"/>
      <c r="AN21" s="26">
        <v>2</v>
      </c>
      <c r="AO21" s="25" t="s">
        <v>631</v>
      </c>
      <c r="AP21" s="16" t="s">
        <v>632</v>
      </c>
      <c r="AQ21" s="16" t="s">
        <v>518</v>
      </c>
      <c r="AR21" s="16" t="s">
        <v>633</v>
      </c>
      <c r="AS21" s="16" t="s">
        <v>536</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6"/>
      <c r="BL21" s="526"/>
      <c r="BM21" s="542"/>
      <c r="BN21" s="534"/>
      <c r="BO21" s="534"/>
      <c r="BP21" s="539"/>
      <c r="BQ21" s="505"/>
      <c r="BR21" s="502"/>
    </row>
    <row r="22" spans="1:70" ht="23.25" customHeight="1" x14ac:dyDescent="0.25">
      <c r="A22" s="20"/>
      <c r="B22" s="529"/>
      <c r="C22" s="514"/>
      <c r="D22" s="511"/>
      <c r="E22" s="511"/>
      <c r="F22" s="505"/>
      <c r="G22" s="505"/>
      <c r="H22" s="514"/>
      <c r="I22" s="505"/>
      <c r="J22" s="532"/>
      <c r="K22" s="27">
        <v>3</v>
      </c>
      <c r="L22" s="28"/>
      <c r="M22" s="516"/>
      <c r="N22" s="518"/>
      <c r="O22" s="534"/>
      <c r="P22" s="524"/>
      <c r="Q22" s="505"/>
      <c r="R22" s="505"/>
      <c r="S22" s="505"/>
      <c r="T22" s="505"/>
      <c r="U22" s="505"/>
      <c r="V22" s="505"/>
      <c r="W22" s="505"/>
      <c r="X22" s="505"/>
      <c r="Y22" s="505"/>
      <c r="Z22" s="505"/>
      <c r="AA22" s="505"/>
      <c r="AB22" s="505"/>
      <c r="AC22" s="505"/>
      <c r="AD22" s="505"/>
      <c r="AE22" s="505"/>
      <c r="AF22" s="505"/>
      <c r="AG22" s="505"/>
      <c r="AH22" s="505"/>
      <c r="AI22" s="505"/>
      <c r="AJ22" s="536"/>
      <c r="AK22" s="534"/>
      <c r="AL22" s="539"/>
      <c r="AM22" s="254"/>
      <c r="AN22" s="29">
        <v>3</v>
      </c>
      <c r="AO22" s="28"/>
      <c r="AP22" s="12"/>
      <c r="AQ22" s="12"/>
      <c r="AR22" s="12"/>
      <c r="AS22" s="12"/>
      <c r="AT22" s="12"/>
      <c r="AU22" s="12"/>
      <c r="AV22" s="12"/>
      <c r="AW22" s="12"/>
      <c r="AX22" s="12"/>
      <c r="AY22" s="12"/>
      <c r="AZ22" s="12"/>
      <c r="BA22" s="12"/>
      <c r="BB22" s="12">
        <f t="shared" si="24"/>
        <v>0</v>
      </c>
      <c r="BC22" s="12" t="str">
        <f t="shared" si="25"/>
        <v>Débil</v>
      </c>
      <c r="BD22" s="12"/>
      <c r="BE22" s="12"/>
      <c r="BF22" s="12" t="str">
        <f t="shared" si="26"/>
        <v/>
      </c>
      <c r="BG22" s="12"/>
      <c r="BH22" s="13" t="str">
        <f t="shared" si="27"/>
        <v/>
      </c>
      <c r="BI22" s="12" t="str">
        <f t="shared" si="28"/>
        <v/>
      </c>
      <c r="BJ22" s="12" t="str">
        <f t="shared" si="29"/>
        <v>SI</v>
      </c>
      <c r="BK22" s="526"/>
      <c r="BL22" s="526"/>
      <c r="BM22" s="542"/>
      <c r="BN22" s="534"/>
      <c r="BO22" s="534"/>
      <c r="BP22" s="539"/>
      <c r="BQ22" s="505"/>
      <c r="BR22" s="502"/>
    </row>
    <row r="23" spans="1:70" ht="23.25" customHeight="1" x14ac:dyDescent="0.25">
      <c r="A23" s="20"/>
      <c r="B23" s="529"/>
      <c r="C23" s="514"/>
      <c r="D23" s="511"/>
      <c r="E23" s="511"/>
      <c r="F23" s="505"/>
      <c r="G23" s="505"/>
      <c r="H23" s="514"/>
      <c r="I23" s="505"/>
      <c r="J23" s="532"/>
      <c r="K23" s="24">
        <v>4</v>
      </c>
      <c r="L23" s="25"/>
      <c r="M23" s="516"/>
      <c r="N23" s="518"/>
      <c r="O23" s="534"/>
      <c r="P23" s="524"/>
      <c r="Q23" s="505"/>
      <c r="R23" s="505"/>
      <c r="S23" s="505"/>
      <c r="T23" s="505"/>
      <c r="U23" s="505"/>
      <c r="V23" s="505"/>
      <c r="W23" s="505"/>
      <c r="X23" s="505"/>
      <c r="Y23" s="505"/>
      <c r="Z23" s="505"/>
      <c r="AA23" s="505"/>
      <c r="AB23" s="505"/>
      <c r="AC23" s="505"/>
      <c r="AD23" s="505"/>
      <c r="AE23" s="505"/>
      <c r="AF23" s="505"/>
      <c r="AG23" s="505"/>
      <c r="AH23" s="505"/>
      <c r="AI23" s="505"/>
      <c r="AJ23" s="536"/>
      <c r="AK23" s="534"/>
      <c r="AL23" s="539"/>
      <c r="AM23" s="254"/>
      <c r="AN23" s="26">
        <v>4</v>
      </c>
      <c r="AO23" s="25" t="s">
        <v>47</v>
      </c>
      <c r="AP23" s="16"/>
      <c r="AQ23" s="16"/>
      <c r="AR23" s="16"/>
      <c r="AS23" s="16"/>
      <c r="AT23" s="16"/>
      <c r="AU23" s="16"/>
      <c r="AV23" s="16"/>
      <c r="AW23" s="16"/>
      <c r="AX23" s="16"/>
      <c r="AY23" s="16"/>
      <c r="AZ23" s="16"/>
      <c r="BA23" s="16"/>
      <c r="BB23" s="16">
        <f t="shared" si="24"/>
        <v>0</v>
      </c>
      <c r="BC23" s="16" t="str">
        <f t="shared" si="25"/>
        <v>Débil</v>
      </c>
      <c r="BD23" s="16"/>
      <c r="BE23" s="16"/>
      <c r="BF23" s="16" t="str">
        <f t="shared" si="26"/>
        <v/>
      </c>
      <c r="BG23" s="16"/>
      <c r="BH23" s="17" t="str">
        <f t="shared" si="27"/>
        <v/>
      </c>
      <c r="BI23" s="16" t="str">
        <f t="shared" si="28"/>
        <v/>
      </c>
      <c r="BJ23" s="16" t="str">
        <f t="shared" si="29"/>
        <v>SI</v>
      </c>
      <c r="BK23" s="526"/>
      <c r="BL23" s="526"/>
      <c r="BM23" s="542"/>
      <c r="BN23" s="534"/>
      <c r="BO23" s="534"/>
      <c r="BP23" s="539"/>
      <c r="BQ23" s="505"/>
      <c r="BR23" s="502"/>
    </row>
    <row r="24" spans="1:70" ht="23.25" customHeight="1" x14ac:dyDescent="0.25">
      <c r="A24" s="20"/>
      <c r="B24" s="529"/>
      <c r="C24" s="514"/>
      <c r="D24" s="511"/>
      <c r="E24" s="511"/>
      <c r="F24" s="505"/>
      <c r="G24" s="505"/>
      <c r="H24" s="514"/>
      <c r="I24" s="505"/>
      <c r="J24" s="532"/>
      <c r="K24" s="27">
        <v>5</v>
      </c>
      <c r="L24" s="28"/>
      <c r="M24" s="516"/>
      <c r="N24" s="518"/>
      <c r="O24" s="534"/>
      <c r="P24" s="524"/>
      <c r="Q24" s="505"/>
      <c r="R24" s="505"/>
      <c r="S24" s="505"/>
      <c r="T24" s="505"/>
      <c r="U24" s="505"/>
      <c r="V24" s="505"/>
      <c r="W24" s="505"/>
      <c r="X24" s="505"/>
      <c r="Y24" s="505"/>
      <c r="Z24" s="505"/>
      <c r="AA24" s="505"/>
      <c r="AB24" s="505"/>
      <c r="AC24" s="505"/>
      <c r="AD24" s="505"/>
      <c r="AE24" s="505"/>
      <c r="AF24" s="505"/>
      <c r="AG24" s="505"/>
      <c r="AH24" s="505"/>
      <c r="AI24" s="505"/>
      <c r="AJ24" s="536"/>
      <c r="AK24" s="534"/>
      <c r="AL24" s="539"/>
      <c r="AM24" s="254"/>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6"/>
      <c r="BL24" s="526"/>
      <c r="BM24" s="542"/>
      <c r="BN24" s="534"/>
      <c r="BO24" s="534"/>
      <c r="BP24" s="539"/>
      <c r="BQ24" s="505"/>
      <c r="BR24" s="502"/>
    </row>
    <row r="25" spans="1:70" ht="23.25" customHeight="1" x14ac:dyDescent="0.25">
      <c r="A25" s="20"/>
      <c r="B25" s="529"/>
      <c r="C25" s="514"/>
      <c r="D25" s="511"/>
      <c r="E25" s="511"/>
      <c r="F25" s="505"/>
      <c r="G25" s="505"/>
      <c r="H25" s="514"/>
      <c r="I25" s="505"/>
      <c r="J25" s="532"/>
      <c r="K25" s="24">
        <v>6</v>
      </c>
      <c r="L25" s="25"/>
      <c r="M25" s="516"/>
      <c r="N25" s="518"/>
      <c r="O25" s="534"/>
      <c r="P25" s="524"/>
      <c r="Q25" s="505"/>
      <c r="R25" s="505"/>
      <c r="S25" s="505"/>
      <c r="T25" s="505"/>
      <c r="U25" s="505"/>
      <c r="V25" s="505"/>
      <c r="W25" s="505"/>
      <c r="X25" s="505"/>
      <c r="Y25" s="505"/>
      <c r="Z25" s="505"/>
      <c r="AA25" s="505"/>
      <c r="AB25" s="505"/>
      <c r="AC25" s="505"/>
      <c r="AD25" s="505"/>
      <c r="AE25" s="505"/>
      <c r="AF25" s="505"/>
      <c r="AG25" s="505"/>
      <c r="AH25" s="505"/>
      <c r="AI25" s="505"/>
      <c r="AJ25" s="536"/>
      <c r="AK25" s="534"/>
      <c r="AL25" s="539"/>
      <c r="AM25" s="254"/>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6"/>
      <c r="BL25" s="526"/>
      <c r="BM25" s="542"/>
      <c r="BN25" s="534"/>
      <c r="BO25" s="534"/>
      <c r="BP25" s="539"/>
      <c r="BQ25" s="505"/>
      <c r="BR25" s="502"/>
    </row>
    <row r="26" spans="1:70" ht="23.25" customHeight="1" x14ac:dyDescent="0.25">
      <c r="A26" s="20"/>
      <c r="B26" s="529"/>
      <c r="C26" s="514"/>
      <c r="D26" s="511"/>
      <c r="E26" s="511"/>
      <c r="F26" s="505"/>
      <c r="G26" s="505"/>
      <c r="H26" s="514"/>
      <c r="I26" s="505"/>
      <c r="J26" s="532"/>
      <c r="K26" s="27">
        <v>7</v>
      </c>
      <c r="L26" s="28"/>
      <c r="M26" s="516"/>
      <c r="N26" s="518"/>
      <c r="O26" s="534"/>
      <c r="P26" s="524"/>
      <c r="Q26" s="505"/>
      <c r="R26" s="505"/>
      <c r="S26" s="505"/>
      <c r="T26" s="505"/>
      <c r="U26" s="505"/>
      <c r="V26" s="505"/>
      <c r="W26" s="505"/>
      <c r="X26" s="505"/>
      <c r="Y26" s="505"/>
      <c r="Z26" s="505"/>
      <c r="AA26" s="505"/>
      <c r="AB26" s="505"/>
      <c r="AC26" s="505"/>
      <c r="AD26" s="505"/>
      <c r="AE26" s="505"/>
      <c r="AF26" s="505"/>
      <c r="AG26" s="505"/>
      <c r="AH26" s="505"/>
      <c r="AI26" s="505"/>
      <c r="AJ26" s="536"/>
      <c r="AK26" s="534"/>
      <c r="AL26" s="539"/>
      <c r="AM26" s="254"/>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6"/>
      <c r="BL26" s="526"/>
      <c r="BM26" s="542"/>
      <c r="BN26" s="534"/>
      <c r="BO26" s="534"/>
      <c r="BP26" s="539"/>
      <c r="BQ26" s="505"/>
      <c r="BR26" s="502"/>
    </row>
    <row r="27" spans="1:70" ht="23.25" customHeight="1" x14ac:dyDescent="0.25">
      <c r="A27" s="20"/>
      <c r="B27" s="529"/>
      <c r="C27" s="514"/>
      <c r="D27" s="511"/>
      <c r="E27" s="511"/>
      <c r="F27" s="505"/>
      <c r="G27" s="505"/>
      <c r="H27" s="514"/>
      <c r="I27" s="505"/>
      <c r="J27" s="532"/>
      <c r="K27" s="24">
        <v>8</v>
      </c>
      <c r="L27" s="25"/>
      <c r="M27" s="516"/>
      <c r="N27" s="518"/>
      <c r="O27" s="534"/>
      <c r="P27" s="524"/>
      <c r="Q27" s="505"/>
      <c r="R27" s="505"/>
      <c r="S27" s="505"/>
      <c r="T27" s="505"/>
      <c r="U27" s="505"/>
      <c r="V27" s="505"/>
      <c r="W27" s="505"/>
      <c r="X27" s="505"/>
      <c r="Y27" s="505"/>
      <c r="Z27" s="505"/>
      <c r="AA27" s="505"/>
      <c r="AB27" s="505"/>
      <c r="AC27" s="505"/>
      <c r="AD27" s="505"/>
      <c r="AE27" s="505"/>
      <c r="AF27" s="505"/>
      <c r="AG27" s="505"/>
      <c r="AH27" s="505"/>
      <c r="AI27" s="505"/>
      <c r="AJ27" s="536"/>
      <c r="AK27" s="534"/>
      <c r="AL27" s="539"/>
      <c r="AM27" s="254"/>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6"/>
      <c r="BL27" s="526"/>
      <c r="BM27" s="542"/>
      <c r="BN27" s="534"/>
      <c r="BO27" s="534"/>
      <c r="BP27" s="539"/>
      <c r="BQ27" s="505"/>
      <c r="BR27" s="502"/>
    </row>
    <row r="28" spans="1:70" ht="23.25" customHeight="1" x14ac:dyDescent="0.25">
      <c r="A28" s="20"/>
      <c r="B28" s="529"/>
      <c r="C28" s="514"/>
      <c r="D28" s="511"/>
      <c r="E28" s="511"/>
      <c r="F28" s="505"/>
      <c r="G28" s="505"/>
      <c r="H28" s="514"/>
      <c r="I28" s="505"/>
      <c r="J28" s="532"/>
      <c r="K28" s="27">
        <v>9</v>
      </c>
      <c r="L28" s="28"/>
      <c r="M28" s="516"/>
      <c r="N28" s="518"/>
      <c r="O28" s="534"/>
      <c r="P28" s="524"/>
      <c r="Q28" s="505"/>
      <c r="R28" s="505"/>
      <c r="S28" s="505"/>
      <c r="T28" s="505"/>
      <c r="U28" s="505"/>
      <c r="V28" s="505"/>
      <c r="W28" s="505"/>
      <c r="X28" s="505"/>
      <c r="Y28" s="505"/>
      <c r="Z28" s="505"/>
      <c r="AA28" s="505"/>
      <c r="AB28" s="505"/>
      <c r="AC28" s="505"/>
      <c r="AD28" s="505"/>
      <c r="AE28" s="505"/>
      <c r="AF28" s="505"/>
      <c r="AG28" s="505"/>
      <c r="AH28" s="505"/>
      <c r="AI28" s="505"/>
      <c r="AJ28" s="536"/>
      <c r="AK28" s="534"/>
      <c r="AL28" s="539"/>
      <c r="AM28" s="254"/>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6"/>
      <c r="BL28" s="526"/>
      <c r="BM28" s="542"/>
      <c r="BN28" s="534"/>
      <c r="BO28" s="534"/>
      <c r="BP28" s="539"/>
      <c r="BQ28" s="505"/>
      <c r="BR28" s="502"/>
    </row>
    <row r="29" spans="1:70" ht="23.25" customHeight="1" thickBot="1" x14ac:dyDescent="0.3">
      <c r="A29" s="20"/>
      <c r="B29" s="530"/>
      <c r="C29" s="515"/>
      <c r="D29" s="512"/>
      <c r="E29" s="512"/>
      <c r="F29" s="506"/>
      <c r="G29" s="506"/>
      <c r="H29" s="515"/>
      <c r="I29" s="506"/>
      <c r="J29" s="533"/>
      <c r="K29" s="30">
        <v>10</v>
      </c>
      <c r="L29" s="31"/>
      <c r="M29" s="517"/>
      <c r="N29" s="519"/>
      <c r="O29" s="535"/>
      <c r="P29" s="525"/>
      <c r="Q29" s="506"/>
      <c r="R29" s="506"/>
      <c r="S29" s="506"/>
      <c r="T29" s="506"/>
      <c r="U29" s="506"/>
      <c r="V29" s="506"/>
      <c r="W29" s="506"/>
      <c r="X29" s="506"/>
      <c r="Y29" s="506"/>
      <c r="Z29" s="506"/>
      <c r="AA29" s="506"/>
      <c r="AB29" s="506"/>
      <c r="AC29" s="506"/>
      <c r="AD29" s="506"/>
      <c r="AE29" s="506"/>
      <c r="AF29" s="506"/>
      <c r="AG29" s="506"/>
      <c r="AH29" s="506"/>
      <c r="AI29" s="506"/>
      <c r="AJ29" s="537"/>
      <c r="AK29" s="535"/>
      <c r="AL29" s="540"/>
      <c r="AM29" s="255"/>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7"/>
      <c r="BL29" s="527"/>
      <c r="BM29" s="543"/>
      <c r="BN29" s="535"/>
      <c r="BO29" s="535"/>
      <c r="BP29" s="540"/>
      <c r="BQ29" s="506"/>
      <c r="BR29" s="503"/>
    </row>
    <row r="1047870" spans="2:2" ht="24" x14ac:dyDescent="0.25">
      <c r="B1047870" s="33" t="s">
        <v>9</v>
      </c>
    </row>
    <row r="1047871" spans="2:2" x14ac:dyDescent="0.25">
      <c r="B1047871" s="33" t="s">
        <v>10</v>
      </c>
    </row>
    <row r="1047872" spans="2:2" x14ac:dyDescent="0.25">
      <c r="B1047872" s="33" t="s">
        <v>11</v>
      </c>
    </row>
    <row r="1047873" spans="2:2" x14ac:dyDescent="0.25">
      <c r="B1047873" s="33" t="s">
        <v>12</v>
      </c>
    </row>
    <row r="1047874" spans="2:2" ht="24" x14ac:dyDescent="0.25">
      <c r="B1047874" s="33" t="s">
        <v>13</v>
      </c>
    </row>
    <row r="1047875" spans="2:2" ht="24" x14ac:dyDescent="0.25">
      <c r="B1047875" s="33" t="s">
        <v>14</v>
      </c>
    </row>
    <row r="1047876" spans="2:2" ht="24" x14ac:dyDescent="0.25">
      <c r="B1047876" s="33" t="s">
        <v>15</v>
      </c>
    </row>
    <row r="1047877" spans="2:2" ht="24" x14ac:dyDescent="0.25">
      <c r="B1047877" s="33" t="s">
        <v>16</v>
      </c>
    </row>
    <row r="1047878" spans="2:2" x14ac:dyDescent="0.25">
      <c r="B1047878" s="33" t="s">
        <v>17</v>
      </c>
    </row>
    <row r="1047879" spans="2:2" ht="24" x14ac:dyDescent="0.25">
      <c r="B1047879" s="33" t="s">
        <v>18</v>
      </c>
    </row>
    <row r="1047880" spans="2:2" ht="24" x14ac:dyDescent="0.25">
      <c r="B1047880" s="33" t="s">
        <v>19</v>
      </c>
    </row>
    <row r="1047881" spans="2:2" ht="24" x14ac:dyDescent="0.25">
      <c r="B1047881" s="33" t="s">
        <v>20</v>
      </c>
    </row>
    <row r="1047882" spans="2:2" ht="24" x14ac:dyDescent="0.25">
      <c r="B1047882" s="33" t="s">
        <v>21</v>
      </c>
    </row>
    <row r="1047883" spans="2:2" ht="24" x14ac:dyDescent="0.25">
      <c r="B1047883" s="33" t="s">
        <v>22</v>
      </c>
    </row>
    <row r="1047884" spans="2:2" ht="24" x14ac:dyDescent="0.25">
      <c r="B1047884" s="33" t="s">
        <v>23</v>
      </c>
    </row>
    <row r="1047885" spans="2:2" x14ac:dyDescent="0.25">
      <c r="B1047885" s="33" t="s">
        <v>24</v>
      </c>
    </row>
    <row r="1047886" spans="2:2" ht="24" x14ac:dyDescent="0.25">
      <c r="B1047886" s="33" t="s">
        <v>25</v>
      </c>
    </row>
    <row r="1047887" spans="2:2" ht="24" x14ac:dyDescent="0.25">
      <c r="B1047887" s="33" t="s">
        <v>26</v>
      </c>
    </row>
    <row r="1047888" spans="2:2" ht="24" x14ac:dyDescent="0.25">
      <c r="B1047888" s="33" t="s">
        <v>27</v>
      </c>
    </row>
    <row r="1047889" spans="2:2" x14ac:dyDescent="0.25">
      <c r="B1047889" s="33" t="s">
        <v>28</v>
      </c>
    </row>
    <row r="1047890" spans="2:2" ht="24" x14ac:dyDescent="0.25">
      <c r="B1047890" s="33" t="s">
        <v>29</v>
      </c>
    </row>
    <row r="1047891" spans="2:2" ht="24" x14ac:dyDescent="0.25">
      <c r="B1047891" s="33" t="s">
        <v>30</v>
      </c>
    </row>
    <row r="1047892" spans="2:2" ht="24" x14ac:dyDescent="0.25">
      <c r="B1047892" s="33" t="s">
        <v>31</v>
      </c>
    </row>
    <row r="1047893" spans="2:2" ht="24" x14ac:dyDescent="0.25">
      <c r="B1047893" s="33" t="s">
        <v>32</v>
      </c>
    </row>
    <row r="1047894" spans="2:2" ht="24" x14ac:dyDescent="0.25">
      <c r="B1047894" s="33" t="s">
        <v>33</v>
      </c>
    </row>
    <row r="1047895" spans="2:2" x14ac:dyDescent="0.25">
      <c r="B1047895" s="33" t="s">
        <v>34</v>
      </c>
    </row>
    <row r="1047896" spans="2:2" ht="24" x14ac:dyDescent="0.25">
      <c r="B1047896" s="33" t="s">
        <v>35</v>
      </c>
    </row>
    <row r="1047897" spans="2:2" ht="24" x14ac:dyDescent="0.25">
      <c r="B1047897" s="33" t="s">
        <v>36</v>
      </c>
    </row>
    <row r="1047898" spans="2:2" x14ac:dyDescent="0.25">
      <c r="B1047898" s="33" t="s">
        <v>37</v>
      </c>
    </row>
    <row r="1047899" spans="2:2" x14ac:dyDescent="0.25">
      <c r="B1047899" s="33" t="s">
        <v>38</v>
      </c>
    </row>
    <row r="1047900" spans="2:2" x14ac:dyDescent="0.25">
      <c r="B1047900" s="33" t="s">
        <v>39</v>
      </c>
    </row>
    <row r="1047901" spans="2:2" x14ac:dyDescent="0.25">
      <c r="B1047901" s="33" t="s">
        <v>40</v>
      </c>
    </row>
    <row r="1047902" spans="2:2" x14ac:dyDescent="0.25">
      <c r="B1047902" s="33" t="s">
        <v>41</v>
      </c>
    </row>
  </sheetData>
  <sheetProtection algorithmName="SHA-512" hashValue="GyAYcceOqBWNvbiA+zdy4aVg15YyyfbGOrZvXsOEm+7Ko7UAn9VKhszfwPmdfTMiKbJvxuI9q0U8jObaa+Y8IA==" saltValue="aWysGeDpchI+jpH/tiHlUA==" spinCount="100000" sheet="1" formatCells="0" formatColumns="0" formatRows="0" autoFilter="0"/>
  <mergeCells count="137">
    <mergeCell ref="BN20:BN29"/>
    <mergeCell ref="BO20:BO29"/>
    <mergeCell ref="BP20:BP29"/>
    <mergeCell ref="BQ20:BQ29"/>
    <mergeCell ref="BR20:BR29"/>
    <mergeCell ref="AK20:AK29"/>
    <mergeCell ref="AL20:AL29"/>
    <mergeCell ref="AM20:AM29"/>
    <mergeCell ref="BK20:BK29"/>
    <mergeCell ref="BL20:BL29"/>
    <mergeCell ref="BM20:BM29"/>
    <mergeCell ref="AE20:AE29"/>
    <mergeCell ref="AF20:AF29"/>
    <mergeCell ref="AG20:AG29"/>
    <mergeCell ref="AH20:AH29"/>
    <mergeCell ref="AI20:AI29"/>
    <mergeCell ref="AJ20:AJ29"/>
    <mergeCell ref="Y20:Y29"/>
    <mergeCell ref="Z20:Z29"/>
    <mergeCell ref="AA20:AA29"/>
    <mergeCell ref="AB20:AB29"/>
    <mergeCell ref="AC20:AC29"/>
    <mergeCell ref="AD20:AD29"/>
    <mergeCell ref="S20:S29"/>
    <mergeCell ref="T20:T29"/>
    <mergeCell ref="U20:U29"/>
    <mergeCell ref="V20:V29"/>
    <mergeCell ref="W20:W29"/>
    <mergeCell ref="X20:X29"/>
    <mergeCell ref="M20:M29"/>
    <mergeCell ref="N20:N29"/>
    <mergeCell ref="O20:O29"/>
    <mergeCell ref="P20:P29"/>
    <mergeCell ref="Q20:Q29"/>
    <mergeCell ref="R20:R2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R10:R19"/>
    <mergeCell ref="S10:S19"/>
    <mergeCell ref="T10:T19"/>
    <mergeCell ref="U10:U19"/>
    <mergeCell ref="V10:V19"/>
    <mergeCell ref="I10:I19"/>
    <mergeCell ref="J10:J19"/>
    <mergeCell ref="M10:M19"/>
    <mergeCell ref="N10:N19"/>
    <mergeCell ref="O10:O19"/>
    <mergeCell ref="P10:P1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M7:M9"/>
    <mergeCell ref="N7:AM7"/>
    <mergeCell ref="AN7:AN9"/>
    <mergeCell ref="AO7:AO9"/>
    <mergeCell ref="F8:F9"/>
    <mergeCell ref="G8:G9"/>
    <mergeCell ref="H8:H9"/>
    <mergeCell ref="I8:I9"/>
    <mergeCell ref="BQ8:BQ9"/>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s>
  <conditionalFormatting sqref="J10">
    <cfRule type="containsText" dxfId="373" priority="33" operator="containsText" text="No es Riesgo de Corrupción">
      <formula>NOT(ISERROR(SEARCH("No es Riesgo de Corrupción",J10)))</formula>
    </cfRule>
    <cfRule type="containsText" dxfId="372" priority="34" operator="containsText" text="Si es Riesgo de Corrupción">
      <formula>NOT(ISERROR(SEARCH("Si es Riesgo de Corrupción",J10)))</formula>
    </cfRule>
  </conditionalFormatting>
  <conditionalFormatting sqref="AL10:AL19">
    <cfRule type="containsText" dxfId="371" priority="29" operator="containsText" text="Extremo">
      <formula>NOT(ISERROR(SEARCH("Extremo",AL10)))</formula>
    </cfRule>
    <cfRule type="containsText" dxfId="370" priority="30" operator="containsText" text="Alto">
      <formula>NOT(ISERROR(SEARCH("Alto",AL10)))</formula>
    </cfRule>
    <cfRule type="containsText" dxfId="369" priority="31" operator="containsText" text="Moderado">
      <formula>NOT(ISERROR(SEARCH("Moderado",AL10)))</formula>
    </cfRule>
    <cfRule type="containsText" dxfId="368" priority="32" operator="containsText" text="Bajo">
      <formula>NOT(ISERROR(SEARCH("Bajo",AL10)))</formula>
    </cfRule>
  </conditionalFormatting>
  <conditionalFormatting sqref="BH10:BH19">
    <cfRule type="containsText" dxfId="367" priority="26" operator="containsText" text="FUERTE">
      <formula>NOT(ISERROR(SEARCH("FUERTE",BH10)))</formula>
    </cfRule>
    <cfRule type="containsText" dxfId="366" priority="27" operator="containsText" text="MODERADO">
      <formula>NOT(ISERROR(SEARCH("MODERADO",BH10)))</formula>
    </cfRule>
    <cfRule type="containsText" dxfId="365" priority="28" operator="containsText" text="DÉBIL">
      <formula>NOT(ISERROR(SEARCH("DÉBIL",BH10)))</formula>
    </cfRule>
  </conditionalFormatting>
  <conditionalFormatting sqref="AM10">
    <cfRule type="containsText" dxfId="364" priority="22" operator="containsText" text="Extremo">
      <formula>NOT(ISERROR(SEARCH("Extremo",AM10)))</formula>
    </cfRule>
    <cfRule type="containsText" dxfId="363" priority="23" operator="containsText" text="Alto">
      <formula>NOT(ISERROR(SEARCH("Alto",AM10)))</formula>
    </cfRule>
    <cfRule type="containsText" dxfId="362" priority="24" operator="containsText" text="Moderado">
      <formula>NOT(ISERROR(SEARCH("Moderado",AM10)))</formula>
    </cfRule>
    <cfRule type="containsText" dxfId="361" priority="25" operator="containsText" text="Bajo">
      <formula>NOT(ISERROR(SEARCH("Bajo",AM10)))</formula>
    </cfRule>
  </conditionalFormatting>
  <conditionalFormatting sqref="BP10:BP19">
    <cfRule type="containsText" dxfId="360" priority="18" operator="containsText" text="Extremo">
      <formula>NOT(ISERROR(SEARCH("Extremo",BP10)))</formula>
    </cfRule>
    <cfRule type="containsText" dxfId="359" priority="19" operator="containsText" text="Alto">
      <formula>NOT(ISERROR(SEARCH("Alto",BP10)))</formula>
    </cfRule>
    <cfRule type="containsText" dxfId="358" priority="20" operator="containsText" text="Moderado">
      <formula>NOT(ISERROR(SEARCH("Moderado",BP10)))</formula>
    </cfRule>
    <cfRule type="containsText" dxfId="357" priority="21" operator="containsText" text="Bajo">
      <formula>NOT(ISERROR(SEARCH("Bajo",BP10)))</formula>
    </cfRule>
  </conditionalFormatting>
  <conditionalFormatting sqref="J20">
    <cfRule type="containsText" dxfId="356" priority="16" operator="containsText" text="No es Riesgo de Corrupción">
      <formula>NOT(ISERROR(SEARCH("No es Riesgo de Corrupción",J20)))</formula>
    </cfRule>
    <cfRule type="containsText" dxfId="355" priority="17" operator="containsText" text="Si es Riesgo de Corrupción">
      <formula>NOT(ISERROR(SEARCH("Si es Riesgo de Corrupción",J20)))</formula>
    </cfRule>
  </conditionalFormatting>
  <conditionalFormatting sqref="AL20:AL29">
    <cfRule type="containsText" dxfId="354" priority="12" operator="containsText" text="Extremo">
      <formula>NOT(ISERROR(SEARCH("Extremo",AL20)))</formula>
    </cfRule>
    <cfRule type="containsText" dxfId="353" priority="13" operator="containsText" text="Alto">
      <formula>NOT(ISERROR(SEARCH("Alto",AL20)))</formula>
    </cfRule>
    <cfRule type="containsText" dxfId="352" priority="14" operator="containsText" text="Moderado">
      <formula>NOT(ISERROR(SEARCH("Moderado",AL20)))</formula>
    </cfRule>
    <cfRule type="containsText" dxfId="351" priority="15" operator="containsText" text="Bajo">
      <formula>NOT(ISERROR(SEARCH("Bajo",AL20)))</formula>
    </cfRule>
  </conditionalFormatting>
  <conditionalFormatting sqref="BH20:BH29">
    <cfRule type="containsText" dxfId="350" priority="9" operator="containsText" text="FUERTE">
      <formula>NOT(ISERROR(SEARCH("FUERTE",BH20)))</formula>
    </cfRule>
    <cfRule type="containsText" dxfId="349" priority="10" operator="containsText" text="MODERADO">
      <formula>NOT(ISERROR(SEARCH("MODERADO",BH20)))</formula>
    </cfRule>
    <cfRule type="containsText" dxfId="348" priority="11" operator="containsText" text="DÉBIL">
      <formula>NOT(ISERROR(SEARCH("DÉBIL",BH20)))</formula>
    </cfRule>
  </conditionalFormatting>
  <conditionalFormatting sqref="AM20">
    <cfRule type="containsText" dxfId="347" priority="5" operator="containsText" text="Extremo">
      <formula>NOT(ISERROR(SEARCH("Extremo",AM20)))</formula>
    </cfRule>
    <cfRule type="containsText" dxfId="346" priority="6" operator="containsText" text="Alto">
      <formula>NOT(ISERROR(SEARCH("Alto",AM20)))</formula>
    </cfRule>
    <cfRule type="containsText" dxfId="345" priority="7" operator="containsText" text="Moderado">
      <formula>NOT(ISERROR(SEARCH("Moderado",AM20)))</formula>
    </cfRule>
    <cfRule type="containsText" dxfId="344" priority="8" operator="containsText" text="Bajo">
      <formula>NOT(ISERROR(SEARCH("Bajo",AM20)))</formula>
    </cfRule>
  </conditionalFormatting>
  <conditionalFormatting sqref="BP20:BP29">
    <cfRule type="containsText" dxfId="343" priority="1" operator="containsText" text="Extremo">
      <formula>NOT(ISERROR(SEARCH("Extremo",BP20)))</formula>
    </cfRule>
    <cfRule type="containsText" dxfId="342" priority="2" operator="containsText" text="Alto">
      <formula>NOT(ISERROR(SEARCH("Alto",BP20)))</formula>
    </cfRule>
    <cfRule type="containsText" dxfId="341" priority="3" operator="containsText" text="Moderado">
      <formula>NOT(ISERROR(SEARCH("Moderado",BP20)))</formula>
    </cfRule>
    <cfRule type="containsText" dxfId="340" priority="4" operator="containsText" text="Bajo">
      <formula>NOT(ISERROR(SEARCH("Bajo",BP20)))</formula>
    </cfRule>
  </conditionalFormatting>
  <dataValidations count="13">
    <dataValidation type="list" allowBlank="1" showInputMessage="1" showErrorMessage="1" sqref="B10 B20" xr:uid="{00000000-0002-0000-0E00-000000000000}">
      <formula1>$B$1047870:$B$1047902</formula1>
    </dataValidation>
    <dataValidation type="list" allowBlank="1" showInputMessage="1" showErrorMessage="1" sqref="F10:I10 Q10:AI29 F20:I20" xr:uid="{00000000-0002-0000-0E00-000001000000}">
      <formula1>"SI,NO"</formula1>
    </dataValidation>
    <dataValidation type="list" allowBlank="1" showInputMessage="1" showErrorMessage="1" sqref="N10 N20" xr:uid="{00000000-0002-0000-0E00-000002000000}">
      <formula1>"-,1,2,3,4,5"</formula1>
    </dataValidation>
    <dataValidation type="list" allowBlank="1" showInputMessage="1" showErrorMessage="1" sqref="AQ10:AQ29" xr:uid="{00000000-0002-0000-0E00-000003000000}">
      <formula1>"Por Tramite, Diario, Semanal, Quincenal, Mensual, Bimestral, Trimestral, Semestral"</formula1>
    </dataValidation>
    <dataValidation type="list" allowBlank="1" showInputMessage="1" showErrorMessage="1" sqref="AU10:AU29" xr:uid="{00000000-0002-0000-0E00-000004000000}">
      <formula1>"Asignado,No Asignado"</formula1>
    </dataValidation>
    <dataValidation type="list" allowBlank="1" showInputMessage="1" showErrorMessage="1" sqref="AV10:AV29" xr:uid="{00000000-0002-0000-0E00-000005000000}">
      <formula1>"Adecuado,Inadecuado"</formula1>
    </dataValidation>
    <dataValidation type="list" allowBlank="1" showInputMessage="1" showErrorMessage="1" sqref="AW10:AW29" xr:uid="{00000000-0002-0000-0E00-000006000000}">
      <formula1>"Oportuna,Inoportuna"</formula1>
    </dataValidation>
    <dataValidation type="list" allowBlank="1" showInputMessage="1" showErrorMessage="1" sqref="AX10:AX29" xr:uid="{00000000-0002-0000-0E00-000007000000}">
      <formula1>"Prevenir,Detectar,No es un control"</formula1>
    </dataValidation>
    <dataValidation type="list" allowBlank="1" showInputMessage="1" showErrorMessage="1" sqref="AY10:AY29" xr:uid="{00000000-0002-0000-0E00-000008000000}">
      <formula1>"Confiable,No confiable"</formula1>
    </dataValidation>
    <dataValidation type="list" allowBlank="1" showInputMessage="1" showErrorMessage="1" sqref="AZ10:AZ29" xr:uid="{00000000-0002-0000-0E00-000009000000}">
      <formula1>"Se investigan y resuelven oportunamente,No se investigan y resuelven oportunamente."</formula1>
    </dataValidation>
    <dataValidation type="list" allowBlank="1" showInputMessage="1" showErrorMessage="1" sqref="BA10:BA29" xr:uid="{00000000-0002-0000-0E00-00000A000000}">
      <formula1>"Completa,Incompleta,No existe"</formula1>
    </dataValidation>
    <dataValidation type="list" allowBlank="1" showInputMessage="1" showErrorMessage="1" sqref="BE10:BE29" xr:uid="{00000000-0002-0000-0E00-00000B000000}">
      <formula1>"Fuerte,Moderado,Débil"</formula1>
    </dataValidation>
    <dataValidation type="list" allowBlank="1" showInputMessage="1" showErrorMessage="1" sqref="AT10:AT29" xr:uid="{00000000-0002-0000-0E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D000000}">
          <x14:formula1>
            <xm:f>Hoja2!$A$1:$A$4</xm:f>
          </x14:formula1>
          <xm:sqref>AM10:AM29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pageSetUpPr fitToPage="1"/>
  </sheetPr>
  <dimension ref="A1:BR104791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40.25" x14ac:dyDescent="0.25">
      <c r="A10" s="20"/>
      <c r="B10" s="528" t="s">
        <v>35</v>
      </c>
      <c r="C10" s="513" t="s">
        <v>558</v>
      </c>
      <c r="D10" s="511" t="s">
        <v>559</v>
      </c>
      <c r="E10" s="511" t="s">
        <v>560</v>
      </c>
      <c r="F10" s="507" t="s">
        <v>89</v>
      </c>
      <c r="G10" s="507" t="s">
        <v>89</v>
      </c>
      <c r="H10" s="513" t="s">
        <v>89</v>
      </c>
      <c r="I10" s="507" t="s">
        <v>89</v>
      </c>
      <c r="J10" s="531" t="str">
        <f t="shared" ref="J10" si="0">IF(AND((F10="SI"),(G10="SI"),(H10="SI"),(I10="SI")),"Si es Riesgo de Corrupción","No es Riesgo de Corrupción")</f>
        <v>Si es Riesgo de Corrupción</v>
      </c>
      <c r="K10" s="21">
        <v>1</v>
      </c>
      <c r="L10" s="22" t="s">
        <v>561</v>
      </c>
      <c r="M10" s="516" t="s">
        <v>564</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89</v>
      </c>
      <c r="Y10" s="507" t="s">
        <v>96</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16</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565</v>
      </c>
      <c r="AP10" s="10" t="s">
        <v>566</v>
      </c>
      <c r="AQ10" s="10" t="s">
        <v>99</v>
      </c>
      <c r="AR10" s="10" t="s">
        <v>567</v>
      </c>
      <c r="AS10" s="10" t="s">
        <v>568</v>
      </c>
      <c r="AT10" s="10" t="s">
        <v>123</v>
      </c>
      <c r="AU10" s="10" t="s">
        <v>103</v>
      </c>
      <c r="AV10" s="10" t="s">
        <v>104</v>
      </c>
      <c r="AW10" s="10" t="s">
        <v>136</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85</v>
      </c>
      <c r="BC10" s="10" t="str">
        <f t="shared" ref="BC10:BC19" si="7">IF(BB10&lt;=85,"Débil",IF(AND(BB10&gt;=86,BB10&lt;=94),"Moderado","Fuerte"))</f>
        <v>Débil</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19" si="10">IF(BH10="DÉBIL",0,IF(BH10="MODERADO",50,IF(BH10="FUERTE",100,"")))</f>
        <v>0</v>
      </c>
      <c r="BJ10" s="10" t="str">
        <f t="shared" ref="BJ10:BJ19" si="11">IF(AND(BE10="Fuerte",BC10="Fuerte"),"NO","SI")</f>
        <v>SI</v>
      </c>
      <c r="BK10" s="526" t="str">
        <f t="shared" ref="BK10" si="12">IF(AVERAGE(BI10:BI19)=100,"FUERTE",IF(AND(AVERAGE(BI10:BI19)&lt;=99,AVERAGE(BI10:BI19)&gt;=50),"MODERADA",IF(AVERAGE(BI10:BI19)&lt;50,"DÉBIL",0)))</f>
        <v>MODERADA</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2</v>
      </c>
      <c r="BN10" s="534" t="str">
        <f t="shared" ref="BN10" si="15">IF(BM10=1,"Rara vez",IF(BM10=2,"Improbable",IF(BM10=3,"Posible",IF(BM10=4,"Probable",IF(BM10=5,"Casi Seguro",0)))))</f>
        <v>Improbable</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577</v>
      </c>
      <c r="BR10" s="501" t="s">
        <v>839</v>
      </c>
    </row>
    <row r="11" spans="1:70" ht="165.75" x14ac:dyDescent="0.25">
      <c r="A11" s="20"/>
      <c r="B11" s="529"/>
      <c r="C11" s="514"/>
      <c r="D11" s="511"/>
      <c r="E11" s="511"/>
      <c r="F11" s="505"/>
      <c r="G11" s="505"/>
      <c r="H11" s="514"/>
      <c r="I11" s="505"/>
      <c r="J11" s="532"/>
      <c r="K11" s="24">
        <v>2</v>
      </c>
      <c r="L11" s="25" t="s">
        <v>562</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569</v>
      </c>
      <c r="AP11" s="16" t="s">
        <v>570</v>
      </c>
      <c r="AQ11" s="16" t="s">
        <v>99</v>
      </c>
      <c r="AR11" s="16" t="s">
        <v>571</v>
      </c>
      <c r="AS11" s="16" t="s">
        <v>572</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191.25" x14ac:dyDescent="0.25">
      <c r="A12" s="20"/>
      <c r="B12" s="529"/>
      <c r="C12" s="514"/>
      <c r="D12" s="511"/>
      <c r="E12" s="511"/>
      <c r="F12" s="505"/>
      <c r="G12" s="505"/>
      <c r="H12" s="514"/>
      <c r="I12" s="505"/>
      <c r="J12" s="532"/>
      <c r="K12" s="27">
        <v>3</v>
      </c>
      <c r="L12" s="28" t="s">
        <v>563</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573</v>
      </c>
      <c r="AP12" s="12" t="s">
        <v>574</v>
      </c>
      <c r="AQ12" s="12" t="s">
        <v>99</v>
      </c>
      <c r="AR12" s="12" t="s">
        <v>575</v>
      </c>
      <c r="AS12" s="12" t="s">
        <v>576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6"/>
      <c r="BL12" s="526"/>
      <c r="BM12" s="542"/>
      <c r="BN12" s="534"/>
      <c r="BO12" s="534"/>
      <c r="BP12" s="539"/>
      <c r="BQ12" s="505"/>
      <c r="BR12" s="502"/>
    </row>
    <row r="13" spans="1:70" ht="22.5" customHeight="1" x14ac:dyDescent="0.25">
      <c r="A13" s="20"/>
      <c r="B13" s="529"/>
      <c r="C13" s="514"/>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20" spans="1:70" ht="114.75" x14ac:dyDescent="0.25">
      <c r="A20" s="20"/>
      <c r="B20" s="528" t="s">
        <v>35</v>
      </c>
      <c r="C20" s="513" t="s">
        <v>558</v>
      </c>
      <c r="D20" s="511" t="s">
        <v>578</v>
      </c>
      <c r="E20" s="511" t="s">
        <v>579</v>
      </c>
      <c r="F20" s="507" t="s">
        <v>89</v>
      </c>
      <c r="G20" s="507" t="s">
        <v>89</v>
      </c>
      <c r="H20" s="513" t="s">
        <v>89</v>
      </c>
      <c r="I20" s="507" t="s">
        <v>89</v>
      </c>
      <c r="J20" s="531" t="str">
        <f t="shared" ref="J20" si="18">IF(AND((F20="SI"),(G20="SI"),(H20="SI"),(I20="SI")),"Si es Riesgo de Corrupción","No es Riesgo de Corrupción")</f>
        <v>Si es Riesgo de Corrupción</v>
      </c>
      <c r="K20" s="21">
        <v>1</v>
      </c>
      <c r="L20" s="22" t="s">
        <v>580</v>
      </c>
      <c r="M20" s="516" t="s">
        <v>564</v>
      </c>
      <c r="N20" s="518">
        <v>3</v>
      </c>
      <c r="O20" s="534" t="str">
        <f t="shared" ref="O20" si="19">IF(N20=1,"Rara vez",IF(N20=2,"Improbable",IF(N20=3,"Posible",IF(N20=4,"Probable",IF(N20=5,"Casi seguro","← 
Definir el nivel de probabilidad")))))</f>
        <v>Posible</v>
      </c>
      <c r="P20" s="523"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0" s="507" t="s">
        <v>89</v>
      </c>
      <c r="R20" s="507" t="s">
        <v>89</v>
      </c>
      <c r="S20" s="507" t="s">
        <v>89</v>
      </c>
      <c r="T20" s="507" t="s">
        <v>89</v>
      </c>
      <c r="U20" s="507" t="s">
        <v>89</v>
      </c>
      <c r="V20" s="507" t="s">
        <v>89</v>
      </c>
      <c r="W20" s="507" t="s">
        <v>89</v>
      </c>
      <c r="X20" s="507" t="s">
        <v>89</v>
      </c>
      <c r="Y20" s="507" t="s">
        <v>96</v>
      </c>
      <c r="Z20" s="507" t="s">
        <v>89</v>
      </c>
      <c r="AA20" s="507" t="s">
        <v>89</v>
      </c>
      <c r="AB20" s="507" t="s">
        <v>89</v>
      </c>
      <c r="AC20" s="507" t="s">
        <v>89</v>
      </c>
      <c r="AD20" s="507" t="s">
        <v>89</v>
      </c>
      <c r="AE20" s="507" t="s">
        <v>89</v>
      </c>
      <c r="AF20" s="507" t="s">
        <v>96</v>
      </c>
      <c r="AG20" s="507" t="s">
        <v>89</v>
      </c>
      <c r="AH20" s="507" t="s">
        <v>89</v>
      </c>
      <c r="AI20" s="507" t="s">
        <v>96</v>
      </c>
      <c r="AJ20" s="536">
        <f t="shared" ref="AJ20" si="21">IF(AF20="SI","Impacto Catastrófico por lesoines o perdida de vidas humanas",(COUNTIF(Q20:AE29,"SI")+COUNTIF(AG20:AI29,"SI")))</f>
        <v>16</v>
      </c>
      <c r="AK20" s="534" t="str">
        <f t="shared" ref="AK20" si="22">IF(AJ20=0,"",IF(AND(AJ20&gt;0,AJ20&lt;=5),"Moderado",IF(AND(AJ20&gt;5,AJ20&lt;=11),"Mayor","Catastrófico")))</f>
        <v>Catastrófico</v>
      </c>
      <c r="AL20" s="538" t="str">
        <f t="shared" ref="AL20" si="23">IF(AND(O20="Rara Vez",AK20="Moderado"),"Moderado",IF(AND(O20="Rara Vez",AK20="Mayor"),"Alto",IF(AND(O20="Improbable",AK20="Moderado"),"Moderado",IF(AND(O20="Improbable",AK20="Mayor"),"Alto",IF(AND(O20="Posible",AK20="Moderado"),"Alto",IF(AND(O20="Probable",AK20="Moderado"),"Alto","Extremo"))))))</f>
        <v>Extremo</v>
      </c>
      <c r="AM20" s="253" t="s">
        <v>81</v>
      </c>
      <c r="AN20" s="23">
        <v>1</v>
      </c>
      <c r="AO20" s="22" t="s">
        <v>582</v>
      </c>
      <c r="AP20" s="10" t="s">
        <v>583</v>
      </c>
      <c r="AQ20" s="10" t="s">
        <v>99</v>
      </c>
      <c r="AR20" s="10" t="s">
        <v>584</v>
      </c>
      <c r="AS20" s="10" t="s">
        <v>568</v>
      </c>
      <c r="AT20" s="10" t="s">
        <v>123</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127</v>
      </c>
      <c r="BF20" s="10" t="str">
        <f t="shared" ref="BF20:BF29" si="26">IF(BE20="Débil","No se ejecuta",IF(BE20="Moderado","Algunas veces se ejecuta",IF(BE20="FUERTE","Siempre se ejecuta","")))</f>
        <v>Algunas veces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MODERADO</v>
      </c>
      <c r="BI20" s="10">
        <f t="shared" ref="BI20:BI29" si="28">IF(BH20="DÉBIL",0,IF(BH20="MODERADO",50,IF(BH20="FUERTE",100,"")))</f>
        <v>50</v>
      </c>
      <c r="BJ20" s="10" t="str">
        <f t="shared" ref="BJ20:BJ29" si="29">IF(AND(BE20="Fuerte",BC20="Fuerte"),"NO","SI")</f>
        <v>SI</v>
      </c>
      <c r="BK20" s="526" t="str">
        <f t="shared" ref="BK20" si="30">IF(AVERAGE(BI20:BI29)=100,"FUERTE",IF(AND(AVERAGE(BI20:BI29)&lt;=99,AVERAGE(BI20:BI29)&gt;=50),"MODERADA",IF(AVERAGE(BI20:BI29)&lt;50,"DÉBIL",0)))</f>
        <v>MODERADA</v>
      </c>
      <c r="BL20" s="526" t="str">
        <f t="shared" ref="BL20" si="31">IFERROR(IF(BK20="DÉBIL","NO DISMINUYE",IF(AVERAGEIF(AT20:AT29,"Preventivo",BI20:BI29)&gt;=50,"DIRECTAMENTE","NO DISMINUYE")),"NO DISMINUYE")</f>
        <v>DIRECTAMENTE</v>
      </c>
      <c r="BM20" s="541">
        <f t="shared" ref="BM20" si="32">IF(N20=1,1,IF(AND(N20=2,BK20="FUERTE",BL20="DIRECTAMENTE"),N20-1,IF(AND(N20&gt;2,BK20="FUERTE",BL20="DIRECTAMENTE"),N20-2,IF(AND(N20&gt;=2,BK20="MODERADA",BL20="DIRECTAMENTE"),N20-1,N20))))</f>
        <v>2</v>
      </c>
      <c r="BN20" s="534" t="str">
        <f t="shared" ref="BN20" si="33">IF(BM20=1,"Rara vez",IF(BM20=2,"Improbable",IF(BM20=3,"Posible",IF(BM20=4,"Probable",IF(BM20=5,"Casi Seguro",0)))))</f>
        <v>Improbable</v>
      </c>
      <c r="BO20" s="534" t="str">
        <f t="shared" ref="BO20" si="34">AK20</f>
        <v>Catastrófico</v>
      </c>
      <c r="BP20" s="538" t="str">
        <f t="shared" ref="BP20" si="35">IF(AND(BN20="Rara Vez",BO20="Moderado"),"Moderado",IF(AND(BN20="Rara Vez",BO20="Mayor"),"Alto",IF(AND(BN20="Improbable",BO20="Moderado"),"Moderado",IF(AND(BN20="Improbable",BO20="Mayor"),"Alto",IF(AND(BN20="Posible",BO20="Moderado"),"Alto",IF(AND(BN20="Probable",BO20="Moderado"),"Alto","Extremo"))))))</f>
        <v>Extremo</v>
      </c>
      <c r="BQ20" s="507" t="s">
        <v>587</v>
      </c>
      <c r="BR20" s="501" t="s">
        <v>839</v>
      </c>
    </row>
    <row r="21" spans="1:70" ht="102" x14ac:dyDescent="0.25">
      <c r="A21" s="20"/>
      <c r="B21" s="529"/>
      <c r="C21" s="514"/>
      <c r="D21" s="511"/>
      <c r="E21" s="511"/>
      <c r="F21" s="505"/>
      <c r="G21" s="505"/>
      <c r="H21" s="514"/>
      <c r="I21" s="505"/>
      <c r="J21" s="532"/>
      <c r="K21" s="24">
        <v>2</v>
      </c>
      <c r="L21" s="25" t="s">
        <v>581</v>
      </c>
      <c r="M21" s="516"/>
      <c r="N21" s="518"/>
      <c r="O21" s="534"/>
      <c r="P21" s="524"/>
      <c r="Q21" s="505"/>
      <c r="R21" s="505"/>
      <c r="S21" s="505"/>
      <c r="T21" s="505"/>
      <c r="U21" s="505"/>
      <c r="V21" s="505"/>
      <c r="W21" s="505"/>
      <c r="X21" s="505"/>
      <c r="Y21" s="505"/>
      <c r="Z21" s="505"/>
      <c r="AA21" s="505"/>
      <c r="AB21" s="505"/>
      <c r="AC21" s="505"/>
      <c r="AD21" s="505"/>
      <c r="AE21" s="505"/>
      <c r="AF21" s="505"/>
      <c r="AG21" s="505"/>
      <c r="AH21" s="505"/>
      <c r="AI21" s="505"/>
      <c r="AJ21" s="536"/>
      <c r="AK21" s="534"/>
      <c r="AL21" s="539"/>
      <c r="AM21" s="254"/>
      <c r="AN21" s="26">
        <v>2</v>
      </c>
      <c r="AO21" s="25" t="s">
        <v>585</v>
      </c>
      <c r="AP21" s="16" t="s">
        <v>586</v>
      </c>
      <c r="AQ21" s="16" t="s">
        <v>99</v>
      </c>
      <c r="AR21" s="16" t="s">
        <v>584</v>
      </c>
      <c r="AS21" s="16" t="s">
        <v>568</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6"/>
      <c r="BL21" s="526"/>
      <c r="BM21" s="542"/>
      <c r="BN21" s="534"/>
      <c r="BO21" s="534"/>
      <c r="BP21" s="539"/>
      <c r="BQ21" s="505"/>
      <c r="BR21" s="502"/>
    </row>
    <row r="22" spans="1:70" ht="12.75" x14ac:dyDescent="0.25">
      <c r="A22" s="20"/>
      <c r="B22" s="529"/>
      <c r="C22" s="514"/>
      <c r="D22" s="511"/>
      <c r="E22" s="511"/>
      <c r="F22" s="505"/>
      <c r="G22" s="505"/>
      <c r="H22" s="514"/>
      <c r="I22" s="505"/>
      <c r="J22" s="532"/>
      <c r="K22" s="27">
        <v>3</v>
      </c>
      <c r="L22" s="28"/>
      <c r="M22" s="516"/>
      <c r="N22" s="518"/>
      <c r="O22" s="534"/>
      <c r="P22" s="524"/>
      <c r="Q22" s="505"/>
      <c r="R22" s="505"/>
      <c r="S22" s="505"/>
      <c r="T22" s="505"/>
      <c r="U22" s="505"/>
      <c r="V22" s="505"/>
      <c r="W22" s="505"/>
      <c r="X22" s="505"/>
      <c r="Y22" s="505"/>
      <c r="Z22" s="505"/>
      <c r="AA22" s="505"/>
      <c r="AB22" s="505"/>
      <c r="AC22" s="505"/>
      <c r="AD22" s="505"/>
      <c r="AE22" s="505"/>
      <c r="AF22" s="505"/>
      <c r="AG22" s="505"/>
      <c r="AH22" s="505"/>
      <c r="AI22" s="505"/>
      <c r="AJ22" s="536"/>
      <c r="AK22" s="534"/>
      <c r="AL22" s="539"/>
      <c r="AM22" s="254"/>
      <c r="AN22" s="29">
        <v>3</v>
      </c>
      <c r="AO22" s="28"/>
      <c r="AP22" s="12"/>
      <c r="AQ22" s="12"/>
      <c r="AR22" s="12"/>
      <c r="AS22" s="12"/>
      <c r="AT22" s="12"/>
      <c r="AU22" s="12"/>
      <c r="AV22" s="12"/>
      <c r="AW22" s="12"/>
      <c r="AX22" s="12"/>
      <c r="AY22" s="12"/>
      <c r="AZ22" s="12"/>
      <c r="BA22" s="12"/>
      <c r="BB22" s="12">
        <f t="shared" si="24"/>
        <v>0</v>
      </c>
      <c r="BC22" s="12" t="str">
        <f t="shared" si="25"/>
        <v>Débil</v>
      </c>
      <c r="BD22" s="12"/>
      <c r="BE22" s="12"/>
      <c r="BF22" s="12" t="str">
        <f t="shared" si="26"/>
        <v/>
      </c>
      <c r="BG22" s="12"/>
      <c r="BH22" s="13" t="str">
        <f t="shared" si="27"/>
        <v/>
      </c>
      <c r="BI22" s="12" t="str">
        <f t="shared" si="28"/>
        <v/>
      </c>
      <c r="BJ22" s="12" t="str">
        <f t="shared" si="29"/>
        <v>SI</v>
      </c>
      <c r="BK22" s="526"/>
      <c r="BL22" s="526"/>
      <c r="BM22" s="542"/>
      <c r="BN22" s="534"/>
      <c r="BO22" s="534"/>
      <c r="BP22" s="539"/>
      <c r="BQ22" s="505"/>
      <c r="BR22" s="502"/>
    </row>
    <row r="23" spans="1:70" ht="22.5" customHeight="1" x14ac:dyDescent="0.25">
      <c r="A23" s="20"/>
      <c r="B23" s="529"/>
      <c r="C23" s="514"/>
      <c r="D23" s="511"/>
      <c r="E23" s="511"/>
      <c r="F23" s="505"/>
      <c r="G23" s="505"/>
      <c r="H23" s="514"/>
      <c r="I23" s="505"/>
      <c r="J23" s="532"/>
      <c r="K23" s="24">
        <v>4</v>
      </c>
      <c r="L23" s="25"/>
      <c r="M23" s="516"/>
      <c r="N23" s="518"/>
      <c r="O23" s="534"/>
      <c r="P23" s="524"/>
      <c r="Q23" s="505"/>
      <c r="R23" s="505"/>
      <c r="S23" s="505"/>
      <c r="T23" s="505"/>
      <c r="U23" s="505"/>
      <c r="V23" s="505"/>
      <c r="W23" s="505"/>
      <c r="X23" s="505"/>
      <c r="Y23" s="505"/>
      <c r="Z23" s="505"/>
      <c r="AA23" s="505"/>
      <c r="AB23" s="505"/>
      <c r="AC23" s="505"/>
      <c r="AD23" s="505"/>
      <c r="AE23" s="505"/>
      <c r="AF23" s="505"/>
      <c r="AG23" s="505"/>
      <c r="AH23" s="505"/>
      <c r="AI23" s="505"/>
      <c r="AJ23" s="536"/>
      <c r="AK23" s="534"/>
      <c r="AL23" s="539"/>
      <c r="AM23" s="254"/>
      <c r="AN23" s="26">
        <v>4</v>
      </c>
      <c r="AO23" s="25" t="s">
        <v>47</v>
      </c>
      <c r="AP23" s="16"/>
      <c r="AQ23" s="16"/>
      <c r="AR23" s="16"/>
      <c r="AS23" s="16"/>
      <c r="AT23" s="16"/>
      <c r="AU23" s="16"/>
      <c r="AV23" s="16"/>
      <c r="AW23" s="16"/>
      <c r="AX23" s="16"/>
      <c r="AY23" s="16"/>
      <c r="AZ23" s="16"/>
      <c r="BA23" s="16"/>
      <c r="BB23" s="16">
        <f t="shared" si="24"/>
        <v>0</v>
      </c>
      <c r="BC23" s="16" t="str">
        <f t="shared" si="25"/>
        <v>Débil</v>
      </c>
      <c r="BD23" s="16"/>
      <c r="BE23" s="16"/>
      <c r="BF23" s="16" t="str">
        <f t="shared" si="26"/>
        <v/>
      </c>
      <c r="BG23" s="16"/>
      <c r="BH23" s="17" t="str">
        <f t="shared" si="27"/>
        <v/>
      </c>
      <c r="BI23" s="16" t="str">
        <f t="shared" si="28"/>
        <v/>
      </c>
      <c r="BJ23" s="16" t="str">
        <f t="shared" si="29"/>
        <v>SI</v>
      </c>
      <c r="BK23" s="526"/>
      <c r="BL23" s="526"/>
      <c r="BM23" s="542"/>
      <c r="BN23" s="534"/>
      <c r="BO23" s="534"/>
      <c r="BP23" s="539"/>
      <c r="BQ23" s="505"/>
      <c r="BR23" s="502"/>
    </row>
    <row r="24" spans="1:70" ht="22.5" customHeight="1" x14ac:dyDescent="0.25">
      <c r="A24" s="20"/>
      <c r="B24" s="529"/>
      <c r="C24" s="514"/>
      <c r="D24" s="511"/>
      <c r="E24" s="511"/>
      <c r="F24" s="505"/>
      <c r="G24" s="505"/>
      <c r="H24" s="514"/>
      <c r="I24" s="505"/>
      <c r="J24" s="532"/>
      <c r="K24" s="27">
        <v>5</v>
      </c>
      <c r="L24" s="28" t="s">
        <v>47</v>
      </c>
      <c r="M24" s="516"/>
      <c r="N24" s="518"/>
      <c r="O24" s="534"/>
      <c r="P24" s="524"/>
      <c r="Q24" s="505"/>
      <c r="R24" s="505"/>
      <c r="S24" s="505"/>
      <c r="T24" s="505"/>
      <c r="U24" s="505"/>
      <c r="V24" s="505"/>
      <c r="W24" s="505"/>
      <c r="X24" s="505"/>
      <c r="Y24" s="505"/>
      <c r="Z24" s="505"/>
      <c r="AA24" s="505"/>
      <c r="AB24" s="505"/>
      <c r="AC24" s="505"/>
      <c r="AD24" s="505"/>
      <c r="AE24" s="505"/>
      <c r="AF24" s="505"/>
      <c r="AG24" s="505"/>
      <c r="AH24" s="505"/>
      <c r="AI24" s="505"/>
      <c r="AJ24" s="536"/>
      <c r="AK24" s="534"/>
      <c r="AL24" s="539"/>
      <c r="AM24" s="254"/>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6"/>
      <c r="BL24" s="526"/>
      <c r="BM24" s="542"/>
      <c r="BN24" s="534"/>
      <c r="BO24" s="534"/>
      <c r="BP24" s="539"/>
      <c r="BQ24" s="505"/>
      <c r="BR24" s="502"/>
    </row>
    <row r="25" spans="1:70" ht="22.5" customHeight="1" x14ac:dyDescent="0.25">
      <c r="A25" s="20"/>
      <c r="B25" s="529"/>
      <c r="C25" s="514"/>
      <c r="D25" s="511"/>
      <c r="E25" s="511"/>
      <c r="F25" s="505"/>
      <c r="G25" s="505"/>
      <c r="H25" s="514"/>
      <c r="I25" s="505"/>
      <c r="J25" s="532"/>
      <c r="K25" s="24">
        <v>6</v>
      </c>
      <c r="L25" s="25" t="s">
        <v>47</v>
      </c>
      <c r="M25" s="516"/>
      <c r="N25" s="518"/>
      <c r="O25" s="534"/>
      <c r="P25" s="524"/>
      <c r="Q25" s="505"/>
      <c r="R25" s="505"/>
      <c r="S25" s="505"/>
      <c r="T25" s="505"/>
      <c r="U25" s="505"/>
      <c r="V25" s="505"/>
      <c r="W25" s="505"/>
      <c r="X25" s="505"/>
      <c r="Y25" s="505"/>
      <c r="Z25" s="505"/>
      <c r="AA25" s="505"/>
      <c r="AB25" s="505"/>
      <c r="AC25" s="505"/>
      <c r="AD25" s="505"/>
      <c r="AE25" s="505"/>
      <c r="AF25" s="505"/>
      <c r="AG25" s="505"/>
      <c r="AH25" s="505"/>
      <c r="AI25" s="505"/>
      <c r="AJ25" s="536"/>
      <c r="AK25" s="534"/>
      <c r="AL25" s="539"/>
      <c r="AM25" s="254"/>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6"/>
      <c r="BL25" s="526"/>
      <c r="BM25" s="542"/>
      <c r="BN25" s="534"/>
      <c r="BO25" s="534"/>
      <c r="BP25" s="539"/>
      <c r="BQ25" s="505"/>
      <c r="BR25" s="502"/>
    </row>
    <row r="26" spans="1:70" ht="22.5" customHeight="1" x14ac:dyDescent="0.25">
      <c r="A26" s="20"/>
      <c r="B26" s="529"/>
      <c r="C26" s="514"/>
      <c r="D26" s="511"/>
      <c r="E26" s="511"/>
      <c r="F26" s="505"/>
      <c r="G26" s="505"/>
      <c r="H26" s="514"/>
      <c r="I26" s="505"/>
      <c r="J26" s="532"/>
      <c r="K26" s="27">
        <v>7</v>
      </c>
      <c r="L26" s="28" t="s">
        <v>47</v>
      </c>
      <c r="M26" s="516"/>
      <c r="N26" s="518"/>
      <c r="O26" s="534"/>
      <c r="P26" s="524"/>
      <c r="Q26" s="505"/>
      <c r="R26" s="505"/>
      <c r="S26" s="505"/>
      <c r="T26" s="505"/>
      <c r="U26" s="505"/>
      <c r="V26" s="505"/>
      <c r="W26" s="505"/>
      <c r="X26" s="505"/>
      <c r="Y26" s="505"/>
      <c r="Z26" s="505"/>
      <c r="AA26" s="505"/>
      <c r="AB26" s="505"/>
      <c r="AC26" s="505"/>
      <c r="AD26" s="505"/>
      <c r="AE26" s="505"/>
      <c r="AF26" s="505"/>
      <c r="AG26" s="505"/>
      <c r="AH26" s="505"/>
      <c r="AI26" s="505"/>
      <c r="AJ26" s="536"/>
      <c r="AK26" s="534"/>
      <c r="AL26" s="539"/>
      <c r="AM26" s="254"/>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6"/>
      <c r="BL26" s="526"/>
      <c r="BM26" s="542"/>
      <c r="BN26" s="534"/>
      <c r="BO26" s="534"/>
      <c r="BP26" s="539"/>
      <c r="BQ26" s="505"/>
      <c r="BR26" s="502"/>
    </row>
    <row r="27" spans="1:70" ht="22.5" customHeight="1" x14ac:dyDescent="0.25">
      <c r="A27" s="20"/>
      <c r="B27" s="529"/>
      <c r="C27" s="514"/>
      <c r="D27" s="511"/>
      <c r="E27" s="511"/>
      <c r="F27" s="505"/>
      <c r="G27" s="505"/>
      <c r="H27" s="514"/>
      <c r="I27" s="505"/>
      <c r="J27" s="532"/>
      <c r="K27" s="24">
        <v>8</v>
      </c>
      <c r="L27" s="25" t="s">
        <v>47</v>
      </c>
      <c r="M27" s="516"/>
      <c r="N27" s="518"/>
      <c r="O27" s="534"/>
      <c r="P27" s="524"/>
      <c r="Q27" s="505"/>
      <c r="R27" s="505"/>
      <c r="S27" s="505"/>
      <c r="T27" s="505"/>
      <c r="U27" s="505"/>
      <c r="V27" s="505"/>
      <c r="W27" s="505"/>
      <c r="X27" s="505"/>
      <c r="Y27" s="505"/>
      <c r="Z27" s="505"/>
      <c r="AA27" s="505"/>
      <c r="AB27" s="505"/>
      <c r="AC27" s="505"/>
      <c r="AD27" s="505"/>
      <c r="AE27" s="505"/>
      <c r="AF27" s="505"/>
      <c r="AG27" s="505"/>
      <c r="AH27" s="505"/>
      <c r="AI27" s="505"/>
      <c r="AJ27" s="536"/>
      <c r="AK27" s="534"/>
      <c r="AL27" s="539"/>
      <c r="AM27" s="254"/>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6"/>
      <c r="BL27" s="526"/>
      <c r="BM27" s="542"/>
      <c r="BN27" s="534"/>
      <c r="BO27" s="534"/>
      <c r="BP27" s="539"/>
      <c r="BQ27" s="505"/>
      <c r="BR27" s="502"/>
    </row>
    <row r="28" spans="1:70" ht="22.5" customHeight="1" x14ac:dyDescent="0.25">
      <c r="A28" s="20"/>
      <c r="B28" s="529"/>
      <c r="C28" s="514"/>
      <c r="D28" s="511"/>
      <c r="E28" s="511"/>
      <c r="F28" s="505"/>
      <c r="G28" s="505"/>
      <c r="H28" s="514"/>
      <c r="I28" s="505"/>
      <c r="J28" s="532"/>
      <c r="K28" s="27">
        <v>9</v>
      </c>
      <c r="L28" s="28" t="s">
        <v>47</v>
      </c>
      <c r="M28" s="516"/>
      <c r="N28" s="518"/>
      <c r="O28" s="534"/>
      <c r="P28" s="524"/>
      <c r="Q28" s="505"/>
      <c r="R28" s="505"/>
      <c r="S28" s="505"/>
      <c r="T28" s="505"/>
      <c r="U28" s="505"/>
      <c r="V28" s="505"/>
      <c r="W28" s="505"/>
      <c r="X28" s="505"/>
      <c r="Y28" s="505"/>
      <c r="Z28" s="505"/>
      <c r="AA28" s="505"/>
      <c r="AB28" s="505"/>
      <c r="AC28" s="505"/>
      <c r="AD28" s="505"/>
      <c r="AE28" s="505"/>
      <c r="AF28" s="505"/>
      <c r="AG28" s="505"/>
      <c r="AH28" s="505"/>
      <c r="AI28" s="505"/>
      <c r="AJ28" s="536"/>
      <c r="AK28" s="534"/>
      <c r="AL28" s="539"/>
      <c r="AM28" s="254"/>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6"/>
      <c r="BL28" s="526"/>
      <c r="BM28" s="542"/>
      <c r="BN28" s="534"/>
      <c r="BO28" s="534"/>
      <c r="BP28" s="539"/>
      <c r="BQ28" s="505"/>
      <c r="BR28" s="502"/>
    </row>
    <row r="29" spans="1:70" ht="22.5" customHeight="1" thickBot="1" x14ac:dyDescent="0.3">
      <c r="A29" s="20"/>
      <c r="B29" s="530"/>
      <c r="C29" s="515"/>
      <c r="D29" s="512"/>
      <c r="E29" s="512"/>
      <c r="F29" s="506"/>
      <c r="G29" s="506"/>
      <c r="H29" s="515"/>
      <c r="I29" s="506"/>
      <c r="J29" s="533"/>
      <c r="K29" s="30">
        <v>10</v>
      </c>
      <c r="L29" s="31" t="s">
        <v>47</v>
      </c>
      <c r="M29" s="517"/>
      <c r="N29" s="519"/>
      <c r="O29" s="535"/>
      <c r="P29" s="525"/>
      <c r="Q29" s="506"/>
      <c r="R29" s="506"/>
      <c r="S29" s="506"/>
      <c r="T29" s="506"/>
      <c r="U29" s="506"/>
      <c r="V29" s="506"/>
      <c r="W29" s="506"/>
      <c r="X29" s="506"/>
      <c r="Y29" s="506"/>
      <c r="Z29" s="506"/>
      <c r="AA29" s="506"/>
      <c r="AB29" s="506"/>
      <c r="AC29" s="506"/>
      <c r="AD29" s="506"/>
      <c r="AE29" s="506"/>
      <c r="AF29" s="506"/>
      <c r="AG29" s="506"/>
      <c r="AH29" s="506"/>
      <c r="AI29" s="506"/>
      <c r="AJ29" s="537"/>
      <c r="AK29" s="535"/>
      <c r="AL29" s="540"/>
      <c r="AM29" s="255"/>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7"/>
      <c r="BL29" s="527"/>
      <c r="BM29" s="543"/>
      <c r="BN29" s="535"/>
      <c r="BO29" s="535"/>
      <c r="BP29" s="540"/>
      <c r="BQ29" s="506"/>
      <c r="BR29" s="503"/>
    </row>
    <row r="1047881" spans="2:2" ht="24" x14ac:dyDescent="0.25">
      <c r="B1047881" s="33" t="s">
        <v>9</v>
      </c>
    </row>
    <row r="1047882" spans="2:2" x14ac:dyDescent="0.25">
      <c r="B1047882" s="33" t="s">
        <v>10</v>
      </c>
    </row>
    <row r="1047883" spans="2:2" x14ac:dyDescent="0.25">
      <c r="B1047883" s="33" t="s">
        <v>11</v>
      </c>
    </row>
    <row r="1047884" spans="2:2" x14ac:dyDescent="0.25">
      <c r="B1047884" s="33" t="s">
        <v>12</v>
      </c>
    </row>
    <row r="1047885" spans="2:2" ht="24" x14ac:dyDescent="0.25">
      <c r="B1047885" s="33" t="s">
        <v>13</v>
      </c>
    </row>
    <row r="1047886" spans="2:2" ht="24" x14ac:dyDescent="0.25">
      <c r="B1047886" s="33" t="s">
        <v>14</v>
      </c>
    </row>
    <row r="1047887" spans="2:2" ht="24" x14ac:dyDescent="0.25">
      <c r="B1047887" s="33" t="s">
        <v>15</v>
      </c>
    </row>
    <row r="1047888" spans="2:2" ht="24" x14ac:dyDescent="0.25">
      <c r="B1047888" s="33" t="s">
        <v>16</v>
      </c>
    </row>
    <row r="1047889" spans="2:2" x14ac:dyDescent="0.25">
      <c r="B1047889" s="33" t="s">
        <v>17</v>
      </c>
    </row>
    <row r="1047890" spans="2:2" ht="24" x14ac:dyDescent="0.25">
      <c r="B1047890" s="33" t="s">
        <v>18</v>
      </c>
    </row>
    <row r="1047891" spans="2:2" ht="24" x14ac:dyDescent="0.25">
      <c r="B1047891" s="33" t="s">
        <v>19</v>
      </c>
    </row>
    <row r="1047892" spans="2:2" ht="24" x14ac:dyDescent="0.25">
      <c r="B1047892" s="33" t="s">
        <v>20</v>
      </c>
    </row>
    <row r="1047893" spans="2:2" ht="24" x14ac:dyDescent="0.25">
      <c r="B1047893" s="33" t="s">
        <v>21</v>
      </c>
    </row>
    <row r="1047894" spans="2:2" ht="24" x14ac:dyDescent="0.25">
      <c r="B1047894" s="33" t="s">
        <v>22</v>
      </c>
    </row>
    <row r="1047895" spans="2:2" ht="24" x14ac:dyDescent="0.25">
      <c r="B1047895" s="33" t="s">
        <v>23</v>
      </c>
    </row>
    <row r="1047896" spans="2:2" x14ac:dyDescent="0.25">
      <c r="B1047896" s="33" t="s">
        <v>24</v>
      </c>
    </row>
    <row r="1047897" spans="2:2" ht="24" x14ac:dyDescent="0.25">
      <c r="B1047897" s="33" t="s">
        <v>25</v>
      </c>
    </row>
    <row r="1047898" spans="2:2" ht="24" x14ac:dyDescent="0.25">
      <c r="B1047898" s="33" t="s">
        <v>26</v>
      </c>
    </row>
    <row r="1047899" spans="2:2" ht="24" x14ac:dyDescent="0.25">
      <c r="B1047899" s="33" t="s">
        <v>27</v>
      </c>
    </row>
    <row r="1047900" spans="2:2" x14ac:dyDescent="0.25">
      <c r="B1047900" s="33" t="s">
        <v>28</v>
      </c>
    </row>
    <row r="1047901" spans="2:2" ht="24" x14ac:dyDescent="0.25">
      <c r="B1047901" s="33" t="s">
        <v>29</v>
      </c>
    </row>
    <row r="1047902" spans="2:2" ht="24" x14ac:dyDescent="0.25">
      <c r="B1047902" s="33" t="s">
        <v>30</v>
      </c>
    </row>
    <row r="1047903" spans="2:2" ht="24" x14ac:dyDescent="0.25">
      <c r="B1047903" s="33" t="s">
        <v>31</v>
      </c>
    </row>
    <row r="1047904" spans="2:2" ht="24" x14ac:dyDescent="0.25">
      <c r="B1047904" s="33" t="s">
        <v>32</v>
      </c>
    </row>
    <row r="1047905" spans="2:2" ht="24" x14ac:dyDescent="0.25">
      <c r="B1047905" s="33" t="s">
        <v>33</v>
      </c>
    </row>
    <row r="1047906" spans="2:2" x14ac:dyDescent="0.25">
      <c r="B1047906" s="33" t="s">
        <v>34</v>
      </c>
    </row>
    <row r="1047907" spans="2:2" ht="24" x14ac:dyDescent="0.25">
      <c r="B1047907" s="33" t="s">
        <v>35</v>
      </c>
    </row>
    <row r="1047908" spans="2:2" ht="24" x14ac:dyDescent="0.25">
      <c r="B1047908" s="33" t="s">
        <v>36</v>
      </c>
    </row>
    <row r="1047909" spans="2:2" x14ac:dyDescent="0.25">
      <c r="B1047909" s="33" t="s">
        <v>37</v>
      </c>
    </row>
    <row r="1047910" spans="2:2" x14ac:dyDescent="0.25">
      <c r="B1047910" s="33" t="s">
        <v>38</v>
      </c>
    </row>
    <row r="1047911" spans="2:2" x14ac:dyDescent="0.25">
      <c r="B1047911" s="33" t="s">
        <v>39</v>
      </c>
    </row>
    <row r="1047912" spans="2:2" x14ac:dyDescent="0.25">
      <c r="B1047912" s="33" t="s">
        <v>40</v>
      </c>
    </row>
    <row r="1047913" spans="2:2" x14ac:dyDescent="0.25">
      <c r="B1047913" s="33" t="s">
        <v>41</v>
      </c>
    </row>
  </sheetData>
  <sheetProtection algorithmName="SHA-512" hashValue="rTa+0i8H2pBVfRzyfLvJSpRkuWROULf4y5MNsFtEzel/1MpSu0QKKSYbsVJbiL1MDraGQ/tTzvmDV/3HoNHqFg==" saltValue="6b9HbSi6bNn3ad3CYBqbug==" spinCount="100000" sheet="1" formatCells="0" formatColumns="0" formatRows="0" autoFilter="0"/>
  <mergeCells count="137">
    <mergeCell ref="BN20:BN29"/>
    <mergeCell ref="BO20:BO29"/>
    <mergeCell ref="BP20:BP29"/>
    <mergeCell ref="BQ20:BQ29"/>
    <mergeCell ref="BR20:BR29"/>
    <mergeCell ref="AK20:AK29"/>
    <mergeCell ref="AL20:AL29"/>
    <mergeCell ref="AM20:AM29"/>
    <mergeCell ref="BK20:BK29"/>
    <mergeCell ref="BL20:BL29"/>
    <mergeCell ref="BM20:BM29"/>
    <mergeCell ref="AE20:AE29"/>
    <mergeCell ref="AF20:AF29"/>
    <mergeCell ref="AG20:AG29"/>
    <mergeCell ref="AH20:AH29"/>
    <mergeCell ref="AI20:AI29"/>
    <mergeCell ref="AJ20:AJ29"/>
    <mergeCell ref="Y20:Y29"/>
    <mergeCell ref="Z20:Z29"/>
    <mergeCell ref="AA20:AA29"/>
    <mergeCell ref="AB20:AB29"/>
    <mergeCell ref="AC20:AC29"/>
    <mergeCell ref="AD20:AD29"/>
    <mergeCell ref="S20:S29"/>
    <mergeCell ref="T20:T29"/>
    <mergeCell ref="U20:U29"/>
    <mergeCell ref="V20:V29"/>
    <mergeCell ref="W20:W29"/>
    <mergeCell ref="X20:X29"/>
    <mergeCell ref="M20:M29"/>
    <mergeCell ref="N20:N29"/>
    <mergeCell ref="O20:O29"/>
    <mergeCell ref="P20:P29"/>
    <mergeCell ref="Q20:Q29"/>
    <mergeCell ref="R20:R2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R10:R19"/>
    <mergeCell ref="S10:S19"/>
    <mergeCell ref="T10:T19"/>
    <mergeCell ref="U10:U19"/>
    <mergeCell ref="V10:V19"/>
    <mergeCell ref="I10:I19"/>
    <mergeCell ref="J10:J19"/>
    <mergeCell ref="M10:M19"/>
    <mergeCell ref="N10:N19"/>
    <mergeCell ref="O10:O19"/>
    <mergeCell ref="P10:P1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M7:M9"/>
    <mergeCell ref="N7:AM7"/>
    <mergeCell ref="AN7:AN9"/>
    <mergeCell ref="AO7:AO9"/>
    <mergeCell ref="F8:F9"/>
    <mergeCell ref="G8:G9"/>
    <mergeCell ref="H8:H9"/>
    <mergeCell ref="I8:I9"/>
    <mergeCell ref="BQ8:BQ9"/>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s>
  <conditionalFormatting sqref="J10">
    <cfRule type="containsText" dxfId="339" priority="33" operator="containsText" text="No es Riesgo de Corrupción">
      <formula>NOT(ISERROR(SEARCH("No es Riesgo de Corrupción",J10)))</formula>
    </cfRule>
    <cfRule type="containsText" dxfId="338" priority="34" operator="containsText" text="Si es Riesgo de Corrupción">
      <formula>NOT(ISERROR(SEARCH("Si es Riesgo de Corrupción",J10)))</formula>
    </cfRule>
  </conditionalFormatting>
  <conditionalFormatting sqref="AL10:AL19">
    <cfRule type="containsText" dxfId="337" priority="29" operator="containsText" text="Extremo">
      <formula>NOT(ISERROR(SEARCH("Extremo",AL10)))</formula>
    </cfRule>
    <cfRule type="containsText" dxfId="336" priority="30" operator="containsText" text="Alto">
      <formula>NOT(ISERROR(SEARCH("Alto",AL10)))</formula>
    </cfRule>
    <cfRule type="containsText" dxfId="335" priority="31" operator="containsText" text="Moderado">
      <formula>NOT(ISERROR(SEARCH("Moderado",AL10)))</formula>
    </cfRule>
    <cfRule type="containsText" dxfId="334" priority="32" operator="containsText" text="Bajo">
      <formula>NOT(ISERROR(SEARCH("Bajo",AL10)))</formula>
    </cfRule>
  </conditionalFormatting>
  <conditionalFormatting sqref="BH10:BH19">
    <cfRule type="containsText" dxfId="333" priority="26" operator="containsText" text="FUERTE">
      <formula>NOT(ISERROR(SEARCH("FUERTE",BH10)))</formula>
    </cfRule>
    <cfRule type="containsText" dxfId="332" priority="27" operator="containsText" text="MODERADO">
      <formula>NOT(ISERROR(SEARCH("MODERADO",BH10)))</formula>
    </cfRule>
    <cfRule type="containsText" dxfId="331" priority="28" operator="containsText" text="DÉBIL">
      <formula>NOT(ISERROR(SEARCH("DÉBIL",BH10)))</formula>
    </cfRule>
  </conditionalFormatting>
  <conditionalFormatting sqref="AM10">
    <cfRule type="containsText" dxfId="330" priority="22" operator="containsText" text="Extremo">
      <formula>NOT(ISERROR(SEARCH("Extremo",AM10)))</formula>
    </cfRule>
    <cfRule type="containsText" dxfId="329" priority="23" operator="containsText" text="Alto">
      <formula>NOT(ISERROR(SEARCH("Alto",AM10)))</formula>
    </cfRule>
    <cfRule type="containsText" dxfId="328" priority="24" operator="containsText" text="Moderado">
      <formula>NOT(ISERROR(SEARCH("Moderado",AM10)))</formula>
    </cfRule>
    <cfRule type="containsText" dxfId="327" priority="25" operator="containsText" text="Bajo">
      <formula>NOT(ISERROR(SEARCH("Bajo",AM10)))</formula>
    </cfRule>
  </conditionalFormatting>
  <conditionalFormatting sqref="BP10:BP19">
    <cfRule type="containsText" dxfId="326" priority="18" operator="containsText" text="Extremo">
      <formula>NOT(ISERROR(SEARCH("Extremo",BP10)))</formula>
    </cfRule>
    <cfRule type="containsText" dxfId="325" priority="19" operator="containsText" text="Alto">
      <formula>NOT(ISERROR(SEARCH("Alto",BP10)))</formula>
    </cfRule>
    <cfRule type="containsText" dxfId="324" priority="20" operator="containsText" text="Moderado">
      <formula>NOT(ISERROR(SEARCH("Moderado",BP10)))</formula>
    </cfRule>
    <cfRule type="containsText" dxfId="323" priority="21" operator="containsText" text="Bajo">
      <formula>NOT(ISERROR(SEARCH("Bajo",BP10)))</formula>
    </cfRule>
  </conditionalFormatting>
  <conditionalFormatting sqref="J20">
    <cfRule type="containsText" dxfId="322" priority="16" operator="containsText" text="No es Riesgo de Corrupción">
      <formula>NOT(ISERROR(SEARCH("No es Riesgo de Corrupción",J20)))</formula>
    </cfRule>
    <cfRule type="containsText" dxfId="321" priority="17" operator="containsText" text="Si es Riesgo de Corrupción">
      <formula>NOT(ISERROR(SEARCH("Si es Riesgo de Corrupción",J20)))</formula>
    </cfRule>
  </conditionalFormatting>
  <conditionalFormatting sqref="AL20:AL29">
    <cfRule type="containsText" dxfId="320" priority="12" operator="containsText" text="Extremo">
      <formula>NOT(ISERROR(SEARCH("Extremo",AL20)))</formula>
    </cfRule>
    <cfRule type="containsText" dxfId="319" priority="13" operator="containsText" text="Alto">
      <formula>NOT(ISERROR(SEARCH("Alto",AL20)))</formula>
    </cfRule>
    <cfRule type="containsText" dxfId="318" priority="14" operator="containsText" text="Moderado">
      <formula>NOT(ISERROR(SEARCH("Moderado",AL20)))</formula>
    </cfRule>
    <cfRule type="containsText" dxfId="317" priority="15" operator="containsText" text="Bajo">
      <formula>NOT(ISERROR(SEARCH("Bajo",AL20)))</formula>
    </cfRule>
  </conditionalFormatting>
  <conditionalFormatting sqref="BH20:BH29">
    <cfRule type="containsText" dxfId="316" priority="9" operator="containsText" text="FUERTE">
      <formula>NOT(ISERROR(SEARCH("FUERTE",BH20)))</formula>
    </cfRule>
    <cfRule type="containsText" dxfId="315" priority="10" operator="containsText" text="MODERADO">
      <formula>NOT(ISERROR(SEARCH("MODERADO",BH20)))</formula>
    </cfRule>
    <cfRule type="containsText" dxfId="314" priority="11" operator="containsText" text="DÉBIL">
      <formula>NOT(ISERROR(SEARCH("DÉBIL",BH20)))</formula>
    </cfRule>
  </conditionalFormatting>
  <conditionalFormatting sqref="AM20">
    <cfRule type="containsText" dxfId="313" priority="5" operator="containsText" text="Extremo">
      <formula>NOT(ISERROR(SEARCH("Extremo",AM20)))</formula>
    </cfRule>
    <cfRule type="containsText" dxfId="312" priority="6" operator="containsText" text="Alto">
      <formula>NOT(ISERROR(SEARCH("Alto",AM20)))</formula>
    </cfRule>
    <cfRule type="containsText" dxfId="311" priority="7" operator="containsText" text="Moderado">
      <formula>NOT(ISERROR(SEARCH("Moderado",AM20)))</formula>
    </cfRule>
    <cfRule type="containsText" dxfId="310" priority="8" operator="containsText" text="Bajo">
      <formula>NOT(ISERROR(SEARCH("Bajo",AM20)))</formula>
    </cfRule>
  </conditionalFormatting>
  <conditionalFormatting sqref="BP20:BP29">
    <cfRule type="containsText" dxfId="309" priority="1" operator="containsText" text="Extremo">
      <formula>NOT(ISERROR(SEARCH("Extremo",BP20)))</formula>
    </cfRule>
    <cfRule type="containsText" dxfId="308" priority="2" operator="containsText" text="Alto">
      <formula>NOT(ISERROR(SEARCH("Alto",BP20)))</formula>
    </cfRule>
    <cfRule type="containsText" dxfId="307" priority="3" operator="containsText" text="Moderado">
      <formula>NOT(ISERROR(SEARCH("Moderado",BP20)))</formula>
    </cfRule>
    <cfRule type="containsText" dxfId="306" priority="4" operator="containsText" text="Bajo">
      <formula>NOT(ISERROR(SEARCH("Bajo",BP20)))</formula>
    </cfRule>
  </conditionalFormatting>
  <dataValidations count="13">
    <dataValidation type="list" allowBlank="1" showInputMessage="1" showErrorMessage="1" sqref="B10 B20" xr:uid="{00000000-0002-0000-0C00-000000000000}">
      <formula1>$B$1047881:$B$1047913</formula1>
    </dataValidation>
    <dataValidation type="list" allowBlank="1" showInputMessage="1" showErrorMessage="1" sqref="F10:I10 Q10:AI29 F20:I20" xr:uid="{00000000-0002-0000-0C00-000001000000}">
      <formula1>"SI,NO"</formula1>
    </dataValidation>
    <dataValidation type="list" allowBlank="1" showInputMessage="1" showErrorMessage="1" sqref="N10 N20" xr:uid="{00000000-0002-0000-0C00-000002000000}">
      <formula1>"-,1,2,3,4,5"</formula1>
    </dataValidation>
    <dataValidation type="list" allowBlank="1" showInputMessage="1" showErrorMessage="1" sqref="AQ10:AQ29" xr:uid="{00000000-0002-0000-0C00-000003000000}">
      <formula1>"Por Tramite, Diario, Semanal, Quincenal, Mensual, Bimestral, Trimestral, Semestral"</formula1>
    </dataValidation>
    <dataValidation type="list" allowBlank="1" showInputMessage="1" showErrorMessage="1" sqref="AU10:AU29" xr:uid="{00000000-0002-0000-0C00-000004000000}">
      <formula1>"Asignado,No Asignado"</formula1>
    </dataValidation>
    <dataValidation type="list" allowBlank="1" showInputMessage="1" showErrorMessage="1" sqref="AV10:AV29" xr:uid="{00000000-0002-0000-0C00-000005000000}">
      <formula1>"Adecuado,Inadecuado"</formula1>
    </dataValidation>
    <dataValidation type="list" allowBlank="1" showInputMessage="1" showErrorMessage="1" sqref="AW10:AW29" xr:uid="{00000000-0002-0000-0C00-000006000000}">
      <formula1>"Oportuna,Inoportuna"</formula1>
    </dataValidation>
    <dataValidation type="list" allowBlank="1" showInputMessage="1" showErrorMessage="1" sqref="AX10:AX29" xr:uid="{00000000-0002-0000-0C00-000007000000}">
      <formula1>"Prevenir,Detectar,No es un control"</formula1>
    </dataValidation>
    <dataValidation type="list" allowBlank="1" showInputMessage="1" showErrorMessage="1" sqref="AY10:AY29" xr:uid="{00000000-0002-0000-0C00-000008000000}">
      <formula1>"Confiable,No confiable"</formula1>
    </dataValidation>
    <dataValidation type="list" allowBlank="1" showInputMessage="1" showErrorMessage="1" sqref="AZ10:AZ29" xr:uid="{00000000-0002-0000-0C00-000009000000}">
      <formula1>"Se investigan y resuelven oportunamente,No se investigan y resuelven oportunamente."</formula1>
    </dataValidation>
    <dataValidation type="list" allowBlank="1" showInputMessage="1" showErrorMessage="1" sqref="BA10:BA29" xr:uid="{00000000-0002-0000-0C00-00000A000000}">
      <formula1>"Completa,Incompleta,No existe"</formula1>
    </dataValidation>
    <dataValidation type="list" allowBlank="1" showInputMessage="1" showErrorMessage="1" sqref="BE10:BE29" xr:uid="{00000000-0002-0000-0C00-00000B000000}">
      <formula1>"Fuerte,Moderado,Débil"</formula1>
    </dataValidation>
    <dataValidation type="list" allowBlank="1" showInputMessage="1" showErrorMessage="1" sqref="AT10:AT29" xr:uid="{00000000-0002-0000-0C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D000000}">
          <x14:formula1>
            <xm:f>Hoja2!$A$1:$A$4</xm:f>
          </x14:formula1>
          <xm:sqref>AM10:AM29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BR104790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10.25" customHeight="1" x14ac:dyDescent="0.25">
      <c r="A10" s="20"/>
      <c r="B10" s="528" t="s">
        <v>15</v>
      </c>
      <c r="C10" s="513" t="s">
        <v>597</v>
      </c>
      <c r="D10" s="511" t="s">
        <v>598</v>
      </c>
      <c r="E10" s="511" t="s">
        <v>599</v>
      </c>
      <c r="F10" s="507" t="s">
        <v>89</v>
      </c>
      <c r="G10" s="507" t="s">
        <v>89</v>
      </c>
      <c r="H10" s="513" t="s">
        <v>89</v>
      </c>
      <c r="I10" s="507" t="s">
        <v>89</v>
      </c>
      <c r="J10" s="531" t="str">
        <f t="shared" ref="J10" si="0">IF(AND((F10="SI"),(G10="SI"),(H10="SI"),(I10="SI")),"Si es Riesgo de Corrupción","No es Riesgo de Corrupción")</f>
        <v>Si es Riesgo de Corrupción</v>
      </c>
      <c r="K10" s="21">
        <v>1</v>
      </c>
      <c r="L10" s="22" t="s">
        <v>600</v>
      </c>
      <c r="M10" s="516" t="s">
        <v>601</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89</v>
      </c>
      <c r="Y10" s="507" t="s">
        <v>89</v>
      </c>
      <c r="Z10" s="507" t="s">
        <v>89</v>
      </c>
      <c r="AA10" s="507" t="s">
        <v>89</v>
      </c>
      <c r="AB10" s="507" t="s">
        <v>89</v>
      </c>
      <c r="AC10" s="507" t="s">
        <v>89</v>
      </c>
      <c r="AD10" s="507" t="s">
        <v>89</v>
      </c>
      <c r="AE10" s="507" t="s">
        <v>89</v>
      </c>
      <c r="AF10" s="507" t="s">
        <v>89</v>
      </c>
      <c r="AG10" s="507" t="s">
        <v>89</v>
      </c>
      <c r="AH10" s="507" t="s">
        <v>89</v>
      </c>
      <c r="AI10" s="507" t="s">
        <v>89</v>
      </c>
      <c r="AJ10" s="536" t="str">
        <f t="shared" ref="AJ10" si="3">IF(AF10="SI","Impacto Catastrófico por lesoines o perdida de vidas humanas",(COUNTIF(Q10:AE19,"SI")+COUNTIF(AG10:AI19,"SI")))</f>
        <v>Impacto Catastrófico por lesoines o perdida de vidas humanas</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602</v>
      </c>
      <c r="AP10" s="10" t="s">
        <v>603</v>
      </c>
      <c r="AQ10" s="10" t="s">
        <v>133</v>
      </c>
      <c r="AR10" s="10" t="s">
        <v>604</v>
      </c>
      <c r="AS10" s="10" t="s">
        <v>536</v>
      </c>
      <c r="AT10" s="10" t="s">
        <v>123</v>
      </c>
      <c r="AU10" s="10" t="s">
        <v>103</v>
      </c>
      <c r="AV10" s="10" t="s">
        <v>104</v>
      </c>
      <c r="AW10" s="10" t="s">
        <v>105</v>
      </c>
      <c r="AX10" s="10" t="s">
        <v>106</v>
      </c>
      <c r="AY10" s="10" t="s">
        <v>107</v>
      </c>
      <c r="AZ10" s="10" t="s">
        <v>108</v>
      </c>
      <c r="BA10" s="10" t="s">
        <v>113</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6" t="str">
        <f t="shared" ref="BK10" si="12">IF(AVERAGE(BI10:BI19)=100,"FUERTE",IF(AND(AVERAGE(BI10:BI19)&lt;=99,AVERAGE(BI10:BI19)&gt;=50),"MODERADA",IF(AVERAGE(BI10:BI19)&lt;50,"DÉBIL",0)))</f>
        <v>DÉBIL</v>
      </c>
      <c r="BL10" s="526" t="str">
        <f t="shared" ref="BL10" si="13">IFERROR(IF(BK10="DÉBIL","NO DISMINUYE",IF(AVERAGEIF(AT10:AT19,"Preventivo",BI10:BI19)&gt;=50,"DIRECTAMENTE","NO DISMINUYE")),"NO DISMINUYE")</f>
        <v>NO DISMINUYE</v>
      </c>
      <c r="BM10" s="541">
        <f t="shared" ref="BM10" si="14">IF(N10=1,1,IF(AND(N10=2,BK10="FUERTE",BL10="DIRECTAMENTE"),N10-1,IF(AND(N10&gt;2,BK10="FUERTE",BL10="DIRECTAMENTE"),N10-2,IF(AND(N10&gt;=2,BK10="MODERADA",BL10="DIRECTAMENTE"),N10-1,N10))))</f>
        <v>3</v>
      </c>
      <c r="BN10" s="534" t="str">
        <f t="shared" ref="BN10" si="15">IF(BM10=1,"Rara vez",IF(BM10=2,"Improbable",IF(BM10=3,"Posible",IF(BM10=4,"Probable",IF(BM10=5,"Casi Seguro",0)))))</f>
        <v>Posible</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607</v>
      </c>
      <c r="BR10" s="501" t="s">
        <v>840</v>
      </c>
    </row>
    <row r="11" spans="1:70" ht="89.25" x14ac:dyDescent="0.25">
      <c r="A11" s="20"/>
      <c r="B11" s="529"/>
      <c r="C11" s="514"/>
      <c r="D11" s="511"/>
      <c r="E11" s="511"/>
      <c r="F11" s="505"/>
      <c r="G11" s="505"/>
      <c r="H11" s="514"/>
      <c r="I11" s="505"/>
      <c r="J11" s="532"/>
      <c r="K11" s="24">
        <v>2</v>
      </c>
      <c r="L11" s="25" t="s">
        <v>600</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606</v>
      </c>
      <c r="AP11" s="16" t="s">
        <v>603</v>
      </c>
      <c r="AQ11" s="16" t="s">
        <v>138</v>
      </c>
      <c r="AR11" s="16" t="s">
        <v>605</v>
      </c>
      <c r="AS11" s="16" t="s">
        <v>536</v>
      </c>
      <c r="AT11" s="16" t="s">
        <v>123</v>
      </c>
      <c r="AU11" s="16" t="s">
        <v>103</v>
      </c>
      <c r="AV11" s="16" t="s">
        <v>104</v>
      </c>
      <c r="AW11" s="16" t="s">
        <v>136</v>
      </c>
      <c r="AX11" s="16" t="s">
        <v>106</v>
      </c>
      <c r="AY11" s="16" t="s">
        <v>107</v>
      </c>
      <c r="AZ11" s="16" t="s">
        <v>108</v>
      </c>
      <c r="BA11" s="16" t="s">
        <v>109</v>
      </c>
      <c r="BB11" s="16">
        <f t="shared" si="6"/>
        <v>75</v>
      </c>
      <c r="BC11" s="16" t="str">
        <f t="shared" si="7"/>
        <v>Débil</v>
      </c>
      <c r="BD11" s="16"/>
      <c r="BE11" s="16" t="s">
        <v>115</v>
      </c>
      <c r="BF11" s="16" t="str">
        <f t="shared" si="8"/>
        <v>Siempre se ejecuta</v>
      </c>
      <c r="BG11" s="16"/>
      <c r="BH11" s="17" t="str">
        <f t="shared" si="9"/>
        <v>DÉBIL</v>
      </c>
      <c r="BI11" s="16">
        <f t="shared" si="10"/>
        <v>0</v>
      </c>
      <c r="BJ11" s="16" t="str">
        <f t="shared" si="11"/>
        <v>SI</v>
      </c>
      <c r="BK11" s="526"/>
      <c r="BL11" s="526"/>
      <c r="BM11" s="542"/>
      <c r="BN11" s="534"/>
      <c r="BO11" s="534"/>
      <c r="BP11" s="539"/>
      <c r="BQ11" s="505"/>
      <c r="BR11" s="502"/>
    </row>
    <row r="12" spans="1:70" ht="12.75" x14ac:dyDescent="0.25">
      <c r="A12" s="20"/>
      <c r="B12" s="529"/>
      <c r="C12" s="514"/>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2.5" customHeight="1" x14ac:dyDescent="0.25">
      <c r="A13" s="20"/>
      <c r="B13" s="529"/>
      <c r="C13" s="514"/>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0" spans="2:2" ht="24" x14ac:dyDescent="0.25">
      <c r="B1047870" s="33" t="s">
        <v>9</v>
      </c>
    </row>
    <row r="1047871" spans="2:2" x14ac:dyDescent="0.25">
      <c r="B1047871" s="33" t="s">
        <v>10</v>
      </c>
    </row>
    <row r="1047872" spans="2:2" x14ac:dyDescent="0.25">
      <c r="B1047872" s="33" t="s">
        <v>11</v>
      </c>
    </row>
    <row r="1047873" spans="2:2" x14ac:dyDescent="0.25">
      <c r="B1047873" s="33" t="s">
        <v>12</v>
      </c>
    </row>
    <row r="1047874" spans="2:2" ht="24" x14ac:dyDescent="0.25">
      <c r="B1047874" s="33" t="s">
        <v>13</v>
      </c>
    </row>
    <row r="1047875" spans="2:2" ht="24" x14ac:dyDescent="0.25">
      <c r="B1047875" s="33" t="s">
        <v>14</v>
      </c>
    </row>
    <row r="1047876" spans="2:2" ht="24" x14ac:dyDescent="0.25">
      <c r="B1047876" s="33" t="s">
        <v>15</v>
      </c>
    </row>
    <row r="1047877" spans="2:2" ht="24" x14ac:dyDescent="0.25">
      <c r="B1047877" s="33" t="s">
        <v>16</v>
      </c>
    </row>
    <row r="1047878" spans="2:2" x14ac:dyDescent="0.25">
      <c r="B1047878" s="33" t="s">
        <v>17</v>
      </c>
    </row>
    <row r="1047879" spans="2:2" ht="24" x14ac:dyDescent="0.25">
      <c r="B1047879" s="33" t="s">
        <v>18</v>
      </c>
    </row>
    <row r="1047880" spans="2:2" ht="24" x14ac:dyDescent="0.25">
      <c r="B1047880" s="33" t="s">
        <v>19</v>
      </c>
    </row>
    <row r="1047881" spans="2:2" ht="24" x14ac:dyDescent="0.25">
      <c r="B1047881" s="33" t="s">
        <v>20</v>
      </c>
    </row>
    <row r="1047882" spans="2:2" ht="24" x14ac:dyDescent="0.25">
      <c r="B1047882" s="33" t="s">
        <v>21</v>
      </c>
    </row>
    <row r="1047883" spans="2:2" ht="24" x14ac:dyDescent="0.25">
      <c r="B1047883" s="33" t="s">
        <v>22</v>
      </c>
    </row>
    <row r="1047884" spans="2:2" ht="24" x14ac:dyDescent="0.25">
      <c r="B1047884" s="33" t="s">
        <v>23</v>
      </c>
    </row>
    <row r="1047885" spans="2:2" x14ac:dyDescent="0.25">
      <c r="B1047885" s="33" t="s">
        <v>24</v>
      </c>
    </row>
    <row r="1047886" spans="2:2" ht="24" x14ac:dyDescent="0.25">
      <c r="B1047886" s="33" t="s">
        <v>25</v>
      </c>
    </row>
    <row r="1047887" spans="2:2" ht="24" x14ac:dyDescent="0.25">
      <c r="B1047887" s="33" t="s">
        <v>26</v>
      </c>
    </row>
    <row r="1047888" spans="2:2" ht="24" x14ac:dyDescent="0.25">
      <c r="B1047888" s="33" t="s">
        <v>27</v>
      </c>
    </row>
    <row r="1047889" spans="2:2" x14ac:dyDescent="0.25">
      <c r="B1047889" s="33" t="s">
        <v>28</v>
      </c>
    </row>
    <row r="1047890" spans="2:2" ht="24" x14ac:dyDescent="0.25">
      <c r="B1047890" s="33" t="s">
        <v>29</v>
      </c>
    </row>
    <row r="1047891" spans="2:2" ht="24" x14ac:dyDescent="0.25">
      <c r="B1047891" s="33" t="s">
        <v>30</v>
      </c>
    </row>
    <row r="1047892" spans="2:2" ht="24" x14ac:dyDescent="0.25">
      <c r="B1047892" s="33" t="s">
        <v>31</v>
      </c>
    </row>
    <row r="1047893" spans="2:2" ht="24" x14ac:dyDescent="0.25">
      <c r="B1047893" s="33" t="s">
        <v>32</v>
      </c>
    </row>
    <row r="1047894" spans="2:2" ht="24" x14ac:dyDescent="0.25">
      <c r="B1047894" s="33" t="s">
        <v>33</v>
      </c>
    </row>
    <row r="1047895" spans="2:2" x14ac:dyDescent="0.25">
      <c r="B1047895" s="33" t="s">
        <v>34</v>
      </c>
    </row>
    <row r="1047896" spans="2:2" ht="24" x14ac:dyDescent="0.25">
      <c r="B1047896" s="33" t="s">
        <v>35</v>
      </c>
    </row>
    <row r="1047897" spans="2:2" ht="24" x14ac:dyDescent="0.25">
      <c r="B1047897" s="33" t="s">
        <v>36</v>
      </c>
    </row>
    <row r="1047898" spans="2:2" x14ac:dyDescent="0.25">
      <c r="B1047898" s="33" t="s">
        <v>37</v>
      </c>
    </row>
    <row r="1047899" spans="2:2" x14ac:dyDescent="0.25">
      <c r="B1047899" s="33" t="s">
        <v>38</v>
      </c>
    </row>
    <row r="1047900" spans="2:2" x14ac:dyDescent="0.25">
      <c r="B1047900" s="33" t="s">
        <v>39</v>
      </c>
    </row>
    <row r="1047901" spans="2:2" x14ac:dyDescent="0.25">
      <c r="B1047901" s="33" t="s">
        <v>40</v>
      </c>
    </row>
    <row r="1047902" spans="2:2" x14ac:dyDescent="0.25">
      <c r="B1047902" s="33" t="s">
        <v>41</v>
      </c>
    </row>
  </sheetData>
  <sheetProtection algorithmName="SHA-512" hashValue="5NQHF8Syicp0SNCe+eOYNSzhVOARvinFaoqHmtf5eCpqwD9Y78rgMYfWZ/doBkyOa3Ye23hMoLxKpaCI3B4T6A==" saltValue="fnDPHH+4V8RrjfJ0u+j6L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305" priority="33" operator="containsText" text="No es Riesgo de Corrupción">
      <formula>NOT(ISERROR(SEARCH("No es Riesgo de Corrupción",J10)))</formula>
    </cfRule>
    <cfRule type="containsText" dxfId="304" priority="34" operator="containsText" text="Si es Riesgo de Corrupción">
      <formula>NOT(ISERROR(SEARCH("Si es Riesgo de Corrupción",J10)))</formula>
    </cfRule>
  </conditionalFormatting>
  <conditionalFormatting sqref="AL10:AL19">
    <cfRule type="containsText" dxfId="303" priority="29" operator="containsText" text="Extremo">
      <formula>NOT(ISERROR(SEARCH("Extremo",AL10)))</formula>
    </cfRule>
    <cfRule type="containsText" dxfId="302" priority="30" operator="containsText" text="Alto">
      <formula>NOT(ISERROR(SEARCH("Alto",AL10)))</formula>
    </cfRule>
    <cfRule type="containsText" dxfId="301" priority="31" operator="containsText" text="Moderado">
      <formula>NOT(ISERROR(SEARCH("Moderado",AL10)))</formula>
    </cfRule>
    <cfRule type="containsText" dxfId="300" priority="32" operator="containsText" text="Bajo">
      <formula>NOT(ISERROR(SEARCH("Bajo",AL10)))</formula>
    </cfRule>
  </conditionalFormatting>
  <conditionalFormatting sqref="BH10:BH19">
    <cfRule type="containsText" dxfId="299" priority="26" operator="containsText" text="FUERTE">
      <formula>NOT(ISERROR(SEARCH("FUERTE",BH10)))</formula>
    </cfRule>
    <cfRule type="containsText" dxfId="298" priority="27" operator="containsText" text="MODERADO">
      <formula>NOT(ISERROR(SEARCH("MODERADO",BH10)))</formula>
    </cfRule>
    <cfRule type="containsText" dxfId="297" priority="28" operator="containsText" text="DÉBIL">
      <formula>NOT(ISERROR(SEARCH("DÉBIL",BH10)))</formula>
    </cfRule>
  </conditionalFormatting>
  <conditionalFormatting sqref="AM10">
    <cfRule type="containsText" dxfId="296" priority="22" operator="containsText" text="Extremo">
      <formula>NOT(ISERROR(SEARCH("Extremo",AM10)))</formula>
    </cfRule>
    <cfRule type="containsText" dxfId="295" priority="23" operator="containsText" text="Alto">
      <formula>NOT(ISERROR(SEARCH("Alto",AM10)))</formula>
    </cfRule>
    <cfRule type="containsText" dxfId="294" priority="24" operator="containsText" text="Moderado">
      <formula>NOT(ISERROR(SEARCH("Moderado",AM10)))</formula>
    </cfRule>
    <cfRule type="containsText" dxfId="293" priority="25" operator="containsText" text="Bajo">
      <formula>NOT(ISERROR(SEARCH("Bajo",AM10)))</formula>
    </cfRule>
  </conditionalFormatting>
  <conditionalFormatting sqref="BP10:BP19">
    <cfRule type="containsText" dxfId="292" priority="18" operator="containsText" text="Extremo">
      <formula>NOT(ISERROR(SEARCH("Extremo",BP10)))</formula>
    </cfRule>
    <cfRule type="containsText" dxfId="291" priority="19" operator="containsText" text="Alto">
      <formula>NOT(ISERROR(SEARCH("Alto",BP10)))</formula>
    </cfRule>
    <cfRule type="containsText" dxfId="290" priority="20" operator="containsText" text="Moderado">
      <formula>NOT(ISERROR(SEARCH("Moderado",BP10)))</formula>
    </cfRule>
    <cfRule type="containsText" dxfId="289" priority="21" operator="containsText" text="Bajo">
      <formula>NOT(ISERROR(SEARCH("Bajo",BP10)))</formula>
    </cfRule>
  </conditionalFormatting>
  <dataValidations count="13">
    <dataValidation type="list" allowBlank="1" showInputMessage="1" showErrorMessage="1" sqref="AT10:AT19" xr:uid="{00000000-0002-0000-0D00-000000000000}">
      <formula1>"Preventivo,Detectivo"</formula1>
    </dataValidation>
    <dataValidation type="list" allowBlank="1" showInputMessage="1" showErrorMessage="1" sqref="BE10:BE19" xr:uid="{00000000-0002-0000-0D00-000001000000}">
      <formula1>"Fuerte,Moderado,Débil"</formula1>
    </dataValidation>
    <dataValidation type="list" allowBlank="1" showInputMessage="1" showErrorMessage="1" sqref="BA10:BA19" xr:uid="{00000000-0002-0000-0D00-000002000000}">
      <formula1>"Completa,Incompleta,No existe"</formula1>
    </dataValidation>
    <dataValidation type="list" allowBlank="1" showInputMessage="1" showErrorMessage="1" sqref="AZ10:AZ19" xr:uid="{00000000-0002-0000-0D00-000003000000}">
      <formula1>"Se investigan y resuelven oportunamente,No se investigan y resuelven oportunamente."</formula1>
    </dataValidation>
    <dataValidation type="list" allowBlank="1" showInputMessage="1" showErrorMessage="1" sqref="AY10:AY19" xr:uid="{00000000-0002-0000-0D00-000004000000}">
      <formula1>"Confiable,No confiable"</formula1>
    </dataValidation>
    <dataValidation type="list" allowBlank="1" showInputMessage="1" showErrorMessage="1" sqref="AX10:AX19" xr:uid="{00000000-0002-0000-0D00-000005000000}">
      <formula1>"Prevenir,Detectar,No es un control"</formula1>
    </dataValidation>
    <dataValidation type="list" allowBlank="1" showInputMessage="1" showErrorMessage="1" sqref="AW10:AW19" xr:uid="{00000000-0002-0000-0D00-000006000000}">
      <formula1>"Oportuna,Inoportuna"</formula1>
    </dataValidation>
    <dataValidation type="list" allowBlank="1" showInputMessage="1" showErrorMessage="1" sqref="AV10:AV19" xr:uid="{00000000-0002-0000-0D00-000007000000}">
      <formula1>"Adecuado,Inadecuado"</formula1>
    </dataValidation>
    <dataValidation type="list" allowBlank="1" showInputMessage="1" showErrorMessage="1" sqref="AU10:AU19" xr:uid="{00000000-0002-0000-0D00-000008000000}">
      <formula1>"Asignado,No Asignado"</formula1>
    </dataValidation>
    <dataValidation type="list" allowBlank="1" showInputMessage="1" showErrorMessage="1" sqref="AQ10:AQ19" xr:uid="{00000000-0002-0000-0D00-000009000000}">
      <formula1>"Por Tramite, Diario, Semanal, Quincenal, Mensual, Bimestral, Trimestral, Semestral"</formula1>
    </dataValidation>
    <dataValidation type="list" allowBlank="1" showInputMessage="1" showErrorMessage="1" sqref="N10" xr:uid="{00000000-0002-0000-0D00-00000A000000}">
      <formula1>"-,1,2,3,4,5"</formula1>
    </dataValidation>
    <dataValidation type="list" allowBlank="1" showInputMessage="1" showErrorMessage="1" sqref="F10:I10 Q10:AI19" xr:uid="{00000000-0002-0000-0D00-00000B000000}">
      <formula1>"SI,NO"</formula1>
    </dataValidation>
    <dataValidation type="list" allowBlank="1" showInputMessage="1" showErrorMessage="1" sqref="B10" xr:uid="{00000000-0002-0000-0D00-00000C000000}">
      <formula1>$B$1047870:$B$1047902</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D000000}">
          <x14:formula1>
            <xm:f>Hoja2!$A$1:$A$4</xm:f>
          </x14:formula1>
          <xm:sqref>AM10:AM19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34" t="s">
        <v>64</v>
      </c>
      <c r="AV9" s="34" t="s">
        <v>65</v>
      </c>
      <c r="AW9" s="34">
        <v>2</v>
      </c>
      <c r="AX9" s="34">
        <v>3</v>
      </c>
      <c r="AY9" s="34">
        <v>4</v>
      </c>
      <c r="AZ9" s="34">
        <v>5</v>
      </c>
      <c r="BA9" s="34">
        <v>6</v>
      </c>
      <c r="BB9" s="301"/>
      <c r="BC9" s="302"/>
      <c r="BD9" s="8"/>
      <c r="BE9" s="301"/>
      <c r="BF9" s="302"/>
      <c r="BG9" s="8"/>
      <c r="BH9" s="301"/>
      <c r="BI9" s="302"/>
      <c r="BJ9" s="301"/>
      <c r="BK9" s="317"/>
      <c r="BL9" s="317"/>
      <c r="BM9" s="309" t="s">
        <v>5</v>
      </c>
      <c r="BN9" s="310"/>
      <c r="BO9" s="9" t="s">
        <v>6</v>
      </c>
      <c r="BP9" s="9" t="s">
        <v>7</v>
      </c>
      <c r="BQ9" s="493"/>
      <c r="BR9" s="308"/>
    </row>
    <row r="10" spans="1:70" ht="114.75" x14ac:dyDescent="0.25">
      <c r="A10" s="20"/>
      <c r="B10" s="528" t="s">
        <v>20</v>
      </c>
      <c r="C10" s="513" t="s">
        <v>152</v>
      </c>
      <c r="D10" s="511" t="s">
        <v>483</v>
      </c>
      <c r="E10" s="511" t="s">
        <v>384</v>
      </c>
      <c r="F10" s="507" t="s">
        <v>89</v>
      </c>
      <c r="G10" s="507" t="s">
        <v>89</v>
      </c>
      <c r="H10" s="513" t="s">
        <v>89</v>
      </c>
      <c r="I10" s="507" t="s">
        <v>89</v>
      </c>
      <c r="J10" s="531" t="str">
        <f t="shared" ref="J10" si="0">IF(AND((F10="SI"),(G10="SI"),(H10="SI"),(I10="SI")),"Si es Riesgo de Corrupción","No es Riesgo de Corrupción")</f>
        <v>Si es Riesgo de Corrupción</v>
      </c>
      <c r="K10" s="21">
        <v>1</v>
      </c>
      <c r="L10" s="22" t="s">
        <v>153</v>
      </c>
      <c r="M10" s="516" t="s">
        <v>385</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89</v>
      </c>
      <c r="Y10" s="507" t="s">
        <v>96</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16</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484</v>
      </c>
      <c r="AP10" s="10" t="s">
        <v>156</v>
      </c>
      <c r="AQ10" s="10" t="s">
        <v>99</v>
      </c>
      <c r="AR10" s="10" t="s">
        <v>157</v>
      </c>
      <c r="AS10" s="10" t="s">
        <v>158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127</v>
      </c>
      <c r="BF10" s="10" t="str">
        <f t="shared" ref="BF10:BF19" si="8">IF(BE10="Débil","No se ejecuta",IF(BE10="Moderado","Algunas veces se ejecuta",IF(BE10="FUERTE","Siempre se ejecuta","")))</f>
        <v>Algunas veces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0">
        <f t="shared" ref="BI10:BI19" si="10">IF(BH10="DÉBIL",0,IF(BH10="MODERADO",50,IF(BH10="FUERTE",100,"")))</f>
        <v>50</v>
      </c>
      <c r="BJ10" s="10" t="str">
        <f t="shared" ref="BJ10:BJ19" si="11">IF(AND(BE10="Fuerte",BC10="Fuerte"),"NO","SI")</f>
        <v>SI</v>
      </c>
      <c r="BK10" s="526" t="str">
        <f t="shared" ref="BK10" si="12">IF(AVERAGE(BI10:BI19)=100,"FUERTE",IF(AND(AVERAGE(BI10:BI19)&lt;=99,AVERAGE(BI10:BI19)&gt;=50),"MODERADA",IF(AVERAGE(BI10:BI19)&lt;50,"DÉBIL",0)))</f>
        <v>MODERADA</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2</v>
      </c>
      <c r="BN10" s="534" t="str">
        <f t="shared" ref="BN10" si="15">IF(BM10=1,"Rara vez",IF(BM10=2,"Improbable",IF(BM10=3,"Posible",IF(BM10=4,"Probable",IF(BM10=5,"Casi Seguro",0)))))</f>
        <v>Improbable</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386</v>
      </c>
      <c r="BR10" s="501" t="s">
        <v>841</v>
      </c>
    </row>
    <row r="11" spans="1:70" ht="102" x14ac:dyDescent="0.25">
      <c r="A11" s="20"/>
      <c r="B11" s="529"/>
      <c r="C11" s="514"/>
      <c r="D11" s="511"/>
      <c r="E11" s="511"/>
      <c r="F11" s="505"/>
      <c r="G11" s="505"/>
      <c r="H11" s="514"/>
      <c r="I11" s="505"/>
      <c r="J11" s="532"/>
      <c r="K11" s="24">
        <v>2</v>
      </c>
      <c r="L11" s="25" t="s">
        <v>154</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485</v>
      </c>
      <c r="AP11" s="16" t="s">
        <v>159</v>
      </c>
      <c r="AQ11" s="16" t="s">
        <v>99</v>
      </c>
      <c r="AR11" s="16" t="s">
        <v>157</v>
      </c>
      <c r="AS11" s="16" t="s">
        <v>158</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127</v>
      </c>
      <c r="BF11" s="16" t="str">
        <f t="shared" si="8"/>
        <v>Algunas veces se ejecuta</v>
      </c>
      <c r="BG11" s="16"/>
      <c r="BH11" s="17" t="str">
        <f t="shared" si="9"/>
        <v>MODERADO</v>
      </c>
      <c r="BI11" s="16">
        <f t="shared" si="10"/>
        <v>50</v>
      </c>
      <c r="BJ11" s="16" t="str">
        <f t="shared" si="11"/>
        <v>SI</v>
      </c>
      <c r="BK11" s="526"/>
      <c r="BL11" s="526"/>
      <c r="BM11" s="542"/>
      <c r="BN11" s="534"/>
      <c r="BO11" s="534"/>
      <c r="BP11" s="539"/>
      <c r="BQ11" s="505"/>
      <c r="BR11" s="502"/>
    </row>
    <row r="12" spans="1:70" ht="63.75" x14ac:dyDescent="0.25">
      <c r="A12" s="20"/>
      <c r="B12" s="529"/>
      <c r="C12" s="514"/>
      <c r="D12" s="511"/>
      <c r="E12" s="511"/>
      <c r="F12" s="505"/>
      <c r="G12" s="505"/>
      <c r="H12" s="514"/>
      <c r="I12" s="505"/>
      <c r="J12" s="532"/>
      <c r="K12" s="27">
        <v>3</v>
      </c>
      <c r="L12" s="28" t="s">
        <v>155</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387</v>
      </c>
      <c r="AP12" s="12" t="s">
        <v>160</v>
      </c>
      <c r="AQ12" s="12" t="s">
        <v>99</v>
      </c>
      <c r="AR12" s="12" t="s">
        <v>157</v>
      </c>
      <c r="AS12" s="12" t="s">
        <v>158</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127</v>
      </c>
      <c r="BF12" s="12" t="str">
        <f t="shared" si="8"/>
        <v>Algunas veces se ejecuta</v>
      </c>
      <c r="BG12" s="12"/>
      <c r="BH12" s="13" t="str">
        <f t="shared" si="9"/>
        <v>MODERADO</v>
      </c>
      <c r="BI12" s="12">
        <f t="shared" si="10"/>
        <v>50</v>
      </c>
      <c r="BJ12" s="12" t="str">
        <f t="shared" si="11"/>
        <v>SI</v>
      </c>
      <c r="BK12" s="526"/>
      <c r="BL12" s="526"/>
      <c r="BM12" s="542"/>
      <c r="BN12" s="534"/>
      <c r="BO12" s="534"/>
      <c r="BP12" s="539"/>
      <c r="BQ12" s="505"/>
      <c r="BR12" s="502"/>
    </row>
    <row r="13" spans="1:70" ht="23.25" customHeight="1" x14ac:dyDescent="0.25">
      <c r="A13" s="20"/>
      <c r="B13" s="529"/>
      <c r="C13" s="514"/>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x4GHlJFgI+5bnbYJXYWqA78resDn/RBWbyUpQJZTZyjqt28ULYjyRUY/U2dn4NvAh1zU4ynbu7orpj6nQgkOYA==" saltValue="001F2MJIZ/D4Q14vu21IUQ==" spinCount="100000" sheet="1" formatCells="0" formatColumns="0" formatRows="0" autoFilter="0"/>
  <mergeCells count="93">
    <mergeCell ref="AN6:AT6"/>
    <mergeCell ref="M7:M9"/>
    <mergeCell ref="AU6:BL6"/>
    <mergeCell ref="BM6:BP8"/>
    <mergeCell ref="B7:B9"/>
    <mergeCell ref="C7:C9"/>
    <mergeCell ref="D7:D9"/>
    <mergeCell ref="E7:E9"/>
    <mergeCell ref="N7:AM7"/>
    <mergeCell ref="AN7:AN9"/>
    <mergeCell ref="AO7:AO9"/>
    <mergeCell ref="F8:F9"/>
    <mergeCell ref="G8:G9"/>
    <mergeCell ref="H8:H9"/>
    <mergeCell ref="I8:I9"/>
    <mergeCell ref="B6:M6"/>
    <mergeCell ref="N6:AM6"/>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AD10:AD19"/>
    <mergeCell ref="S10:S19"/>
    <mergeCell ref="T10:T19"/>
    <mergeCell ref="U10:U19"/>
    <mergeCell ref="V10:V19"/>
    <mergeCell ref="W10:W19"/>
    <mergeCell ref="X10:X19"/>
    <mergeCell ref="Y10:Y19"/>
    <mergeCell ref="Z10:Z19"/>
    <mergeCell ref="AA10:AA19"/>
    <mergeCell ref="AB10:AB19"/>
    <mergeCell ref="AC10:AC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BN10:BN19"/>
    <mergeCell ref="BO10:BO19"/>
    <mergeCell ref="BP10:BP19"/>
    <mergeCell ref="BQ10:BQ19"/>
    <mergeCell ref="BR10:BR19"/>
    <mergeCell ref="BQ6:BR7"/>
    <mergeCell ref="B2:C3"/>
    <mergeCell ref="D2:BR2"/>
    <mergeCell ref="D3:BR3"/>
    <mergeCell ref="B4:C4"/>
    <mergeCell ref="D4:R4"/>
    <mergeCell ref="S4:AR4"/>
    <mergeCell ref="AS4:BH4"/>
    <mergeCell ref="BI4:BR4"/>
    <mergeCell ref="AQ7:AQ9"/>
    <mergeCell ref="AR7:AR9"/>
    <mergeCell ref="AS7:AS9"/>
    <mergeCell ref="AT7:AT9"/>
    <mergeCell ref="AU7:BA8"/>
    <mergeCell ref="F7:J7"/>
    <mergeCell ref="K7:L9"/>
  </mergeCells>
  <conditionalFormatting sqref="J10">
    <cfRule type="containsText" dxfId="288" priority="444" operator="containsText" text="No es Riesgo de Corrupción">
      <formula>NOT(ISERROR(SEARCH("No es Riesgo de Corrupción",J10)))</formula>
    </cfRule>
    <cfRule type="containsText" dxfId="287" priority="445" operator="containsText" text="Si es Riesgo de Corrupción">
      <formula>NOT(ISERROR(SEARCH("Si es Riesgo de Corrupción",J10)))</formula>
    </cfRule>
  </conditionalFormatting>
  <conditionalFormatting sqref="AL10:AL19">
    <cfRule type="containsText" dxfId="286" priority="440" operator="containsText" text="Extremo">
      <formula>NOT(ISERROR(SEARCH("Extremo",AL10)))</formula>
    </cfRule>
    <cfRule type="containsText" dxfId="285" priority="441" operator="containsText" text="Alto">
      <formula>NOT(ISERROR(SEARCH("Alto",AL10)))</formula>
    </cfRule>
    <cfRule type="containsText" dxfId="284" priority="442" operator="containsText" text="Moderado">
      <formula>NOT(ISERROR(SEARCH("Moderado",AL10)))</formula>
    </cfRule>
    <cfRule type="containsText" dxfId="283" priority="443" operator="containsText" text="Bajo">
      <formula>NOT(ISERROR(SEARCH("Bajo",AL10)))</formula>
    </cfRule>
  </conditionalFormatting>
  <conditionalFormatting sqref="BH10:BH19">
    <cfRule type="containsText" dxfId="282" priority="437" operator="containsText" text="FUERTE">
      <formula>NOT(ISERROR(SEARCH("FUERTE",BH10)))</formula>
    </cfRule>
    <cfRule type="containsText" dxfId="281" priority="438" operator="containsText" text="MODERADO">
      <formula>NOT(ISERROR(SEARCH("MODERADO",BH10)))</formula>
    </cfRule>
    <cfRule type="containsText" dxfId="280" priority="439" operator="containsText" text="DÉBIL">
      <formula>NOT(ISERROR(SEARCH("DÉBIL",BH10)))</formula>
    </cfRule>
  </conditionalFormatting>
  <conditionalFormatting sqref="AM10">
    <cfRule type="containsText" dxfId="279" priority="433" operator="containsText" text="Extremo">
      <formula>NOT(ISERROR(SEARCH("Extremo",AM10)))</formula>
    </cfRule>
    <cfRule type="containsText" dxfId="278" priority="434" operator="containsText" text="Alto">
      <formula>NOT(ISERROR(SEARCH("Alto",AM10)))</formula>
    </cfRule>
    <cfRule type="containsText" dxfId="277" priority="435" operator="containsText" text="Moderado">
      <formula>NOT(ISERROR(SEARCH("Moderado",AM10)))</formula>
    </cfRule>
    <cfRule type="containsText" dxfId="276" priority="436" operator="containsText" text="Bajo">
      <formula>NOT(ISERROR(SEARCH("Bajo",AM10)))</formula>
    </cfRule>
  </conditionalFormatting>
  <conditionalFormatting sqref="BP10:BP19">
    <cfRule type="containsText" dxfId="275" priority="429" operator="containsText" text="Extremo">
      <formula>NOT(ISERROR(SEARCH("Extremo",BP10)))</formula>
    </cfRule>
    <cfRule type="containsText" dxfId="274" priority="430" operator="containsText" text="Alto">
      <formula>NOT(ISERROR(SEARCH("Alto",BP10)))</formula>
    </cfRule>
    <cfRule type="containsText" dxfId="273" priority="431" operator="containsText" text="Moderado">
      <formula>NOT(ISERROR(SEARCH("Moderado",BP10)))</formula>
    </cfRule>
    <cfRule type="containsText" dxfId="272" priority="432" operator="containsText" text="Bajo">
      <formula>NOT(ISERROR(SEARCH("Bajo",BP10)))</formula>
    </cfRule>
  </conditionalFormatting>
  <dataValidations count="13">
    <dataValidation type="list" allowBlank="1" showInputMessage="1" showErrorMessage="1" sqref="B10" xr:uid="{00000000-0002-0000-0900-000000000000}">
      <formula1>$B$1047871:$B$1047903</formula1>
    </dataValidation>
    <dataValidation type="list" allowBlank="1" showInputMessage="1" showErrorMessage="1" sqref="F10:I10 Q10:AI19" xr:uid="{00000000-0002-0000-0900-000001000000}">
      <formula1>"SI,NO"</formula1>
    </dataValidation>
    <dataValidation type="list" allowBlank="1" showInputMessage="1" showErrorMessage="1" sqref="N10" xr:uid="{00000000-0002-0000-0900-000002000000}">
      <formula1>"-,1,2,3,4,5"</formula1>
    </dataValidation>
    <dataValidation type="list" allowBlank="1" showInputMessage="1" showErrorMessage="1" sqref="AQ10:AQ19" xr:uid="{00000000-0002-0000-0900-000003000000}">
      <formula1>"Por Tramite, Diario, Semanal, Quincenal, Mensual, Bimestral, Trimestral, Semestral"</formula1>
    </dataValidation>
    <dataValidation type="list" allowBlank="1" showInputMessage="1" showErrorMessage="1" sqref="AU10:AU19" xr:uid="{00000000-0002-0000-0900-000004000000}">
      <formula1>"Asignado,No Asignado"</formula1>
    </dataValidation>
    <dataValidation type="list" allowBlank="1" showInputMessage="1" showErrorMessage="1" sqref="AV10:AV19" xr:uid="{00000000-0002-0000-0900-000005000000}">
      <formula1>"Adecuado,Inadecuado"</formula1>
    </dataValidation>
    <dataValidation type="list" allowBlank="1" showInputMessage="1" showErrorMessage="1" sqref="AW10:AW19" xr:uid="{00000000-0002-0000-0900-000006000000}">
      <formula1>"Oportuna,Inoportuna"</formula1>
    </dataValidation>
    <dataValidation type="list" allowBlank="1" showInputMessage="1" showErrorMessage="1" sqref="AX10:AX19" xr:uid="{00000000-0002-0000-0900-000007000000}">
      <formula1>"Prevenir,Detectar,No es un control"</formula1>
    </dataValidation>
    <dataValidation type="list" allowBlank="1" showInputMessage="1" showErrorMessage="1" sqref="AY10:AY19" xr:uid="{00000000-0002-0000-0900-000008000000}">
      <formula1>"Confiable,No confiable"</formula1>
    </dataValidation>
    <dataValidation type="list" allowBlank="1" showInputMessage="1" showErrorMessage="1" sqref="AZ10:AZ19" xr:uid="{00000000-0002-0000-0900-000009000000}">
      <formula1>"Se investigan y resuelven oportunamente,No se investigan y resuelven oportunamente."</formula1>
    </dataValidation>
    <dataValidation type="list" allowBlank="1" showInputMessage="1" showErrorMessage="1" sqref="BA10:BA19" xr:uid="{00000000-0002-0000-0900-00000A000000}">
      <formula1>"Completa,Incompleta,No existe"</formula1>
    </dataValidation>
    <dataValidation type="list" allowBlank="1" showInputMessage="1" showErrorMessage="1" sqref="BE10:BE19" xr:uid="{00000000-0002-0000-0900-00000B000000}">
      <formula1>"Fuerte,Moderado,Débil"</formula1>
    </dataValidation>
    <dataValidation type="list" allowBlank="1" showInputMessage="1" showErrorMessage="1" sqref="AT10:AT19" xr:uid="{00000000-0002-0000-09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D000000}">
          <x14:formula1>
            <xm:f>Hoja2!$A$1:$A$4</xm:f>
          </x14:formula1>
          <xm:sqref>AM10:AM19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40.25" x14ac:dyDescent="0.25">
      <c r="A10" s="20"/>
      <c r="B10" s="528" t="s">
        <v>32</v>
      </c>
      <c r="C10" s="513" t="s">
        <v>510</v>
      </c>
      <c r="D10" s="511" t="s">
        <v>511</v>
      </c>
      <c r="E10" s="511" t="s">
        <v>512</v>
      </c>
      <c r="F10" s="507" t="s">
        <v>89</v>
      </c>
      <c r="G10" s="507" t="s">
        <v>89</v>
      </c>
      <c r="H10" s="513" t="s">
        <v>89</v>
      </c>
      <c r="I10" s="507" t="s">
        <v>89</v>
      </c>
      <c r="J10" s="531" t="str">
        <f t="shared" ref="J10" si="0">IF(AND((F10="SI"),(G10="SI"),(H10="SI"),(I10="SI")),"Si es Riesgo de Corrupción","No es Riesgo de Corrupción")</f>
        <v>Si es Riesgo de Corrupción</v>
      </c>
      <c r="K10" s="21">
        <v>1</v>
      </c>
      <c r="L10" s="22" t="s">
        <v>513</v>
      </c>
      <c r="M10" s="516" t="s">
        <v>515</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89</v>
      </c>
      <c r="T10" s="507" t="s">
        <v>89</v>
      </c>
      <c r="U10" s="507" t="s">
        <v>89</v>
      </c>
      <c r="V10" s="507" t="s">
        <v>89</v>
      </c>
      <c r="W10" s="507" t="s">
        <v>89</v>
      </c>
      <c r="X10" s="507" t="s">
        <v>96</v>
      </c>
      <c r="Y10" s="507" t="s">
        <v>96</v>
      </c>
      <c r="Z10" s="507" t="s">
        <v>89</v>
      </c>
      <c r="AA10" s="507" t="s">
        <v>89</v>
      </c>
      <c r="AB10" s="507" t="s">
        <v>89</v>
      </c>
      <c r="AC10" s="507" t="s">
        <v>89</v>
      </c>
      <c r="AD10" s="507" t="s">
        <v>96</v>
      </c>
      <c r="AE10" s="507" t="s">
        <v>96</v>
      </c>
      <c r="AF10" s="507" t="s">
        <v>96</v>
      </c>
      <c r="AG10" s="507" t="s">
        <v>96</v>
      </c>
      <c r="AH10" s="507" t="s">
        <v>96</v>
      </c>
      <c r="AI10" s="507" t="s">
        <v>96</v>
      </c>
      <c r="AJ10" s="536">
        <f t="shared" ref="AJ10" si="3">IF(AF10="SI","Impacto Catastrófico por lesoines o perdida de vidas humanas",(COUNTIF(Q10:AE19,"SI")+COUNTIF(AG10:AI19,"SI")))</f>
        <v>11</v>
      </c>
      <c r="AK10" s="534" t="str">
        <f t="shared" ref="AK10" si="4">IF(AJ10=0,"",IF(AND(AJ10&gt;0,AJ10&lt;=5),"Moderado",IF(AND(AJ10&gt;5,AJ10&lt;=11),"Mayor","Catastrófico")))</f>
        <v>Mayor</v>
      </c>
      <c r="AL10" s="538" t="str">
        <f t="shared" ref="AL10" si="5">IF(AND(O10="Rara Vez",AK10="Moderado"),"Moderado",IF(AND(O10="Rara Vez",AK10="Mayor"),"Alto",IF(AND(O10="Improbable",AK10="Moderado"),"Moderado",IF(AND(O10="Improbable",AK10="Mayor"),"Alto",IF(AND(O10="Posible",AK10="Moderado"),"Alto",IF(AND(O10="Probable",AK10="Moderado"),"Alto","Extremo"))))))</f>
        <v>Alto</v>
      </c>
      <c r="AM10" s="253" t="s">
        <v>81</v>
      </c>
      <c r="AN10" s="23">
        <v>1</v>
      </c>
      <c r="AO10" s="22" t="s">
        <v>516</v>
      </c>
      <c r="AP10" s="10" t="s">
        <v>517</v>
      </c>
      <c r="AQ10" s="10" t="s">
        <v>518</v>
      </c>
      <c r="AR10" s="10" t="s">
        <v>519</v>
      </c>
      <c r="AS10" s="10" t="s">
        <v>520</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Mayor</v>
      </c>
      <c r="BP10" s="538" t="str">
        <f t="shared" ref="BP10" si="17">IF(AND(BN10="Rara Vez",BO10="Moderado"),"Moderado",IF(AND(BN10="Rara Vez",BO10="Mayor"),"Alto",IF(AND(BN10="Improbable",BO10="Moderado"),"Moderado",IF(AND(BN10="Improbable",BO10="Mayor"),"Alto",IF(AND(BN10="Posible",BO10="Moderado"),"Alto",IF(AND(BN10="Probable",BO10="Moderado"),"Alto","Extremo"))))))</f>
        <v>Alto</v>
      </c>
      <c r="BQ10" s="507" t="s">
        <v>525</v>
      </c>
      <c r="BR10" s="501"/>
    </row>
    <row r="11" spans="1:70" ht="102" x14ac:dyDescent="0.25">
      <c r="A11" s="20"/>
      <c r="B11" s="529"/>
      <c r="C11" s="514"/>
      <c r="D11" s="511"/>
      <c r="E11" s="511"/>
      <c r="F11" s="505"/>
      <c r="G11" s="505"/>
      <c r="H11" s="514"/>
      <c r="I11" s="505"/>
      <c r="J11" s="532"/>
      <c r="K11" s="24">
        <v>2</v>
      </c>
      <c r="L11" s="25" t="s">
        <v>514</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521</v>
      </c>
      <c r="AP11" s="16" t="s">
        <v>522</v>
      </c>
      <c r="AQ11" s="16" t="s">
        <v>99</v>
      </c>
      <c r="AR11" s="16" t="s">
        <v>523</v>
      </c>
      <c r="AS11" s="16" t="s">
        <v>524</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12.75" x14ac:dyDescent="0.25">
      <c r="A12" s="20"/>
      <c r="B12" s="529"/>
      <c r="C12" s="514"/>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29"/>
      <c r="C13" s="514"/>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mwD43AlFot+aFMGgLByLOzh+vNRNwH9NPB8RvkaX6JFxvlyhY3hbqqoS13gZQn7/fyhMhB8RWcXEoky+1mRhyg==" saltValue="O8VXxUvrRVUZ3ymBU3Map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271" priority="16" operator="containsText" text="No es Riesgo de Corrupción">
      <formula>NOT(ISERROR(SEARCH("No es Riesgo de Corrupción",J10)))</formula>
    </cfRule>
    <cfRule type="containsText" dxfId="270" priority="17" operator="containsText" text="Si es Riesgo de Corrupción">
      <formula>NOT(ISERROR(SEARCH("Si es Riesgo de Corrupción",J10)))</formula>
    </cfRule>
  </conditionalFormatting>
  <conditionalFormatting sqref="AL10:AL19">
    <cfRule type="containsText" dxfId="269" priority="12" operator="containsText" text="Extremo">
      <formula>NOT(ISERROR(SEARCH("Extremo",AL10)))</formula>
    </cfRule>
    <cfRule type="containsText" dxfId="268" priority="13" operator="containsText" text="Alto">
      <formula>NOT(ISERROR(SEARCH("Alto",AL10)))</formula>
    </cfRule>
    <cfRule type="containsText" dxfId="267" priority="14" operator="containsText" text="Moderado">
      <formula>NOT(ISERROR(SEARCH("Moderado",AL10)))</formula>
    </cfRule>
    <cfRule type="containsText" dxfId="266" priority="15" operator="containsText" text="Bajo">
      <formula>NOT(ISERROR(SEARCH("Bajo",AL10)))</formula>
    </cfRule>
  </conditionalFormatting>
  <conditionalFormatting sqref="BH10:BH19">
    <cfRule type="containsText" dxfId="265" priority="9" operator="containsText" text="FUERTE">
      <formula>NOT(ISERROR(SEARCH("FUERTE",BH10)))</formula>
    </cfRule>
    <cfRule type="containsText" dxfId="264" priority="10" operator="containsText" text="MODERADO">
      <formula>NOT(ISERROR(SEARCH("MODERADO",BH10)))</formula>
    </cfRule>
    <cfRule type="containsText" dxfId="263" priority="11" operator="containsText" text="DÉBIL">
      <formula>NOT(ISERROR(SEARCH("DÉBIL",BH10)))</formula>
    </cfRule>
  </conditionalFormatting>
  <conditionalFormatting sqref="AM10">
    <cfRule type="containsText" dxfId="262" priority="5" operator="containsText" text="Extremo">
      <formula>NOT(ISERROR(SEARCH("Extremo",AM10)))</formula>
    </cfRule>
    <cfRule type="containsText" dxfId="261" priority="6" operator="containsText" text="Alto">
      <formula>NOT(ISERROR(SEARCH("Alto",AM10)))</formula>
    </cfRule>
    <cfRule type="containsText" dxfId="260" priority="7" operator="containsText" text="Moderado">
      <formula>NOT(ISERROR(SEARCH("Moderado",AM10)))</formula>
    </cfRule>
    <cfRule type="containsText" dxfId="259" priority="8" operator="containsText" text="Bajo">
      <formula>NOT(ISERROR(SEARCH("Bajo",AM10)))</formula>
    </cfRule>
  </conditionalFormatting>
  <conditionalFormatting sqref="BP10:BP19">
    <cfRule type="containsText" dxfId="258" priority="1" operator="containsText" text="Extremo">
      <formula>NOT(ISERROR(SEARCH("Extremo",BP10)))</formula>
    </cfRule>
    <cfRule type="containsText" dxfId="257" priority="2" operator="containsText" text="Alto">
      <formula>NOT(ISERROR(SEARCH("Alto",BP10)))</formula>
    </cfRule>
    <cfRule type="containsText" dxfId="256" priority="3" operator="containsText" text="Moderado">
      <formula>NOT(ISERROR(SEARCH("Moderado",BP10)))</formula>
    </cfRule>
    <cfRule type="containsText" dxfId="255" priority="4" operator="containsText" text="Bajo">
      <formula>NOT(ISERROR(SEARCH("Bajo",BP10)))</formula>
    </cfRule>
  </conditionalFormatting>
  <dataValidations disablePrompts="1" count="13">
    <dataValidation type="list" allowBlank="1" showInputMessage="1" showErrorMessage="1" sqref="B10" xr:uid="{00000000-0002-0000-0A00-000000000000}">
      <formula1>$B$1047871:$B$1047903</formula1>
    </dataValidation>
    <dataValidation type="list" allowBlank="1" showInputMessage="1" showErrorMessage="1" sqref="F10:I10 Q10:AI19" xr:uid="{00000000-0002-0000-0A00-000001000000}">
      <formula1>"SI,NO"</formula1>
    </dataValidation>
    <dataValidation type="list" allowBlank="1" showInputMessage="1" showErrorMessage="1" sqref="N10" xr:uid="{00000000-0002-0000-0A00-000002000000}">
      <formula1>"-,1,2,3,4,5"</formula1>
    </dataValidation>
    <dataValidation type="list" allowBlank="1" showInputMessage="1" showErrorMessage="1" sqref="AQ10:AQ19" xr:uid="{00000000-0002-0000-0A00-000003000000}">
      <formula1>"Por Tramite, Diario, Semanal, Quincenal, Mensual, Bimestral, Trimestral, Semestral"</formula1>
    </dataValidation>
    <dataValidation type="list" allowBlank="1" showInputMessage="1" showErrorMessage="1" sqref="AU10:AU19" xr:uid="{00000000-0002-0000-0A00-000004000000}">
      <formula1>"Asignado,No Asignado"</formula1>
    </dataValidation>
    <dataValidation type="list" allowBlank="1" showInputMessage="1" showErrorMessage="1" sqref="AV10:AV19" xr:uid="{00000000-0002-0000-0A00-000005000000}">
      <formula1>"Adecuado,Inadecuado"</formula1>
    </dataValidation>
    <dataValidation type="list" allowBlank="1" showInputMessage="1" showErrorMessage="1" sqref="AW10:AW19" xr:uid="{00000000-0002-0000-0A00-000006000000}">
      <formula1>"Oportuna,Inoportuna"</formula1>
    </dataValidation>
    <dataValidation type="list" allowBlank="1" showInputMessage="1" showErrorMessage="1" sqref="AX10:AX19" xr:uid="{00000000-0002-0000-0A00-000007000000}">
      <formula1>"Prevenir,Detectar,No es un control"</formula1>
    </dataValidation>
    <dataValidation type="list" allowBlank="1" showInputMessage="1" showErrorMessage="1" sqref="AY10:AY19" xr:uid="{00000000-0002-0000-0A00-000008000000}">
      <formula1>"Confiable,No confiable"</formula1>
    </dataValidation>
    <dataValidation type="list" allowBlank="1" showInputMessage="1" showErrorMessage="1" sqref="AZ10:AZ19" xr:uid="{00000000-0002-0000-0A00-000009000000}">
      <formula1>"Se investigan y resuelven oportunamente,No se investigan y resuelven oportunamente."</formula1>
    </dataValidation>
    <dataValidation type="list" allowBlank="1" showInputMessage="1" showErrorMessage="1" sqref="BA10:BA19" xr:uid="{00000000-0002-0000-0A00-00000A000000}">
      <formula1>"Completa,Incompleta,No existe"</formula1>
    </dataValidation>
    <dataValidation type="list" allowBlank="1" showInputMessage="1" showErrorMessage="1" sqref="BE10:BE19" xr:uid="{00000000-0002-0000-0A00-00000B000000}">
      <formula1>"Fuerte,Moderado,Débil"</formula1>
    </dataValidation>
    <dataValidation type="list" allowBlank="1" showInputMessage="1" showErrorMessage="1" sqref="AT10:AT19" xr:uid="{00000000-0002-0000-0A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D000000}">
          <x14:formula1>
            <xm:f>Hoja2!$A$1:$A$4</xm:f>
          </x14:formula1>
          <xm:sqref>AM10:AM19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0" t="s">
        <v>64</v>
      </c>
      <c r="AV9" s="140" t="s">
        <v>65</v>
      </c>
      <c r="AW9" s="140">
        <v>2</v>
      </c>
      <c r="AX9" s="140">
        <v>3</v>
      </c>
      <c r="AY9" s="140">
        <v>4</v>
      </c>
      <c r="AZ9" s="140">
        <v>5</v>
      </c>
      <c r="BA9" s="140">
        <v>6</v>
      </c>
      <c r="BB9" s="301"/>
      <c r="BC9" s="302"/>
      <c r="BD9" s="8"/>
      <c r="BE9" s="301"/>
      <c r="BF9" s="302"/>
      <c r="BG9" s="8"/>
      <c r="BH9" s="301"/>
      <c r="BI9" s="302"/>
      <c r="BJ9" s="301"/>
      <c r="BK9" s="317"/>
      <c r="BL9" s="317"/>
      <c r="BM9" s="309" t="s">
        <v>5</v>
      </c>
      <c r="BN9" s="310"/>
      <c r="BO9" s="9" t="s">
        <v>6</v>
      </c>
      <c r="BP9" s="9" t="s">
        <v>7</v>
      </c>
      <c r="BQ9" s="493"/>
      <c r="BR9" s="308"/>
    </row>
    <row r="10" spans="1:70" ht="165.75" x14ac:dyDescent="0.25">
      <c r="A10" s="20"/>
      <c r="B10" s="528" t="s">
        <v>30</v>
      </c>
      <c r="C10" s="513" t="s">
        <v>528</v>
      </c>
      <c r="D10" s="511" t="s">
        <v>529</v>
      </c>
      <c r="E10" s="511" t="s">
        <v>530</v>
      </c>
      <c r="F10" s="507" t="s">
        <v>89</v>
      </c>
      <c r="G10" s="507" t="s">
        <v>89</v>
      </c>
      <c r="H10" s="513" t="s">
        <v>89</v>
      </c>
      <c r="I10" s="507" t="s">
        <v>89</v>
      </c>
      <c r="J10" s="531" t="str">
        <f t="shared" ref="J10" si="0">IF(AND((F10="SI"),(G10="SI"),(H10="SI"),(I10="SI")),"Si es Riesgo de Corrupción","No es Riesgo de Corrupción")</f>
        <v>Si es Riesgo de Corrupción</v>
      </c>
      <c r="K10" s="21">
        <v>1</v>
      </c>
      <c r="L10" s="22" t="s">
        <v>531</v>
      </c>
      <c r="M10" s="516" t="s">
        <v>532</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89</v>
      </c>
      <c r="Y10" s="507" t="s">
        <v>89</v>
      </c>
      <c r="Z10" s="507" t="s">
        <v>89</v>
      </c>
      <c r="AA10" s="507" t="s">
        <v>89</v>
      </c>
      <c r="AB10" s="507" t="s">
        <v>89</v>
      </c>
      <c r="AC10" s="507" t="s">
        <v>89</v>
      </c>
      <c r="AD10" s="507" t="s">
        <v>89</v>
      </c>
      <c r="AE10" s="507" t="s">
        <v>89</v>
      </c>
      <c r="AF10" s="507" t="s">
        <v>89</v>
      </c>
      <c r="AG10" s="507" t="s">
        <v>89</v>
      </c>
      <c r="AH10" s="507" t="s">
        <v>89</v>
      </c>
      <c r="AI10" s="507" t="s">
        <v>89</v>
      </c>
      <c r="AJ10" s="536" t="str">
        <f t="shared" ref="AJ10" si="3">IF(AF10="SI","Impacto Catastrófico por lesoines o perdida de vidas humanas",(COUNTIF(Q10:AE19,"SI")+COUNTIF(AG10:AI19,"SI")))</f>
        <v>Impacto Catastrófico por lesoines o perdida de vidas humanas</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533</v>
      </c>
      <c r="AP10" s="10" t="s">
        <v>534</v>
      </c>
      <c r="AQ10" s="10" t="s">
        <v>518</v>
      </c>
      <c r="AR10" s="10" t="s">
        <v>535</v>
      </c>
      <c r="AS10" s="10" t="s">
        <v>536</v>
      </c>
      <c r="AT10" s="10" t="s">
        <v>123</v>
      </c>
      <c r="AU10" s="10" t="s">
        <v>103</v>
      </c>
      <c r="AV10" s="10" t="s">
        <v>111</v>
      </c>
      <c r="AW10" s="10" t="s">
        <v>105</v>
      </c>
      <c r="AX10" s="10" t="s">
        <v>106</v>
      </c>
      <c r="AY10" s="10" t="s">
        <v>107</v>
      </c>
      <c r="AZ10" s="10" t="s">
        <v>537</v>
      </c>
      <c r="BA10" s="10" t="s">
        <v>124</v>
      </c>
      <c r="BB10" s="10">
        <f t="shared" ref="BB10:BB19" si="6">IF(AU10="Asignado",15,0)+IF(AV10="Adecuado",15,0)+IF(AW10="Oportuna",15,0)+IF(AX10="Prevenir",15,IF(AX10="Detectar",10,0))+IF(AY10="Confiable",15,0)+IF(AZ10="Se investigan y resuelven oportunamente",15,0)+IF(BA10="Completa",10,IF(BA10="Incompleta",5,0))</f>
        <v>70</v>
      </c>
      <c r="BC10" s="10" t="str">
        <f t="shared" ref="BC10:BC19" si="7">IF(BB10&lt;=85,"Débil",IF(AND(BB10&gt;=86,BB10&lt;=94),"Moderado","Fuerte"))</f>
        <v>Débil</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19" si="10">IF(BH10="DÉBIL",0,IF(BH10="MODERADO",50,IF(BH10="FUERTE",100,"")))</f>
        <v>0</v>
      </c>
      <c r="BJ10" s="10" t="str">
        <f t="shared" ref="BJ10:BJ19" si="11">IF(AND(BE10="Fuerte",BC10="Fuerte"),"NO","SI")</f>
        <v>SI</v>
      </c>
      <c r="BK10" s="526" t="str">
        <f t="shared" ref="BK10" si="12">IF(AVERAGE(BI10:BI19)=100,"FUERTE",IF(AND(AVERAGE(BI10:BI19)&lt;=99,AVERAGE(BI10:BI19)&gt;=50),"MODERADA",IF(AVERAGE(BI10:BI19)&lt;50,"DÉBIL",0)))</f>
        <v>DÉBIL</v>
      </c>
      <c r="BL10" s="526" t="str">
        <f t="shared" ref="BL10" si="13">IFERROR(IF(BK10="DÉBIL","NO DISMINUYE",IF(AVERAGEIF(AT10:AT19,"Preventivo",BI10:BI19)&gt;=50,"DIRECTAMENTE","NO DISMINUYE")),"NO DISMINUYE")</f>
        <v>NO DISMINUYE</v>
      </c>
      <c r="BM10" s="541">
        <f t="shared" ref="BM10" si="14">IF(N10=1,1,IF(AND(N10=2,BK10="FUERTE",BL10="DIRECTAMENTE"),N10-1,IF(AND(N10&gt;2,BK10="FUERTE",BL10="DIRECTAMENTE"),N10-2,IF(AND(N10&gt;=2,BK10="MODERADA",BL10="DIRECTAMENTE"),N10-1,N10))))</f>
        <v>3</v>
      </c>
      <c r="BN10" s="534" t="str">
        <f t="shared" ref="BN10" si="15">IF(BM10=1,"Rara vez",IF(BM10=2,"Improbable",IF(BM10=3,"Posible",IF(BM10=4,"Probable",IF(BM10=5,"Casi Seguro",0)))))</f>
        <v>Posible</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538</v>
      </c>
      <c r="BR10" s="501"/>
    </row>
    <row r="11" spans="1:70" ht="22.5" customHeight="1" x14ac:dyDescent="0.25">
      <c r="A11" s="20"/>
      <c r="B11" s="529"/>
      <c r="C11" s="514"/>
      <c r="D11" s="511"/>
      <c r="E11" s="511"/>
      <c r="F11" s="505"/>
      <c r="G11" s="505"/>
      <c r="H11" s="514"/>
      <c r="I11" s="505"/>
      <c r="J11" s="532"/>
      <c r="K11" s="24">
        <v>2</v>
      </c>
      <c r="L11" s="25" t="s">
        <v>47</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6"/>
      <c r="BL11" s="526"/>
      <c r="BM11" s="542"/>
      <c r="BN11" s="534"/>
      <c r="BO11" s="534"/>
      <c r="BP11" s="539"/>
      <c r="BQ11" s="505"/>
      <c r="BR11" s="502"/>
    </row>
    <row r="12" spans="1:70" ht="22.5" customHeight="1" x14ac:dyDescent="0.25">
      <c r="A12" s="20"/>
      <c r="B12" s="529"/>
      <c r="C12" s="514"/>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2.5" customHeight="1" x14ac:dyDescent="0.25">
      <c r="A13" s="20"/>
      <c r="B13" s="529"/>
      <c r="C13" s="514"/>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5h5lpwP/p5b3axNPVVcnX+JhJNQYKLVe14VpZWNIEmix21heNsLdaR2tXITQtBZDLkuKD+HaPNBAXl2lbYqAvw==" saltValue="BkTlEkiIIV7ug7IBodWwog=="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254" priority="16" operator="containsText" text="No es Riesgo de Corrupción">
      <formula>NOT(ISERROR(SEARCH("No es Riesgo de Corrupción",J10)))</formula>
    </cfRule>
    <cfRule type="containsText" dxfId="253" priority="17" operator="containsText" text="Si es Riesgo de Corrupción">
      <formula>NOT(ISERROR(SEARCH("Si es Riesgo de Corrupción",J10)))</formula>
    </cfRule>
  </conditionalFormatting>
  <conditionalFormatting sqref="AL10:AL19">
    <cfRule type="containsText" dxfId="252" priority="12" operator="containsText" text="Extremo">
      <formula>NOT(ISERROR(SEARCH("Extremo",AL10)))</formula>
    </cfRule>
    <cfRule type="containsText" dxfId="251" priority="13" operator="containsText" text="Alto">
      <formula>NOT(ISERROR(SEARCH("Alto",AL10)))</formula>
    </cfRule>
    <cfRule type="containsText" dxfId="250" priority="14" operator="containsText" text="Moderado">
      <formula>NOT(ISERROR(SEARCH("Moderado",AL10)))</formula>
    </cfRule>
    <cfRule type="containsText" dxfId="249" priority="15" operator="containsText" text="Bajo">
      <formula>NOT(ISERROR(SEARCH("Bajo",AL10)))</formula>
    </cfRule>
  </conditionalFormatting>
  <conditionalFormatting sqref="BH10:BH19">
    <cfRule type="containsText" dxfId="248" priority="9" operator="containsText" text="FUERTE">
      <formula>NOT(ISERROR(SEARCH("FUERTE",BH10)))</formula>
    </cfRule>
    <cfRule type="containsText" dxfId="247" priority="10" operator="containsText" text="MODERADO">
      <formula>NOT(ISERROR(SEARCH("MODERADO",BH10)))</formula>
    </cfRule>
    <cfRule type="containsText" dxfId="246" priority="11" operator="containsText" text="DÉBIL">
      <formula>NOT(ISERROR(SEARCH("DÉBIL",BH10)))</formula>
    </cfRule>
  </conditionalFormatting>
  <conditionalFormatting sqref="AM10">
    <cfRule type="containsText" dxfId="245" priority="5" operator="containsText" text="Extremo">
      <formula>NOT(ISERROR(SEARCH("Extremo",AM10)))</formula>
    </cfRule>
    <cfRule type="containsText" dxfId="244" priority="6" operator="containsText" text="Alto">
      <formula>NOT(ISERROR(SEARCH("Alto",AM10)))</formula>
    </cfRule>
    <cfRule type="containsText" dxfId="243" priority="7" operator="containsText" text="Moderado">
      <formula>NOT(ISERROR(SEARCH("Moderado",AM10)))</formula>
    </cfRule>
    <cfRule type="containsText" dxfId="242" priority="8" operator="containsText" text="Bajo">
      <formula>NOT(ISERROR(SEARCH("Bajo",AM10)))</formula>
    </cfRule>
  </conditionalFormatting>
  <conditionalFormatting sqref="BP10:BP19">
    <cfRule type="containsText" dxfId="241" priority="1" operator="containsText" text="Extremo">
      <formula>NOT(ISERROR(SEARCH("Extremo",BP10)))</formula>
    </cfRule>
    <cfRule type="containsText" dxfId="240" priority="2" operator="containsText" text="Alto">
      <formula>NOT(ISERROR(SEARCH("Alto",BP10)))</formula>
    </cfRule>
    <cfRule type="containsText" dxfId="239" priority="3" operator="containsText" text="Moderado">
      <formula>NOT(ISERROR(SEARCH("Moderado",BP10)))</formula>
    </cfRule>
    <cfRule type="containsText" dxfId="238" priority="4" operator="containsText" text="Bajo">
      <formula>NOT(ISERROR(SEARCH("Bajo",BP10)))</formula>
    </cfRule>
  </conditionalFormatting>
  <dataValidations count="13">
    <dataValidation type="list" allowBlank="1" showInputMessage="1" showErrorMessage="1" sqref="AT10:AT19" xr:uid="{00000000-0002-0000-0B00-000000000000}">
      <formula1>"Preventivo,Detectivo"</formula1>
    </dataValidation>
    <dataValidation type="list" allowBlank="1" showInputMessage="1" showErrorMessage="1" sqref="BE10:BE19" xr:uid="{00000000-0002-0000-0B00-000001000000}">
      <formula1>"Fuerte,Moderado,Débil"</formula1>
    </dataValidation>
    <dataValidation type="list" allowBlank="1" showInputMessage="1" showErrorMessage="1" sqref="BA10:BA19" xr:uid="{00000000-0002-0000-0B00-000002000000}">
      <formula1>"Completa,Incompleta,No existe"</formula1>
    </dataValidation>
    <dataValidation type="list" allowBlank="1" showInputMessage="1" showErrorMessage="1" sqref="AZ10:AZ19" xr:uid="{00000000-0002-0000-0B00-000003000000}">
      <formula1>"Se investigan y resuelven oportunamente,No se investigan y resuelven oportunamente."</formula1>
    </dataValidation>
    <dataValidation type="list" allowBlank="1" showInputMessage="1" showErrorMessage="1" sqref="AY10:AY19" xr:uid="{00000000-0002-0000-0B00-000004000000}">
      <formula1>"Confiable,No confiable"</formula1>
    </dataValidation>
    <dataValidation type="list" allowBlank="1" showInputMessage="1" showErrorMessage="1" sqref="AX10:AX19" xr:uid="{00000000-0002-0000-0B00-000005000000}">
      <formula1>"Prevenir,Detectar,No es un control"</formula1>
    </dataValidation>
    <dataValidation type="list" allowBlank="1" showInputMessage="1" showErrorMessage="1" sqref="AW10:AW19" xr:uid="{00000000-0002-0000-0B00-000006000000}">
      <formula1>"Oportuna,Inoportuna"</formula1>
    </dataValidation>
    <dataValidation type="list" allowBlank="1" showInputMessage="1" showErrorMessage="1" sqref="AV10:AV19" xr:uid="{00000000-0002-0000-0B00-000007000000}">
      <formula1>"Adecuado,Inadecuado"</formula1>
    </dataValidation>
    <dataValidation type="list" allowBlank="1" showInputMessage="1" showErrorMessage="1" sqref="AU10:AU19" xr:uid="{00000000-0002-0000-0B00-000008000000}">
      <formula1>"Asignado,No Asignado"</formula1>
    </dataValidation>
    <dataValidation type="list" allowBlank="1" showInputMessage="1" showErrorMessage="1" sqref="AQ10:AQ19" xr:uid="{00000000-0002-0000-0B00-000009000000}">
      <formula1>"Por Tramite, Diario, Semanal, Quincenal, Mensual, Bimestral, Trimestral, Semestral"</formula1>
    </dataValidation>
    <dataValidation type="list" allowBlank="1" showInputMessage="1" showErrorMessage="1" sqref="N10" xr:uid="{00000000-0002-0000-0B00-00000A000000}">
      <formula1>"-,1,2,3,4,5"</formula1>
    </dataValidation>
    <dataValidation type="list" allowBlank="1" showInputMessage="1" showErrorMessage="1" sqref="F10:I10 Q10:AI19" xr:uid="{00000000-0002-0000-0B00-00000B000000}">
      <formula1>"SI,NO"</formula1>
    </dataValidation>
    <dataValidation type="list" allowBlank="1" showInputMessage="1" showErrorMessage="1" sqref="B10" xr:uid="{00000000-0002-0000-0B00-00000C000000}">
      <formula1>$B$1047871:$B$1047903</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D000000}">
          <x14:formula1>
            <xm:f>Hoja2!$A$1:$A$4</xm:f>
          </x14:formula1>
          <xm:sqref>AM10:AM19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7883-ACF7-4521-9B57-EA1036816E2A}">
  <sheetPr>
    <tabColor rgb="FF002060"/>
    <pageSetUpPr fitToPage="1"/>
  </sheetPr>
  <dimension ref="A1:BR1047892"/>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2" t="s">
        <v>64</v>
      </c>
      <c r="AV9" s="142" t="s">
        <v>65</v>
      </c>
      <c r="AW9" s="142">
        <v>2</v>
      </c>
      <c r="AX9" s="142">
        <v>3</v>
      </c>
      <c r="AY9" s="142">
        <v>4</v>
      </c>
      <c r="AZ9" s="142">
        <v>5</v>
      </c>
      <c r="BA9" s="142">
        <v>6</v>
      </c>
      <c r="BB9" s="301"/>
      <c r="BC9" s="302"/>
      <c r="BD9" s="8"/>
      <c r="BE9" s="301"/>
      <c r="BF9" s="302"/>
      <c r="BG9" s="8"/>
      <c r="BH9" s="301"/>
      <c r="BI9" s="302"/>
      <c r="BJ9" s="301"/>
      <c r="BK9" s="317"/>
      <c r="BL9" s="317"/>
      <c r="BM9" s="309" t="s">
        <v>5</v>
      </c>
      <c r="BN9" s="310"/>
      <c r="BO9" s="9" t="s">
        <v>6</v>
      </c>
      <c r="BP9" s="9" t="s">
        <v>7</v>
      </c>
      <c r="BQ9" s="493"/>
      <c r="BR9" s="308"/>
    </row>
    <row r="10" spans="1:70" ht="110.25" customHeight="1" x14ac:dyDescent="0.25">
      <c r="A10" s="20"/>
      <c r="B10" s="528" t="s">
        <v>24</v>
      </c>
      <c r="C10" s="513" t="s">
        <v>729</v>
      </c>
      <c r="D10" s="511" t="s">
        <v>730</v>
      </c>
      <c r="E10" s="511" t="s">
        <v>731</v>
      </c>
      <c r="F10" s="507" t="s">
        <v>89</v>
      </c>
      <c r="G10" s="507" t="s">
        <v>89</v>
      </c>
      <c r="H10" s="513" t="s">
        <v>89</v>
      </c>
      <c r="I10" s="507" t="s">
        <v>89</v>
      </c>
      <c r="J10" s="531" t="str">
        <f t="shared" ref="J10" si="0">IF(AND((F10="SI"),(G10="SI"),(H10="SI"),(I10="SI")),"Si es Riesgo de Corrupción","No es Riesgo de Corrupción")</f>
        <v>Si es Riesgo de Corrupción</v>
      </c>
      <c r="K10" s="21">
        <v>1</v>
      </c>
      <c r="L10" s="22" t="s">
        <v>732</v>
      </c>
      <c r="M10" s="516" t="s">
        <v>733</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89</v>
      </c>
      <c r="U10" s="507" t="s">
        <v>89</v>
      </c>
      <c r="V10" s="507" t="s">
        <v>89</v>
      </c>
      <c r="W10" s="507" t="s">
        <v>89</v>
      </c>
      <c r="X10" s="507" t="s">
        <v>89</v>
      </c>
      <c r="Y10" s="507" t="s">
        <v>96</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16</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734</v>
      </c>
      <c r="AP10" s="10" t="s">
        <v>735</v>
      </c>
      <c r="AQ10" s="10" t="s">
        <v>99</v>
      </c>
      <c r="AR10" s="10" t="s">
        <v>736</v>
      </c>
      <c r="AS10" s="10" t="s">
        <v>737</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c r="BR10" s="501" t="s">
        <v>842</v>
      </c>
    </row>
    <row r="11" spans="1:70" ht="127.5" x14ac:dyDescent="0.25">
      <c r="A11" s="20"/>
      <c r="B11" s="529"/>
      <c r="C11" s="514"/>
      <c r="D11" s="511"/>
      <c r="E11" s="511"/>
      <c r="F11" s="505"/>
      <c r="G11" s="505"/>
      <c r="H11" s="514"/>
      <c r="I11" s="505"/>
      <c r="J11" s="532"/>
      <c r="K11" s="24">
        <v>2</v>
      </c>
      <c r="L11" s="25" t="s">
        <v>732</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738</v>
      </c>
      <c r="AP11" s="16" t="s">
        <v>739</v>
      </c>
      <c r="AQ11" s="16" t="s">
        <v>99</v>
      </c>
      <c r="AR11" s="16" t="s">
        <v>740</v>
      </c>
      <c r="AS11" s="16" t="s">
        <v>741</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3.25" customHeight="1" x14ac:dyDescent="0.25">
      <c r="A12" s="20"/>
      <c r="B12" s="529"/>
      <c r="C12" s="514"/>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29"/>
      <c r="C13" s="514"/>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30"/>
      <c r="C19" s="515"/>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60" spans="2:2" ht="24" x14ac:dyDescent="0.25">
      <c r="B1047860" s="33" t="s">
        <v>9</v>
      </c>
    </row>
    <row r="1047861" spans="2:2" x14ac:dyDescent="0.25">
      <c r="B1047861" s="33" t="s">
        <v>10</v>
      </c>
    </row>
    <row r="1047862" spans="2:2" x14ac:dyDescent="0.25">
      <c r="B1047862" s="33" t="s">
        <v>11</v>
      </c>
    </row>
    <row r="1047863" spans="2:2" x14ac:dyDescent="0.25">
      <c r="B1047863" s="33" t="s">
        <v>12</v>
      </c>
    </row>
    <row r="1047864" spans="2:2" ht="24" x14ac:dyDescent="0.25">
      <c r="B1047864" s="33" t="s">
        <v>13</v>
      </c>
    </row>
    <row r="1047865" spans="2:2" ht="24" x14ac:dyDescent="0.25">
      <c r="B1047865" s="33" t="s">
        <v>14</v>
      </c>
    </row>
    <row r="1047866" spans="2:2" ht="24" x14ac:dyDescent="0.25">
      <c r="B1047866" s="33" t="s">
        <v>15</v>
      </c>
    </row>
    <row r="1047867" spans="2:2" ht="24" x14ac:dyDescent="0.25">
      <c r="B1047867" s="33" t="s">
        <v>16</v>
      </c>
    </row>
    <row r="1047868" spans="2:2" x14ac:dyDescent="0.25">
      <c r="B1047868" s="33" t="s">
        <v>17</v>
      </c>
    </row>
    <row r="1047869" spans="2:2" ht="24" x14ac:dyDescent="0.25">
      <c r="B1047869" s="33" t="s">
        <v>18</v>
      </c>
    </row>
    <row r="1047870" spans="2:2" ht="24" x14ac:dyDescent="0.25">
      <c r="B1047870" s="33" t="s">
        <v>19</v>
      </c>
    </row>
    <row r="1047871" spans="2:2" ht="24" x14ac:dyDescent="0.25">
      <c r="B1047871" s="33" t="s">
        <v>20</v>
      </c>
    </row>
    <row r="1047872" spans="2:2" ht="24" x14ac:dyDescent="0.25">
      <c r="B1047872" s="33" t="s">
        <v>21</v>
      </c>
    </row>
    <row r="1047873" spans="2:2" ht="24" x14ac:dyDescent="0.25">
      <c r="B1047873" s="33" t="s">
        <v>22</v>
      </c>
    </row>
    <row r="1047874" spans="2:2" ht="24" x14ac:dyDescent="0.25">
      <c r="B1047874" s="33" t="s">
        <v>23</v>
      </c>
    </row>
    <row r="1047875" spans="2:2" x14ac:dyDescent="0.25">
      <c r="B1047875" s="33" t="s">
        <v>24</v>
      </c>
    </row>
    <row r="1047876" spans="2:2" ht="24" x14ac:dyDescent="0.25">
      <c r="B1047876" s="33" t="s">
        <v>25</v>
      </c>
    </row>
    <row r="1047877" spans="2:2" ht="24" x14ac:dyDescent="0.25">
      <c r="B1047877" s="33" t="s">
        <v>26</v>
      </c>
    </row>
    <row r="1047878" spans="2:2" ht="24" x14ac:dyDescent="0.25">
      <c r="B1047878" s="33" t="s">
        <v>27</v>
      </c>
    </row>
    <row r="1047879" spans="2:2" x14ac:dyDescent="0.25">
      <c r="B1047879" s="33" t="s">
        <v>28</v>
      </c>
    </row>
    <row r="1047880" spans="2:2" ht="24" x14ac:dyDescent="0.25">
      <c r="B1047880" s="33" t="s">
        <v>29</v>
      </c>
    </row>
    <row r="1047881" spans="2:2" ht="24" x14ac:dyDescent="0.25">
      <c r="B1047881" s="33" t="s">
        <v>30</v>
      </c>
    </row>
    <row r="1047882" spans="2:2" ht="24" x14ac:dyDescent="0.25">
      <c r="B1047882" s="33" t="s">
        <v>31</v>
      </c>
    </row>
    <row r="1047883" spans="2:2" ht="24" x14ac:dyDescent="0.25">
      <c r="B1047883" s="33" t="s">
        <v>32</v>
      </c>
    </row>
    <row r="1047884" spans="2:2" ht="24" x14ac:dyDescent="0.25">
      <c r="B1047884" s="33" t="s">
        <v>33</v>
      </c>
    </row>
    <row r="1047885" spans="2:2" x14ac:dyDescent="0.25">
      <c r="B1047885" s="33" t="s">
        <v>34</v>
      </c>
    </row>
    <row r="1047886" spans="2:2" ht="24" x14ac:dyDescent="0.25">
      <c r="B1047886" s="33" t="s">
        <v>35</v>
      </c>
    </row>
    <row r="1047887" spans="2:2" ht="24" x14ac:dyDescent="0.25">
      <c r="B1047887" s="33" t="s">
        <v>36</v>
      </c>
    </row>
    <row r="1047888" spans="2:2" x14ac:dyDescent="0.25">
      <c r="B1047888" s="33" t="s">
        <v>37</v>
      </c>
    </row>
    <row r="1047889" spans="2:2" x14ac:dyDescent="0.25">
      <c r="B1047889" s="33" t="s">
        <v>38</v>
      </c>
    </row>
    <row r="1047890" spans="2:2" x14ac:dyDescent="0.25">
      <c r="B1047890" s="33" t="s">
        <v>39</v>
      </c>
    </row>
    <row r="1047891" spans="2:2" x14ac:dyDescent="0.25">
      <c r="B1047891" s="33" t="s">
        <v>40</v>
      </c>
    </row>
    <row r="1047892" spans="2:2" x14ac:dyDescent="0.25">
      <c r="B1047892" s="33" t="s">
        <v>41</v>
      </c>
    </row>
  </sheetData>
  <sheetProtection algorithmName="SHA-512" hashValue="CVBsJl1fSGrOfI8WK+LNo5NDt5h/gvWdOPSy8ccPXSjj1WUEudTaBb91uWNtyASgpubOEA7B5CChg9RgRvKRcQ==" saltValue="UNaREOXPd+GySNS7zDlWi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237" priority="33" operator="containsText" text="No es Riesgo de Corrupción">
      <formula>NOT(ISERROR(SEARCH("No es Riesgo de Corrupción",J10)))</formula>
    </cfRule>
    <cfRule type="containsText" dxfId="236" priority="34" operator="containsText" text="Si es Riesgo de Corrupción">
      <formula>NOT(ISERROR(SEARCH("Si es Riesgo de Corrupción",J10)))</formula>
    </cfRule>
  </conditionalFormatting>
  <conditionalFormatting sqref="AL10:AL19">
    <cfRule type="containsText" dxfId="235" priority="29" operator="containsText" text="Extremo">
      <formula>NOT(ISERROR(SEARCH("Extremo",AL10)))</formula>
    </cfRule>
    <cfRule type="containsText" dxfId="234" priority="30" operator="containsText" text="Alto">
      <formula>NOT(ISERROR(SEARCH("Alto",AL10)))</formula>
    </cfRule>
    <cfRule type="containsText" dxfId="233" priority="31" operator="containsText" text="Moderado">
      <formula>NOT(ISERROR(SEARCH("Moderado",AL10)))</formula>
    </cfRule>
    <cfRule type="containsText" dxfId="232" priority="32" operator="containsText" text="Bajo">
      <formula>NOT(ISERROR(SEARCH("Bajo",AL10)))</formula>
    </cfRule>
  </conditionalFormatting>
  <conditionalFormatting sqref="BH10:BH19">
    <cfRule type="containsText" dxfId="231" priority="26" operator="containsText" text="FUERTE">
      <formula>NOT(ISERROR(SEARCH("FUERTE",BH10)))</formula>
    </cfRule>
    <cfRule type="containsText" dxfId="230" priority="27" operator="containsText" text="MODERADO">
      <formula>NOT(ISERROR(SEARCH("MODERADO",BH10)))</formula>
    </cfRule>
    <cfRule type="containsText" dxfId="229" priority="28" operator="containsText" text="DÉBIL">
      <formula>NOT(ISERROR(SEARCH("DÉBIL",BH10)))</formula>
    </cfRule>
  </conditionalFormatting>
  <conditionalFormatting sqref="AM10">
    <cfRule type="containsText" dxfId="228" priority="22" operator="containsText" text="Extremo">
      <formula>NOT(ISERROR(SEARCH("Extremo",AM10)))</formula>
    </cfRule>
    <cfRule type="containsText" dxfId="227" priority="23" operator="containsText" text="Alto">
      <formula>NOT(ISERROR(SEARCH("Alto",AM10)))</formula>
    </cfRule>
    <cfRule type="containsText" dxfId="226" priority="24" operator="containsText" text="Moderado">
      <formula>NOT(ISERROR(SEARCH("Moderado",AM10)))</formula>
    </cfRule>
    <cfRule type="containsText" dxfId="225" priority="25" operator="containsText" text="Bajo">
      <formula>NOT(ISERROR(SEARCH("Bajo",AM10)))</formula>
    </cfRule>
  </conditionalFormatting>
  <conditionalFormatting sqref="BP10:BP19">
    <cfRule type="containsText" dxfId="224" priority="18" operator="containsText" text="Extremo">
      <formula>NOT(ISERROR(SEARCH("Extremo",BP10)))</formula>
    </cfRule>
    <cfRule type="containsText" dxfId="223" priority="19" operator="containsText" text="Alto">
      <formula>NOT(ISERROR(SEARCH("Alto",BP10)))</formula>
    </cfRule>
    <cfRule type="containsText" dxfId="222" priority="20" operator="containsText" text="Moderado">
      <formula>NOT(ISERROR(SEARCH("Moderado",BP10)))</formula>
    </cfRule>
    <cfRule type="containsText" dxfId="221" priority="21" operator="containsText" text="Bajo">
      <formula>NOT(ISERROR(SEARCH("Bajo",BP10)))</formula>
    </cfRule>
  </conditionalFormatting>
  <dataValidations count="13">
    <dataValidation type="list" allowBlank="1" showInputMessage="1" showErrorMessage="1" sqref="AT10:AT19" xr:uid="{3725EB58-336C-48A5-8C93-BCC3C895CAD7}">
      <formula1>"Preventivo,Detectivo"</formula1>
    </dataValidation>
    <dataValidation type="list" allowBlank="1" showInputMessage="1" showErrorMessage="1" sqref="BE10:BE19" xr:uid="{CD5A1C06-432E-452E-989F-DD3DEBF86FEB}">
      <formula1>"Fuerte,Moderado,Débil"</formula1>
    </dataValidation>
    <dataValidation type="list" allowBlank="1" showInputMessage="1" showErrorMessage="1" sqref="BA10:BA19" xr:uid="{BD160A0D-B7CA-4453-BAFB-28E69D49E650}">
      <formula1>"Completa,Incompleta,No existe"</formula1>
    </dataValidation>
    <dataValidation type="list" allowBlank="1" showInputMessage="1" showErrorMessage="1" sqref="AZ10:AZ19" xr:uid="{611C6BDB-761A-4025-84F9-48A369BF0B08}">
      <formula1>"Se investigan y resuelven oportunamente,No se investigan y resuelven oportunamente."</formula1>
    </dataValidation>
    <dataValidation type="list" allowBlank="1" showInputMessage="1" showErrorMessage="1" sqref="AY10:AY19" xr:uid="{DA1439D0-C3F5-44FD-B0A2-897047DEBC11}">
      <formula1>"Confiable,No confiable"</formula1>
    </dataValidation>
    <dataValidation type="list" allowBlank="1" showInputMessage="1" showErrorMessage="1" sqref="AX10:AX19" xr:uid="{36414FF4-9E38-4425-86AA-FC54263D9B9B}">
      <formula1>"Prevenir,Detectar,No es un control"</formula1>
    </dataValidation>
    <dataValidation type="list" allowBlank="1" showInputMessage="1" showErrorMessage="1" sqref="AW10:AW19" xr:uid="{0D8DB9A0-F258-4B47-9516-581EA7E92381}">
      <formula1>"Oportuna,Inoportuna"</formula1>
    </dataValidation>
    <dataValidation type="list" allowBlank="1" showInputMessage="1" showErrorMessage="1" sqref="AV10:AV19" xr:uid="{8149F889-D2D8-4360-93D8-4225A089FD95}">
      <formula1>"Adecuado,Inadecuado"</formula1>
    </dataValidation>
    <dataValidation type="list" allowBlank="1" showInputMessage="1" showErrorMessage="1" sqref="AU10:AU19" xr:uid="{7DE7F6C4-19BF-497B-AF9D-DDEAB7A4024B}">
      <formula1>"Asignado,No Asignado"</formula1>
    </dataValidation>
    <dataValidation type="list" allowBlank="1" showInputMessage="1" showErrorMessage="1" sqref="AQ10:AQ19" xr:uid="{4C60C1AF-130A-4A8C-A0CD-A138358CAEFF}">
      <formula1>"Por Tramite, Diario, Semanal, Quincenal, Mensual, Bimestral, Trimestral, Semestral"</formula1>
    </dataValidation>
    <dataValidation type="list" allowBlank="1" showInputMessage="1" showErrorMessage="1" sqref="N10" xr:uid="{F0BD90CE-6569-47AE-824B-9D09A9815860}">
      <formula1>"-,1,2,3,4,5"</formula1>
    </dataValidation>
    <dataValidation type="list" allowBlank="1" showInputMessage="1" showErrorMessage="1" sqref="F10:I10 Q10:AI19" xr:uid="{136B35F3-6A20-4AC3-AED7-F3ABE92AFAF6}">
      <formula1>"SI,NO"</formula1>
    </dataValidation>
    <dataValidation type="list" allowBlank="1" showInputMessage="1" showErrorMessage="1" sqref="B10" xr:uid="{9D2F97AF-A5EC-4195-96F7-2B772F8D1961}">
      <formula1>$B$1047860:$B$1047892</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C09C63A-2BBB-4FCB-A8FF-92AE29BF395C}">
          <x14:formula1>
            <xm:f>Hoja2!$A$1:$A$4</xm:f>
          </x14:formula1>
          <xm:sqref>AM10:AM19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53" x14ac:dyDescent="0.25">
      <c r="A10" s="20"/>
      <c r="B10" s="508" t="s">
        <v>39</v>
      </c>
      <c r="C10" s="507" t="s">
        <v>639</v>
      </c>
      <c r="D10" s="511" t="s">
        <v>640</v>
      </c>
      <c r="E10" s="511" t="s">
        <v>641</v>
      </c>
      <c r="F10" s="507" t="s">
        <v>89</v>
      </c>
      <c r="G10" s="507" t="s">
        <v>89</v>
      </c>
      <c r="H10" s="513" t="s">
        <v>89</v>
      </c>
      <c r="I10" s="507" t="s">
        <v>89</v>
      </c>
      <c r="J10" s="531" t="str">
        <f t="shared" ref="J10" si="0">IF(AND((F10="SI"),(G10="SI"),(H10="SI"),(I10="SI")),"Si es Riesgo de Corrupción","No es Riesgo de Corrupción")</f>
        <v>Si es Riesgo de Corrupción</v>
      </c>
      <c r="K10" s="21">
        <v>1</v>
      </c>
      <c r="L10" s="22" t="s">
        <v>642</v>
      </c>
      <c r="M10" s="516" t="s">
        <v>644</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96</v>
      </c>
      <c r="T10" s="507" t="s">
        <v>96</v>
      </c>
      <c r="U10" s="507" t="s">
        <v>89</v>
      </c>
      <c r="V10" s="507" t="s">
        <v>89</v>
      </c>
      <c r="W10" s="507" t="s">
        <v>96</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13</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645</v>
      </c>
      <c r="AP10" s="10" t="s">
        <v>646</v>
      </c>
      <c r="AQ10" s="10" t="s">
        <v>518</v>
      </c>
      <c r="AR10" s="10" t="s">
        <v>647</v>
      </c>
      <c r="AS10" s="10" t="s">
        <v>648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c r="BR10" s="501" t="s">
        <v>843</v>
      </c>
    </row>
    <row r="11" spans="1:70" ht="127.5" x14ac:dyDescent="0.25">
      <c r="A11" s="20"/>
      <c r="B11" s="509"/>
      <c r="C11" s="505"/>
      <c r="D11" s="511"/>
      <c r="E11" s="511"/>
      <c r="F11" s="505"/>
      <c r="G11" s="505"/>
      <c r="H11" s="514"/>
      <c r="I11" s="505"/>
      <c r="J11" s="532"/>
      <c r="K11" s="24">
        <v>2</v>
      </c>
      <c r="L11" s="25" t="s">
        <v>643</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649</v>
      </c>
      <c r="AP11" s="16" t="s">
        <v>646</v>
      </c>
      <c r="AQ11" s="16" t="s">
        <v>518</v>
      </c>
      <c r="AR11" s="16" t="s">
        <v>650</v>
      </c>
      <c r="AS11" s="16" t="s">
        <v>651</v>
      </c>
      <c r="AT11" s="16" t="s">
        <v>123</v>
      </c>
      <c r="AU11" s="16" t="s">
        <v>103</v>
      </c>
      <c r="AV11" s="16" t="s">
        <v>104</v>
      </c>
      <c r="AW11" s="16" t="s">
        <v>105</v>
      </c>
      <c r="AX11" s="16" t="s">
        <v>106</v>
      </c>
      <c r="AY11" s="16" t="s">
        <v>107</v>
      </c>
      <c r="AZ11" s="16" t="s">
        <v>108</v>
      </c>
      <c r="BA11" s="16" t="s">
        <v>113</v>
      </c>
      <c r="BB11" s="16">
        <f t="shared" si="6"/>
        <v>95</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2.5" customHeight="1" x14ac:dyDescent="0.25">
      <c r="A12" s="20"/>
      <c r="B12" s="509"/>
      <c r="C12" s="505"/>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2.5" customHeight="1" x14ac:dyDescent="0.25">
      <c r="A13" s="20"/>
      <c r="B13" s="509"/>
      <c r="C13" s="505"/>
      <c r="D13" s="511"/>
      <c r="E13" s="511"/>
      <c r="F13" s="505"/>
      <c r="G13" s="505"/>
      <c r="H13" s="514"/>
      <c r="I13" s="505"/>
      <c r="J13" s="532"/>
      <c r="K13" s="24">
        <v>4</v>
      </c>
      <c r="L13" s="25"/>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20" spans="1:70" ht="267.75" x14ac:dyDescent="0.25">
      <c r="A20" s="20"/>
      <c r="B20" s="508" t="s">
        <v>39</v>
      </c>
      <c r="C20" s="507" t="s">
        <v>639</v>
      </c>
      <c r="D20" s="511" t="s">
        <v>640</v>
      </c>
      <c r="E20" s="511" t="s">
        <v>641</v>
      </c>
      <c r="F20" s="507" t="s">
        <v>89</v>
      </c>
      <c r="G20" s="507" t="s">
        <v>89</v>
      </c>
      <c r="H20" s="513" t="s">
        <v>89</v>
      </c>
      <c r="I20" s="507" t="s">
        <v>89</v>
      </c>
      <c r="J20" s="531" t="str">
        <f t="shared" ref="J20" si="18">IF(AND((F20="SI"),(G20="SI"),(H20="SI"),(I20="SI")),"Si es Riesgo de Corrupción","No es Riesgo de Corrupción")</f>
        <v>Si es Riesgo de Corrupción</v>
      </c>
      <c r="K20" s="21">
        <v>1</v>
      </c>
      <c r="L20" s="22" t="s">
        <v>652</v>
      </c>
      <c r="M20" s="516" t="s">
        <v>644</v>
      </c>
      <c r="N20" s="518">
        <v>2</v>
      </c>
      <c r="O20" s="534" t="str">
        <f t="shared" ref="O20" si="19">IF(N20=1,"Rara vez",IF(N20=2,"Improbable",IF(N20=3,"Posible",IF(N20=4,"Probable",IF(N20=5,"Casi seguro","← 
Definir el nivel de probabilidad")))))</f>
        <v>Improbable</v>
      </c>
      <c r="P20" s="523"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20" s="507" t="s">
        <v>89</v>
      </c>
      <c r="R20" s="507" t="s">
        <v>89</v>
      </c>
      <c r="S20" s="507" t="s">
        <v>89</v>
      </c>
      <c r="T20" s="507" t="s">
        <v>89</v>
      </c>
      <c r="U20" s="507" t="s">
        <v>89</v>
      </c>
      <c r="V20" s="507" t="s">
        <v>89</v>
      </c>
      <c r="W20" s="507" t="s">
        <v>89</v>
      </c>
      <c r="X20" s="507" t="s">
        <v>96</v>
      </c>
      <c r="Y20" s="507" t="s">
        <v>89</v>
      </c>
      <c r="Z20" s="507" t="s">
        <v>89</v>
      </c>
      <c r="AA20" s="507" t="s">
        <v>89</v>
      </c>
      <c r="AB20" s="507" t="s">
        <v>89</v>
      </c>
      <c r="AC20" s="507" t="s">
        <v>96</v>
      </c>
      <c r="AD20" s="507" t="s">
        <v>89</v>
      </c>
      <c r="AE20" s="507" t="s">
        <v>89</v>
      </c>
      <c r="AF20" s="507" t="s">
        <v>96</v>
      </c>
      <c r="AG20" s="507" t="s">
        <v>89</v>
      </c>
      <c r="AH20" s="507" t="s">
        <v>89</v>
      </c>
      <c r="AI20" s="507" t="s">
        <v>96</v>
      </c>
      <c r="AJ20" s="536">
        <f t="shared" ref="AJ20" si="21">IF(AF20="SI","Impacto Catastrófico por lesoines o perdida de vidas humanas",(COUNTIF(Q20:AE29,"SI")+COUNTIF(AG20:AI29,"SI")))</f>
        <v>15</v>
      </c>
      <c r="AK20" s="534" t="str">
        <f t="shared" ref="AK20" si="22">IF(AJ20=0,"",IF(AND(AJ20&gt;0,AJ20&lt;=5),"Moderado",IF(AND(AJ20&gt;5,AJ20&lt;=11),"Mayor","Catastrófico")))</f>
        <v>Catastrófico</v>
      </c>
      <c r="AL20" s="538" t="str">
        <f t="shared" ref="AL20" si="23">IF(AND(O20="Rara Vez",AK20="Moderado"),"Moderado",IF(AND(O20="Rara Vez",AK20="Mayor"),"Alto",IF(AND(O20="Improbable",AK20="Moderado"),"Moderado",IF(AND(O20="Improbable",AK20="Mayor"),"Alto",IF(AND(O20="Posible",AK20="Moderado"),"Alto",IF(AND(O20="Probable",AK20="Moderado"),"Alto","Extremo"))))))</f>
        <v>Extremo</v>
      </c>
      <c r="AM20" s="253" t="s">
        <v>81</v>
      </c>
      <c r="AN20" s="23">
        <v>1</v>
      </c>
      <c r="AO20" s="22" t="s">
        <v>656</v>
      </c>
      <c r="AP20" s="10" t="s">
        <v>646</v>
      </c>
      <c r="AQ20" s="10" t="s">
        <v>518</v>
      </c>
      <c r="AR20" s="10" t="s">
        <v>657</v>
      </c>
      <c r="AS20" s="10" t="s">
        <v>658</v>
      </c>
      <c r="AT20" s="10" t="s">
        <v>102</v>
      </c>
      <c r="AU20" s="10" t="s">
        <v>103</v>
      </c>
      <c r="AV20" s="10" t="s">
        <v>104</v>
      </c>
      <c r="AW20" s="10" t="s">
        <v>105</v>
      </c>
      <c r="AX20" s="10" t="s">
        <v>106</v>
      </c>
      <c r="AY20" s="10" t="s">
        <v>107</v>
      </c>
      <c r="AZ20" s="10" t="s">
        <v>108</v>
      </c>
      <c r="BA20" s="10" t="s">
        <v>124</v>
      </c>
      <c r="BB20" s="10">
        <f t="shared" ref="BB20:BB29" si="24">IF(AU20="Asignado",15,0)+IF(AV20="Adecuado",15,0)+IF(AW20="Oportuna",15,0)+IF(AX20="Prevenir",15,IF(AX20="Detectar",10,0))+IF(AY20="Confiable",15,0)+IF(AZ20="Se investigan y resuelven oportunamente",15,0)+IF(BA20="Completa",10,IF(BA20="Incompleta",5,0))</f>
        <v>100</v>
      </c>
      <c r="BC20" s="10" t="str">
        <f t="shared" ref="BC20:BC29" si="25">IF(BB20&lt;=85,"Débil",IF(AND(BB20&gt;=86,BB20&lt;=94),"Moderado","Fuerte"))</f>
        <v>Fuerte</v>
      </c>
      <c r="BD20" s="10"/>
      <c r="BE20" s="10" t="s">
        <v>115</v>
      </c>
      <c r="BF20" s="10" t="str">
        <f t="shared" ref="BF20:BF29" si="26">IF(BE20="Débil","No se ejecuta",IF(BE20="Moderado","Algunas veces se ejecuta",IF(BE20="FUERTE","Siempre se ejecuta","")))</f>
        <v>Siempre se ejecuta</v>
      </c>
      <c r="BG20" s="10"/>
      <c r="BH20" s="11" t="str">
        <f t="shared" ref="BH20:BH29" si="27">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0">
        <f t="shared" ref="BI20:BI29" si="28">IF(BH20="DÉBIL",0,IF(BH20="MODERADO",50,IF(BH20="FUERTE",100,"")))</f>
        <v>100</v>
      </c>
      <c r="BJ20" s="10" t="str">
        <f t="shared" ref="BJ20:BJ29" si="29">IF(AND(BE20="Fuerte",BC20="Fuerte"),"NO","SI")</f>
        <v>NO</v>
      </c>
      <c r="BK20" s="526" t="str">
        <f t="shared" ref="BK20" si="30">IF(AVERAGE(BI20:BI29)=100,"FUERTE",IF(AND(AVERAGE(BI20:BI29)&lt;=99,AVERAGE(BI20:BI29)&gt;=50),"MODERADA",IF(AVERAGE(BI20:BI29)&lt;50,"DÉBIL",0)))</f>
        <v>FUERTE</v>
      </c>
      <c r="BL20" s="526" t="str">
        <f t="shared" ref="BL20" si="31">IFERROR(IF(BK20="DÉBIL","NO DISMINUYE",IF(AVERAGEIF(AT20:AT29,"Preventivo",BI20:BI29)&gt;=50,"DIRECTAMENTE","NO DISMINUYE")),"NO DISMINUYE")</f>
        <v>DIRECTAMENTE</v>
      </c>
      <c r="BM20" s="541">
        <f t="shared" ref="BM20" si="32">IF(N20=1,1,IF(AND(N20=2,BK20="FUERTE",BL20="DIRECTAMENTE"),N20-1,IF(AND(N20&gt;2,BK20="FUERTE",BL20="DIRECTAMENTE"),N20-2,IF(AND(N20&gt;=2,BK20="MODERADA",BL20="DIRECTAMENTE"),N20-1,N20))))</f>
        <v>1</v>
      </c>
      <c r="BN20" s="534" t="str">
        <f t="shared" ref="BN20" si="33">IF(BM20=1,"Rara vez",IF(BM20=2,"Improbable",IF(BM20=3,"Posible",IF(BM20=4,"Probable",IF(BM20=5,"Casi Seguro",0)))))</f>
        <v>Rara vez</v>
      </c>
      <c r="BO20" s="534" t="str">
        <f t="shared" ref="BO20" si="34">AK20</f>
        <v>Catastrófico</v>
      </c>
      <c r="BP20" s="538" t="str">
        <f t="shared" ref="BP20" si="35">IF(AND(BN20="Rara Vez",BO20="Moderado"),"Moderado",IF(AND(BN20="Rara Vez",BO20="Mayor"),"Alto",IF(AND(BN20="Improbable",BO20="Moderado"),"Moderado",IF(AND(BN20="Improbable",BO20="Mayor"),"Alto",IF(AND(BN20="Posible",BO20="Moderado"),"Alto",IF(AND(BN20="Probable",BO20="Moderado"),"Alto","Extremo"))))))</f>
        <v>Extremo</v>
      </c>
      <c r="BQ20" s="507"/>
      <c r="BR20" s="501" t="s">
        <v>843</v>
      </c>
    </row>
    <row r="21" spans="1:70" ht="102" x14ac:dyDescent="0.25">
      <c r="A21" s="20"/>
      <c r="B21" s="509"/>
      <c r="C21" s="505"/>
      <c r="D21" s="511"/>
      <c r="E21" s="511"/>
      <c r="F21" s="505"/>
      <c r="G21" s="505"/>
      <c r="H21" s="514"/>
      <c r="I21" s="505"/>
      <c r="J21" s="532"/>
      <c r="K21" s="24">
        <v>2</v>
      </c>
      <c r="L21" s="25" t="s">
        <v>653</v>
      </c>
      <c r="M21" s="516"/>
      <c r="N21" s="518"/>
      <c r="O21" s="534"/>
      <c r="P21" s="524"/>
      <c r="Q21" s="505"/>
      <c r="R21" s="505"/>
      <c r="S21" s="505"/>
      <c r="T21" s="505"/>
      <c r="U21" s="505"/>
      <c r="V21" s="505"/>
      <c r="W21" s="505"/>
      <c r="X21" s="505"/>
      <c r="Y21" s="505"/>
      <c r="Z21" s="505"/>
      <c r="AA21" s="505"/>
      <c r="AB21" s="505"/>
      <c r="AC21" s="505"/>
      <c r="AD21" s="505"/>
      <c r="AE21" s="505"/>
      <c r="AF21" s="505"/>
      <c r="AG21" s="505"/>
      <c r="AH21" s="505"/>
      <c r="AI21" s="505"/>
      <c r="AJ21" s="536"/>
      <c r="AK21" s="534"/>
      <c r="AL21" s="539"/>
      <c r="AM21" s="254"/>
      <c r="AN21" s="26">
        <v>2</v>
      </c>
      <c r="AO21" s="25" t="s">
        <v>659</v>
      </c>
      <c r="AP21" s="16" t="s">
        <v>646</v>
      </c>
      <c r="AQ21" s="16" t="s">
        <v>518</v>
      </c>
      <c r="AR21" s="16" t="s">
        <v>660</v>
      </c>
      <c r="AS21" s="16" t="s">
        <v>658</v>
      </c>
      <c r="AT21" s="16" t="s">
        <v>123</v>
      </c>
      <c r="AU21" s="16" t="s">
        <v>103</v>
      </c>
      <c r="AV21" s="16" t="s">
        <v>104</v>
      </c>
      <c r="AW21" s="16" t="s">
        <v>105</v>
      </c>
      <c r="AX21" s="16" t="s">
        <v>106</v>
      </c>
      <c r="AY21" s="16" t="s">
        <v>107</v>
      </c>
      <c r="AZ21" s="16" t="s">
        <v>108</v>
      </c>
      <c r="BA21" s="16" t="s">
        <v>124</v>
      </c>
      <c r="BB21" s="16">
        <f t="shared" si="24"/>
        <v>100</v>
      </c>
      <c r="BC21" s="16" t="str">
        <f t="shared" si="25"/>
        <v>Fuerte</v>
      </c>
      <c r="BD21" s="16"/>
      <c r="BE21" s="16" t="s">
        <v>115</v>
      </c>
      <c r="BF21" s="16" t="str">
        <f t="shared" si="26"/>
        <v>Siempre se ejecuta</v>
      </c>
      <c r="BG21" s="16"/>
      <c r="BH21" s="17" t="str">
        <f t="shared" si="27"/>
        <v>FUERTE</v>
      </c>
      <c r="BI21" s="16">
        <f t="shared" si="28"/>
        <v>100</v>
      </c>
      <c r="BJ21" s="16" t="str">
        <f t="shared" si="29"/>
        <v>NO</v>
      </c>
      <c r="BK21" s="526"/>
      <c r="BL21" s="526"/>
      <c r="BM21" s="542"/>
      <c r="BN21" s="534"/>
      <c r="BO21" s="534"/>
      <c r="BP21" s="539"/>
      <c r="BQ21" s="505"/>
      <c r="BR21" s="502"/>
    </row>
    <row r="22" spans="1:70" ht="76.5" x14ac:dyDescent="0.25">
      <c r="A22" s="20"/>
      <c r="B22" s="509"/>
      <c r="C22" s="505"/>
      <c r="D22" s="511"/>
      <c r="E22" s="511"/>
      <c r="F22" s="505"/>
      <c r="G22" s="505"/>
      <c r="H22" s="514"/>
      <c r="I22" s="505"/>
      <c r="J22" s="532"/>
      <c r="K22" s="27">
        <v>3</v>
      </c>
      <c r="L22" s="28" t="s">
        <v>654</v>
      </c>
      <c r="M22" s="516"/>
      <c r="N22" s="518"/>
      <c r="O22" s="534"/>
      <c r="P22" s="524"/>
      <c r="Q22" s="505"/>
      <c r="R22" s="505"/>
      <c r="S22" s="505"/>
      <c r="T22" s="505"/>
      <c r="U22" s="505"/>
      <c r="V22" s="505"/>
      <c r="W22" s="505"/>
      <c r="X22" s="505"/>
      <c r="Y22" s="505"/>
      <c r="Z22" s="505"/>
      <c r="AA22" s="505"/>
      <c r="AB22" s="505"/>
      <c r="AC22" s="505"/>
      <c r="AD22" s="505"/>
      <c r="AE22" s="505"/>
      <c r="AF22" s="505"/>
      <c r="AG22" s="505"/>
      <c r="AH22" s="505"/>
      <c r="AI22" s="505"/>
      <c r="AJ22" s="536"/>
      <c r="AK22" s="534"/>
      <c r="AL22" s="539"/>
      <c r="AM22" s="254"/>
      <c r="AN22" s="29">
        <v>3</v>
      </c>
      <c r="AO22" s="28" t="s">
        <v>661</v>
      </c>
      <c r="AP22" s="12" t="s">
        <v>662</v>
      </c>
      <c r="AQ22" s="12" t="s">
        <v>518</v>
      </c>
      <c r="AR22" s="12" t="s">
        <v>663</v>
      </c>
      <c r="AS22" s="12" t="s">
        <v>648</v>
      </c>
      <c r="AT22" s="12" t="s">
        <v>123</v>
      </c>
      <c r="AU22" s="12" t="s">
        <v>103</v>
      </c>
      <c r="AV22" s="12" t="s">
        <v>104</v>
      </c>
      <c r="AW22" s="12" t="s">
        <v>105</v>
      </c>
      <c r="AX22" s="12" t="s">
        <v>106</v>
      </c>
      <c r="AY22" s="12" t="s">
        <v>107</v>
      </c>
      <c r="AZ22" s="12" t="s">
        <v>108</v>
      </c>
      <c r="BA22" s="12" t="s">
        <v>124</v>
      </c>
      <c r="BB22" s="12">
        <f t="shared" si="24"/>
        <v>100</v>
      </c>
      <c r="BC22" s="12" t="str">
        <f t="shared" si="25"/>
        <v>Fuerte</v>
      </c>
      <c r="BD22" s="12"/>
      <c r="BE22" s="12" t="s">
        <v>115</v>
      </c>
      <c r="BF22" s="12" t="str">
        <f t="shared" si="26"/>
        <v>Siempre se ejecuta</v>
      </c>
      <c r="BG22" s="12"/>
      <c r="BH22" s="13" t="str">
        <f t="shared" si="27"/>
        <v>FUERTE</v>
      </c>
      <c r="BI22" s="12">
        <f t="shared" si="28"/>
        <v>100</v>
      </c>
      <c r="BJ22" s="12" t="str">
        <f t="shared" si="29"/>
        <v>NO</v>
      </c>
      <c r="BK22" s="526"/>
      <c r="BL22" s="526"/>
      <c r="BM22" s="542"/>
      <c r="BN22" s="534"/>
      <c r="BO22" s="534"/>
      <c r="BP22" s="539"/>
      <c r="BQ22" s="505"/>
      <c r="BR22" s="502"/>
    </row>
    <row r="23" spans="1:70" ht="153" x14ac:dyDescent="0.25">
      <c r="A23" s="20"/>
      <c r="B23" s="509"/>
      <c r="C23" s="505"/>
      <c r="D23" s="511"/>
      <c r="E23" s="511"/>
      <c r="F23" s="505"/>
      <c r="G23" s="505"/>
      <c r="H23" s="514"/>
      <c r="I23" s="505"/>
      <c r="J23" s="532"/>
      <c r="K23" s="24">
        <v>4</v>
      </c>
      <c r="L23" s="25" t="s">
        <v>655</v>
      </c>
      <c r="M23" s="516"/>
      <c r="N23" s="518"/>
      <c r="O23" s="534"/>
      <c r="P23" s="524"/>
      <c r="Q23" s="505"/>
      <c r="R23" s="505"/>
      <c r="S23" s="505"/>
      <c r="T23" s="505"/>
      <c r="U23" s="505"/>
      <c r="V23" s="505"/>
      <c r="W23" s="505"/>
      <c r="X23" s="505"/>
      <c r="Y23" s="505"/>
      <c r="Z23" s="505"/>
      <c r="AA23" s="505"/>
      <c r="AB23" s="505"/>
      <c r="AC23" s="505"/>
      <c r="AD23" s="505"/>
      <c r="AE23" s="505"/>
      <c r="AF23" s="505"/>
      <c r="AG23" s="505"/>
      <c r="AH23" s="505"/>
      <c r="AI23" s="505"/>
      <c r="AJ23" s="536"/>
      <c r="AK23" s="534"/>
      <c r="AL23" s="539"/>
      <c r="AM23" s="254"/>
      <c r="AN23" s="26">
        <v>4</v>
      </c>
      <c r="AO23" s="25" t="s">
        <v>664</v>
      </c>
      <c r="AP23" s="16" t="s">
        <v>665</v>
      </c>
      <c r="AQ23" s="16" t="s">
        <v>518</v>
      </c>
      <c r="AR23" s="16" t="s">
        <v>666</v>
      </c>
      <c r="AS23" s="16" t="s">
        <v>648</v>
      </c>
      <c r="AT23" s="16" t="s">
        <v>123</v>
      </c>
      <c r="AU23" s="16" t="s">
        <v>103</v>
      </c>
      <c r="AV23" s="16" t="s">
        <v>104</v>
      </c>
      <c r="AW23" s="16" t="s">
        <v>105</v>
      </c>
      <c r="AX23" s="16" t="s">
        <v>106</v>
      </c>
      <c r="AY23" s="16" t="s">
        <v>107</v>
      </c>
      <c r="AZ23" s="16" t="s">
        <v>108</v>
      </c>
      <c r="BA23" s="16" t="s">
        <v>124</v>
      </c>
      <c r="BB23" s="16">
        <f t="shared" si="24"/>
        <v>100</v>
      </c>
      <c r="BC23" s="16" t="str">
        <f t="shared" si="25"/>
        <v>Fuerte</v>
      </c>
      <c r="BD23" s="16"/>
      <c r="BE23" s="16" t="s">
        <v>115</v>
      </c>
      <c r="BF23" s="16" t="str">
        <f t="shared" si="26"/>
        <v>Siempre se ejecuta</v>
      </c>
      <c r="BG23" s="16"/>
      <c r="BH23" s="17" t="str">
        <f t="shared" si="27"/>
        <v>FUERTE</v>
      </c>
      <c r="BI23" s="16">
        <f t="shared" si="28"/>
        <v>100</v>
      </c>
      <c r="BJ23" s="16" t="str">
        <f t="shared" si="29"/>
        <v>NO</v>
      </c>
      <c r="BK23" s="526"/>
      <c r="BL23" s="526"/>
      <c r="BM23" s="542"/>
      <c r="BN23" s="534"/>
      <c r="BO23" s="534"/>
      <c r="BP23" s="539"/>
      <c r="BQ23" s="505"/>
      <c r="BR23" s="502"/>
    </row>
    <row r="24" spans="1:70" ht="22.5" customHeight="1" x14ac:dyDescent="0.25">
      <c r="A24" s="20"/>
      <c r="B24" s="509"/>
      <c r="C24" s="505"/>
      <c r="D24" s="511"/>
      <c r="E24" s="511"/>
      <c r="F24" s="505"/>
      <c r="G24" s="505"/>
      <c r="H24" s="514"/>
      <c r="I24" s="505"/>
      <c r="J24" s="532"/>
      <c r="K24" s="27">
        <v>5</v>
      </c>
      <c r="L24" s="28" t="s">
        <v>47</v>
      </c>
      <c r="M24" s="516"/>
      <c r="N24" s="518"/>
      <c r="O24" s="534"/>
      <c r="P24" s="524"/>
      <c r="Q24" s="505"/>
      <c r="R24" s="505"/>
      <c r="S24" s="505"/>
      <c r="T24" s="505"/>
      <c r="U24" s="505"/>
      <c r="V24" s="505"/>
      <c r="W24" s="505"/>
      <c r="X24" s="505"/>
      <c r="Y24" s="505"/>
      <c r="Z24" s="505"/>
      <c r="AA24" s="505"/>
      <c r="AB24" s="505"/>
      <c r="AC24" s="505"/>
      <c r="AD24" s="505"/>
      <c r="AE24" s="505"/>
      <c r="AF24" s="505"/>
      <c r="AG24" s="505"/>
      <c r="AH24" s="505"/>
      <c r="AI24" s="505"/>
      <c r="AJ24" s="536"/>
      <c r="AK24" s="534"/>
      <c r="AL24" s="539"/>
      <c r="AM24" s="254"/>
      <c r="AN24" s="29">
        <v>5</v>
      </c>
      <c r="AO24" s="28" t="s">
        <v>47</v>
      </c>
      <c r="AP24" s="12"/>
      <c r="AQ24" s="12"/>
      <c r="AR24" s="12"/>
      <c r="AS24" s="12"/>
      <c r="AT24" s="12"/>
      <c r="AU24" s="12"/>
      <c r="AV24" s="12"/>
      <c r="AW24" s="12"/>
      <c r="AX24" s="12"/>
      <c r="AY24" s="12"/>
      <c r="AZ24" s="12"/>
      <c r="BA24" s="12"/>
      <c r="BB24" s="12">
        <f t="shared" si="24"/>
        <v>0</v>
      </c>
      <c r="BC24" s="12" t="str">
        <f t="shared" si="25"/>
        <v>Débil</v>
      </c>
      <c r="BD24" s="12"/>
      <c r="BE24" s="12"/>
      <c r="BF24" s="12" t="str">
        <f t="shared" si="26"/>
        <v/>
      </c>
      <c r="BG24" s="12"/>
      <c r="BH24" s="13" t="str">
        <f t="shared" si="27"/>
        <v/>
      </c>
      <c r="BI24" s="12" t="str">
        <f t="shared" si="28"/>
        <v/>
      </c>
      <c r="BJ24" s="12" t="str">
        <f t="shared" si="29"/>
        <v>SI</v>
      </c>
      <c r="BK24" s="526"/>
      <c r="BL24" s="526"/>
      <c r="BM24" s="542"/>
      <c r="BN24" s="534"/>
      <c r="BO24" s="534"/>
      <c r="BP24" s="539"/>
      <c r="BQ24" s="505"/>
      <c r="BR24" s="502"/>
    </row>
    <row r="25" spans="1:70" ht="22.5" customHeight="1" x14ac:dyDescent="0.25">
      <c r="A25" s="20"/>
      <c r="B25" s="509"/>
      <c r="C25" s="505"/>
      <c r="D25" s="511"/>
      <c r="E25" s="511"/>
      <c r="F25" s="505"/>
      <c r="G25" s="505"/>
      <c r="H25" s="514"/>
      <c r="I25" s="505"/>
      <c r="J25" s="532"/>
      <c r="K25" s="24">
        <v>6</v>
      </c>
      <c r="L25" s="25" t="s">
        <v>47</v>
      </c>
      <c r="M25" s="516"/>
      <c r="N25" s="518"/>
      <c r="O25" s="534"/>
      <c r="P25" s="524"/>
      <c r="Q25" s="505"/>
      <c r="R25" s="505"/>
      <c r="S25" s="505"/>
      <c r="T25" s="505"/>
      <c r="U25" s="505"/>
      <c r="V25" s="505"/>
      <c r="W25" s="505"/>
      <c r="X25" s="505"/>
      <c r="Y25" s="505"/>
      <c r="Z25" s="505"/>
      <c r="AA25" s="505"/>
      <c r="AB25" s="505"/>
      <c r="AC25" s="505"/>
      <c r="AD25" s="505"/>
      <c r="AE25" s="505"/>
      <c r="AF25" s="505"/>
      <c r="AG25" s="505"/>
      <c r="AH25" s="505"/>
      <c r="AI25" s="505"/>
      <c r="AJ25" s="536"/>
      <c r="AK25" s="534"/>
      <c r="AL25" s="539"/>
      <c r="AM25" s="254"/>
      <c r="AN25" s="26">
        <v>6</v>
      </c>
      <c r="AO25" s="25" t="s">
        <v>47</v>
      </c>
      <c r="AP25" s="16"/>
      <c r="AQ25" s="16"/>
      <c r="AR25" s="16"/>
      <c r="AS25" s="16"/>
      <c r="AT25" s="16"/>
      <c r="AU25" s="16"/>
      <c r="AV25" s="16"/>
      <c r="AW25" s="16"/>
      <c r="AX25" s="16"/>
      <c r="AY25" s="16"/>
      <c r="AZ25" s="16"/>
      <c r="BA25" s="16"/>
      <c r="BB25" s="16">
        <f t="shared" si="24"/>
        <v>0</v>
      </c>
      <c r="BC25" s="16" t="str">
        <f t="shared" si="25"/>
        <v>Débil</v>
      </c>
      <c r="BD25" s="16"/>
      <c r="BE25" s="16"/>
      <c r="BF25" s="16" t="str">
        <f t="shared" si="26"/>
        <v/>
      </c>
      <c r="BG25" s="16"/>
      <c r="BH25" s="17" t="str">
        <f t="shared" si="27"/>
        <v/>
      </c>
      <c r="BI25" s="16" t="str">
        <f t="shared" si="28"/>
        <v/>
      </c>
      <c r="BJ25" s="16" t="str">
        <f t="shared" si="29"/>
        <v>SI</v>
      </c>
      <c r="BK25" s="526"/>
      <c r="BL25" s="526"/>
      <c r="BM25" s="542"/>
      <c r="BN25" s="534"/>
      <c r="BO25" s="534"/>
      <c r="BP25" s="539"/>
      <c r="BQ25" s="505"/>
      <c r="BR25" s="502"/>
    </row>
    <row r="26" spans="1:70" ht="22.5" customHeight="1" x14ac:dyDescent="0.25">
      <c r="A26" s="20"/>
      <c r="B26" s="509"/>
      <c r="C26" s="505"/>
      <c r="D26" s="511"/>
      <c r="E26" s="511"/>
      <c r="F26" s="505"/>
      <c r="G26" s="505"/>
      <c r="H26" s="514"/>
      <c r="I26" s="505"/>
      <c r="J26" s="532"/>
      <c r="K26" s="27">
        <v>7</v>
      </c>
      <c r="L26" s="28" t="s">
        <v>47</v>
      </c>
      <c r="M26" s="516"/>
      <c r="N26" s="518"/>
      <c r="O26" s="534"/>
      <c r="P26" s="524"/>
      <c r="Q26" s="505"/>
      <c r="R26" s="505"/>
      <c r="S26" s="505"/>
      <c r="T26" s="505"/>
      <c r="U26" s="505"/>
      <c r="V26" s="505"/>
      <c r="W26" s="505"/>
      <c r="X26" s="505"/>
      <c r="Y26" s="505"/>
      <c r="Z26" s="505"/>
      <c r="AA26" s="505"/>
      <c r="AB26" s="505"/>
      <c r="AC26" s="505"/>
      <c r="AD26" s="505"/>
      <c r="AE26" s="505"/>
      <c r="AF26" s="505"/>
      <c r="AG26" s="505"/>
      <c r="AH26" s="505"/>
      <c r="AI26" s="505"/>
      <c r="AJ26" s="536"/>
      <c r="AK26" s="534"/>
      <c r="AL26" s="539"/>
      <c r="AM26" s="254"/>
      <c r="AN26" s="29">
        <v>7</v>
      </c>
      <c r="AO26" s="28" t="s">
        <v>47</v>
      </c>
      <c r="AP26" s="12"/>
      <c r="AQ26" s="12"/>
      <c r="AR26" s="12"/>
      <c r="AS26" s="12"/>
      <c r="AT26" s="12"/>
      <c r="AU26" s="12"/>
      <c r="AV26" s="12"/>
      <c r="AW26" s="12"/>
      <c r="AX26" s="12"/>
      <c r="AY26" s="12"/>
      <c r="AZ26" s="12"/>
      <c r="BA26" s="12"/>
      <c r="BB26" s="12">
        <f t="shared" si="24"/>
        <v>0</v>
      </c>
      <c r="BC26" s="12" t="str">
        <f t="shared" si="25"/>
        <v>Débil</v>
      </c>
      <c r="BD26" s="12"/>
      <c r="BE26" s="12"/>
      <c r="BF26" s="12" t="str">
        <f t="shared" si="26"/>
        <v/>
      </c>
      <c r="BG26" s="12"/>
      <c r="BH26" s="13" t="str">
        <f t="shared" si="27"/>
        <v/>
      </c>
      <c r="BI26" s="12" t="str">
        <f t="shared" si="28"/>
        <v/>
      </c>
      <c r="BJ26" s="12" t="str">
        <f t="shared" si="29"/>
        <v>SI</v>
      </c>
      <c r="BK26" s="526"/>
      <c r="BL26" s="526"/>
      <c r="BM26" s="542"/>
      <c r="BN26" s="534"/>
      <c r="BO26" s="534"/>
      <c r="BP26" s="539"/>
      <c r="BQ26" s="505"/>
      <c r="BR26" s="502"/>
    </row>
    <row r="27" spans="1:70" ht="22.5" customHeight="1" x14ac:dyDescent="0.25">
      <c r="A27" s="20"/>
      <c r="B27" s="509"/>
      <c r="C27" s="505"/>
      <c r="D27" s="511"/>
      <c r="E27" s="511"/>
      <c r="F27" s="505"/>
      <c r="G27" s="505"/>
      <c r="H27" s="514"/>
      <c r="I27" s="505"/>
      <c r="J27" s="532"/>
      <c r="K27" s="24">
        <v>8</v>
      </c>
      <c r="L27" s="25" t="s">
        <v>47</v>
      </c>
      <c r="M27" s="516"/>
      <c r="N27" s="518"/>
      <c r="O27" s="534"/>
      <c r="P27" s="524"/>
      <c r="Q27" s="505"/>
      <c r="R27" s="505"/>
      <c r="S27" s="505"/>
      <c r="T27" s="505"/>
      <c r="U27" s="505"/>
      <c r="V27" s="505"/>
      <c r="W27" s="505"/>
      <c r="X27" s="505"/>
      <c r="Y27" s="505"/>
      <c r="Z27" s="505"/>
      <c r="AA27" s="505"/>
      <c r="AB27" s="505"/>
      <c r="AC27" s="505"/>
      <c r="AD27" s="505"/>
      <c r="AE27" s="505"/>
      <c r="AF27" s="505"/>
      <c r="AG27" s="505"/>
      <c r="AH27" s="505"/>
      <c r="AI27" s="505"/>
      <c r="AJ27" s="536"/>
      <c r="AK27" s="534"/>
      <c r="AL27" s="539"/>
      <c r="AM27" s="254"/>
      <c r="AN27" s="26">
        <v>8</v>
      </c>
      <c r="AO27" s="25" t="s">
        <v>47</v>
      </c>
      <c r="AP27" s="16"/>
      <c r="AQ27" s="16"/>
      <c r="AR27" s="16"/>
      <c r="AS27" s="16"/>
      <c r="AT27" s="16"/>
      <c r="AU27" s="16"/>
      <c r="AV27" s="16"/>
      <c r="AW27" s="16"/>
      <c r="AX27" s="16"/>
      <c r="AY27" s="16"/>
      <c r="AZ27" s="16"/>
      <c r="BA27" s="16"/>
      <c r="BB27" s="16">
        <f t="shared" si="24"/>
        <v>0</v>
      </c>
      <c r="BC27" s="16" t="str">
        <f t="shared" si="25"/>
        <v>Débil</v>
      </c>
      <c r="BD27" s="16"/>
      <c r="BE27" s="16"/>
      <c r="BF27" s="16" t="str">
        <f t="shared" si="26"/>
        <v/>
      </c>
      <c r="BG27" s="16"/>
      <c r="BH27" s="17" t="str">
        <f t="shared" si="27"/>
        <v/>
      </c>
      <c r="BI27" s="16" t="str">
        <f t="shared" si="28"/>
        <v/>
      </c>
      <c r="BJ27" s="16" t="str">
        <f t="shared" si="29"/>
        <v>SI</v>
      </c>
      <c r="BK27" s="526"/>
      <c r="BL27" s="526"/>
      <c r="BM27" s="542"/>
      <c r="BN27" s="534"/>
      <c r="BO27" s="534"/>
      <c r="BP27" s="539"/>
      <c r="BQ27" s="505"/>
      <c r="BR27" s="502"/>
    </row>
    <row r="28" spans="1:70" ht="22.5" customHeight="1" x14ac:dyDescent="0.25">
      <c r="A28" s="20"/>
      <c r="B28" s="509"/>
      <c r="C28" s="505"/>
      <c r="D28" s="511"/>
      <c r="E28" s="511"/>
      <c r="F28" s="505"/>
      <c r="G28" s="505"/>
      <c r="H28" s="514"/>
      <c r="I28" s="505"/>
      <c r="J28" s="532"/>
      <c r="K28" s="27">
        <v>9</v>
      </c>
      <c r="L28" s="28" t="s">
        <v>47</v>
      </c>
      <c r="M28" s="516"/>
      <c r="N28" s="518"/>
      <c r="O28" s="534"/>
      <c r="P28" s="524"/>
      <c r="Q28" s="505"/>
      <c r="R28" s="505"/>
      <c r="S28" s="505"/>
      <c r="T28" s="505"/>
      <c r="U28" s="505"/>
      <c r="V28" s="505"/>
      <c r="W28" s="505"/>
      <c r="X28" s="505"/>
      <c r="Y28" s="505"/>
      <c r="Z28" s="505"/>
      <c r="AA28" s="505"/>
      <c r="AB28" s="505"/>
      <c r="AC28" s="505"/>
      <c r="AD28" s="505"/>
      <c r="AE28" s="505"/>
      <c r="AF28" s="505"/>
      <c r="AG28" s="505"/>
      <c r="AH28" s="505"/>
      <c r="AI28" s="505"/>
      <c r="AJ28" s="536"/>
      <c r="AK28" s="534"/>
      <c r="AL28" s="539"/>
      <c r="AM28" s="254"/>
      <c r="AN28" s="29">
        <v>9</v>
      </c>
      <c r="AO28" s="28" t="s">
        <v>56</v>
      </c>
      <c r="AP28" s="12"/>
      <c r="AQ28" s="12"/>
      <c r="AR28" s="12"/>
      <c r="AS28" s="12"/>
      <c r="AT28" s="12"/>
      <c r="AU28" s="12"/>
      <c r="AV28" s="12"/>
      <c r="AW28" s="12"/>
      <c r="AX28" s="12"/>
      <c r="AY28" s="12"/>
      <c r="AZ28" s="12"/>
      <c r="BA28" s="12"/>
      <c r="BB28" s="12">
        <f t="shared" si="24"/>
        <v>0</v>
      </c>
      <c r="BC28" s="12" t="str">
        <f t="shared" si="25"/>
        <v>Débil</v>
      </c>
      <c r="BD28" s="12"/>
      <c r="BE28" s="12"/>
      <c r="BF28" s="12" t="str">
        <f t="shared" si="26"/>
        <v/>
      </c>
      <c r="BG28" s="12"/>
      <c r="BH28" s="13" t="str">
        <f t="shared" si="27"/>
        <v/>
      </c>
      <c r="BI28" s="12" t="str">
        <f t="shared" si="28"/>
        <v/>
      </c>
      <c r="BJ28" s="12" t="str">
        <f t="shared" si="29"/>
        <v>SI</v>
      </c>
      <c r="BK28" s="526"/>
      <c r="BL28" s="526"/>
      <c r="BM28" s="542"/>
      <c r="BN28" s="534"/>
      <c r="BO28" s="534"/>
      <c r="BP28" s="539"/>
      <c r="BQ28" s="505"/>
      <c r="BR28" s="502"/>
    </row>
    <row r="29" spans="1:70" ht="22.5" customHeight="1" thickBot="1" x14ac:dyDescent="0.3">
      <c r="A29" s="20"/>
      <c r="B29" s="510"/>
      <c r="C29" s="506"/>
      <c r="D29" s="512"/>
      <c r="E29" s="512"/>
      <c r="F29" s="506"/>
      <c r="G29" s="506"/>
      <c r="H29" s="515"/>
      <c r="I29" s="506"/>
      <c r="J29" s="533"/>
      <c r="K29" s="30">
        <v>10</v>
      </c>
      <c r="L29" s="31" t="s">
        <v>47</v>
      </c>
      <c r="M29" s="517"/>
      <c r="N29" s="519"/>
      <c r="O29" s="535"/>
      <c r="P29" s="525"/>
      <c r="Q29" s="506"/>
      <c r="R29" s="506"/>
      <c r="S29" s="506"/>
      <c r="T29" s="506"/>
      <c r="U29" s="506"/>
      <c r="V29" s="506"/>
      <c r="W29" s="506"/>
      <c r="X29" s="506"/>
      <c r="Y29" s="506"/>
      <c r="Z29" s="506"/>
      <c r="AA29" s="506"/>
      <c r="AB29" s="506"/>
      <c r="AC29" s="506"/>
      <c r="AD29" s="506"/>
      <c r="AE29" s="506"/>
      <c r="AF29" s="506"/>
      <c r="AG29" s="506"/>
      <c r="AH29" s="506"/>
      <c r="AI29" s="506"/>
      <c r="AJ29" s="537"/>
      <c r="AK29" s="535"/>
      <c r="AL29" s="540"/>
      <c r="AM29" s="255"/>
      <c r="AN29" s="32">
        <v>10</v>
      </c>
      <c r="AO29" s="31" t="s">
        <v>56</v>
      </c>
      <c r="AP29" s="18"/>
      <c r="AQ29" s="18"/>
      <c r="AR29" s="18"/>
      <c r="AS29" s="18"/>
      <c r="AT29" s="18"/>
      <c r="AU29" s="18"/>
      <c r="AV29" s="18"/>
      <c r="AW29" s="18"/>
      <c r="AX29" s="18"/>
      <c r="AY29" s="18"/>
      <c r="AZ29" s="18"/>
      <c r="BA29" s="18"/>
      <c r="BB29" s="18">
        <f t="shared" si="24"/>
        <v>0</v>
      </c>
      <c r="BC29" s="18" t="str">
        <f t="shared" si="25"/>
        <v>Débil</v>
      </c>
      <c r="BD29" s="18"/>
      <c r="BE29" s="18"/>
      <c r="BF29" s="18" t="str">
        <f t="shared" si="26"/>
        <v/>
      </c>
      <c r="BG29" s="18"/>
      <c r="BH29" s="19" t="str">
        <f t="shared" si="27"/>
        <v/>
      </c>
      <c r="BI29" s="18" t="str">
        <f t="shared" si="28"/>
        <v/>
      </c>
      <c r="BJ29" s="18" t="str">
        <f t="shared" si="29"/>
        <v>SI</v>
      </c>
      <c r="BK29" s="527"/>
      <c r="BL29" s="527"/>
      <c r="BM29" s="543"/>
      <c r="BN29" s="535"/>
      <c r="BO29" s="535"/>
      <c r="BP29" s="540"/>
      <c r="BQ29" s="506"/>
      <c r="BR2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W2wLZym4PugfAwTFqmEU9CQmD8HlE4aMl1whB1vcI1ZdSZ0o0KTeOgLFeXx2X25G+GuUXMInPDYSAmGBeoubQ==" saltValue="Hsrl7nKlnLuJCM11j9uSpA==" spinCount="100000" sheet="1" formatCells="0" formatColumns="0" formatRows="0" autoFilter="0"/>
  <mergeCells count="137">
    <mergeCell ref="B2:C3"/>
    <mergeCell ref="D2:BR2"/>
    <mergeCell ref="D3:BR3"/>
    <mergeCell ref="B4:C4"/>
    <mergeCell ref="D4:R4"/>
    <mergeCell ref="S4:AR4"/>
    <mergeCell ref="AS4:BH4"/>
    <mergeCell ref="BI4:BR4"/>
    <mergeCell ref="B6:M6"/>
    <mergeCell ref="N6:AM6"/>
    <mergeCell ref="AN6:AT6"/>
    <mergeCell ref="AU6:BL6"/>
    <mergeCell ref="BM6:BP8"/>
    <mergeCell ref="BQ6:BR7"/>
    <mergeCell ref="B7:B9"/>
    <mergeCell ref="C7:C9"/>
    <mergeCell ref="D7:D9"/>
    <mergeCell ref="E7:E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Q10:Q19"/>
    <mergeCell ref="R10:R19"/>
    <mergeCell ref="S10:S19"/>
    <mergeCell ref="T10:T19"/>
    <mergeCell ref="U10:U19"/>
    <mergeCell ref="V10:V19"/>
    <mergeCell ref="I10:I19"/>
    <mergeCell ref="J10:J19"/>
    <mergeCell ref="M10:M19"/>
    <mergeCell ref="N10:N19"/>
    <mergeCell ref="O10:O19"/>
    <mergeCell ref="P10:P19"/>
    <mergeCell ref="AE10:AE19"/>
    <mergeCell ref="AF10:AF19"/>
    <mergeCell ref="AG10:AG19"/>
    <mergeCell ref="AH10:AH19"/>
    <mergeCell ref="W10:W19"/>
    <mergeCell ref="X10:X19"/>
    <mergeCell ref="Y10:Y19"/>
    <mergeCell ref="Z10:Z19"/>
    <mergeCell ref="AA10:AA19"/>
    <mergeCell ref="AB10:AB19"/>
    <mergeCell ref="BR10:BR19"/>
    <mergeCell ref="B20:B29"/>
    <mergeCell ref="C20:C29"/>
    <mergeCell ref="D20:D29"/>
    <mergeCell ref="E20:E29"/>
    <mergeCell ref="F20:F29"/>
    <mergeCell ref="G20:G29"/>
    <mergeCell ref="H20:H29"/>
    <mergeCell ref="I20:I29"/>
    <mergeCell ref="J20:J2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S20:S29"/>
    <mergeCell ref="T20:T29"/>
    <mergeCell ref="U20:U29"/>
    <mergeCell ref="V20:V29"/>
    <mergeCell ref="W20:W29"/>
    <mergeCell ref="X20:X29"/>
    <mergeCell ref="M20:M29"/>
    <mergeCell ref="N20:N29"/>
    <mergeCell ref="O20:O29"/>
    <mergeCell ref="P20:P29"/>
    <mergeCell ref="Q20:Q29"/>
    <mergeCell ref="R20:R29"/>
    <mergeCell ref="AE20:AE29"/>
    <mergeCell ref="AF20:AF29"/>
    <mergeCell ref="AG20:AG29"/>
    <mergeCell ref="AH20:AH29"/>
    <mergeCell ref="AI20:AI29"/>
    <mergeCell ref="AJ20:AJ29"/>
    <mergeCell ref="Y20:Y29"/>
    <mergeCell ref="Z20:Z29"/>
    <mergeCell ref="AA20:AA29"/>
    <mergeCell ref="AB20:AB29"/>
    <mergeCell ref="AC20:AC29"/>
    <mergeCell ref="AD20:AD29"/>
    <mergeCell ref="BN20:BN29"/>
    <mergeCell ref="BO20:BO29"/>
    <mergeCell ref="BP20:BP29"/>
    <mergeCell ref="BQ20:BQ29"/>
    <mergeCell ref="BR20:BR29"/>
    <mergeCell ref="AK20:AK29"/>
    <mergeCell ref="AL20:AL29"/>
    <mergeCell ref="AM20:AM29"/>
    <mergeCell ref="BK20:BK29"/>
    <mergeCell ref="BL20:BL29"/>
    <mergeCell ref="BM20:BM29"/>
  </mergeCells>
  <conditionalFormatting sqref="J10">
    <cfRule type="containsText" dxfId="220" priority="33" operator="containsText" text="No es Riesgo de Corrupción">
      <formula>NOT(ISERROR(SEARCH("No es Riesgo de Corrupción",J10)))</formula>
    </cfRule>
    <cfRule type="containsText" dxfId="219" priority="34" operator="containsText" text="Si es Riesgo de Corrupción">
      <formula>NOT(ISERROR(SEARCH("Si es Riesgo de Corrupción",J10)))</formula>
    </cfRule>
  </conditionalFormatting>
  <conditionalFormatting sqref="AL10:AL19">
    <cfRule type="containsText" dxfId="218" priority="29" operator="containsText" text="Extremo">
      <formula>NOT(ISERROR(SEARCH("Extremo",AL10)))</formula>
    </cfRule>
    <cfRule type="containsText" dxfId="217" priority="30" operator="containsText" text="Alto">
      <formula>NOT(ISERROR(SEARCH("Alto",AL10)))</formula>
    </cfRule>
    <cfRule type="containsText" dxfId="216" priority="31" operator="containsText" text="Moderado">
      <formula>NOT(ISERROR(SEARCH("Moderado",AL10)))</formula>
    </cfRule>
    <cfRule type="containsText" dxfId="215" priority="32" operator="containsText" text="Bajo">
      <formula>NOT(ISERROR(SEARCH("Bajo",AL10)))</formula>
    </cfRule>
  </conditionalFormatting>
  <conditionalFormatting sqref="BH10:BH19">
    <cfRule type="containsText" dxfId="214" priority="26" operator="containsText" text="FUERTE">
      <formula>NOT(ISERROR(SEARCH("FUERTE",BH10)))</formula>
    </cfRule>
    <cfRule type="containsText" dxfId="213" priority="27" operator="containsText" text="MODERADO">
      <formula>NOT(ISERROR(SEARCH("MODERADO",BH10)))</formula>
    </cfRule>
    <cfRule type="containsText" dxfId="212" priority="28" operator="containsText" text="DÉBIL">
      <formula>NOT(ISERROR(SEARCH("DÉBIL",BH10)))</formula>
    </cfRule>
  </conditionalFormatting>
  <conditionalFormatting sqref="AM10">
    <cfRule type="containsText" dxfId="211" priority="22" operator="containsText" text="Extremo">
      <formula>NOT(ISERROR(SEARCH("Extremo",AM10)))</formula>
    </cfRule>
    <cfRule type="containsText" dxfId="210" priority="23" operator="containsText" text="Alto">
      <formula>NOT(ISERROR(SEARCH("Alto",AM10)))</formula>
    </cfRule>
    <cfRule type="containsText" dxfId="209" priority="24" operator="containsText" text="Moderado">
      <formula>NOT(ISERROR(SEARCH("Moderado",AM10)))</formula>
    </cfRule>
    <cfRule type="containsText" dxfId="208" priority="25" operator="containsText" text="Bajo">
      <formula>NOT(ISERROR(SEARCH("Bajo",AM10)))</formula>
    </cfRule>
  </conditionalFormatting>
  <conditionalFormatting sqref="BP10:BP19">
    <cfRule type="containsText" dxfId="207" priority="18" operator="containsText" text="Extremo">
      <formula>NOT(ISERROR(SEARCH("Extremo",BP10)))</formula>
    </cfRule>
    <cfRule type="containsText" dxfId="206" priority="19" operator="containsText" text="Alto">
      <formula>NOT(ISERROR(SEARCH("Alto",BP10)))</formula>
    </cfRule>
    <cfRule type="containsText" dxfId="205" priority="20" operator="containsText" text="Moderado">
      <formula>NOT(ISERROR(SEARCH("Moderado",BP10)))</formula>
    </cfRule>
    <cfRule type="containsText" dxfId="204" priority="21" operator="containsText" text="Bajo">
      <formula>NOT(ISERROR(SEARCH("Bajo",BP10)))</formula>
    </cfRule>
  </conditionalFormatting>
  <conditionalFormatting sqref="J20">
    <cfRule type="containsText" dxfId="203" priority="16" operator="containsText" text="No es Riesgo de Corrupción">
      <formula>NOT(ISERROR(SEARCH("No es Riesgo de Corrupción",J20)))</formula>
    </cfRule>
    <cfRule type="containsText" dxfId="202" priority="17" operator="containsText" text="Si es Riesgo de Corrupción">
      <formula>NOT(ISERROR(SEARCH("Si es Riesgo de Corrupción",J20)))</formula>
    </cfRule>
  </conditionalFormatting>
  <conditionalFormatting sqref="AL20:AL29">
    <cfRule type="containsText" dxfId="201" priority="12" operator="containsText" text="Extremo">
      <formula>NOT(ISERROR(SEARCH("Extremo",AL20)))</formula>
    </cfRule>
    <cfRule type="containsText" dxfId="200" priority="13" operator="containsText" text="Alto">
      <formula>NOT(ISERROR(SEARCH("Alto",AL20)))</formula>
    </cfRule>
    <cfRule type="containsText" dxfId="199" priority="14" operator="containsText" text="Moderado">
      <formula>NOT(ISERROR(SEARCH("Moderado",AL20)))</formula>
    </cfRule>
    <cfRule type="containsText" dxfId="198" priority="15" operator="containsText" text="Bajo">
      <formula>NOT(ISERROR(SEARCH("Bajo",AL20)))</formula>
    </cfRule>
  </conditionalFormatting>
  <conditionalFormatting sqref="BH20:BH29">
    <cfRule type="containsText" dxfId="197" priority="9" operator="containsText" text="FUERTE">
      <formula>NOT(ISERROR(SEARCH("FUERTE",BH20)))</formula>
    </cfRule>
    <cfRule type="containsText" dxfId="196" priority="10" operator="containsText" text="MODERADO">
      <formula>NOT(ISERROR(SEARCH("MODERADO",BH20)))</formula>
    </cfRule>
    <cfRule type="containsText" dxfId="195" priority="11" operator="containsText" text="DÉBIL">
      <formula>NOT(ISERROR(SEARCH("DÉBIL",BH20)))</formula>
    </cfRule>
  </conditionalFormatting>
  <conditionalFormatting sqref="AM20">
    <cfRule type="containsText" dxfId="194" priority="5" operator="containsText" text="Extremo">
      <formula>NOT(ISERROR(SEARCH("Extremo",AM20)))</formula>
    </cfRule>
    <cfRule type="containsText" dxfId="193" priority="6" operator="containsText" text="Alto">
      <formula>NOT(ISERROR(SEARCH("Alto",AM20)))</formula>
    </cfRule>
    <cfRule type="containsText" dxfId="192" priority="7" operator="containsText" text="Moderado">
      <formula>NOT(ISERROR(SEARCH("Moderado",AM20)))</formula>
    </cfRule>
    <cfRule type="containsText" dxfId="191" priority="8" operator="containsText" text="Bajo">
      <formula>NOT(ISERROR(SEARCH("Bajo",AM20)))</formula>
    </cfRule>
  </conditionalFormatting>
  <conditionalFormatting sqref="BP20:BP29">
    <cfRule type="containsText" dxfId="190" priority="1" operator="containsText" text="Extremo">
      <formula>NOT(ISERROR(SEARCH("Extremo",BP20)))</formula>
    </cfRule>
    <cfRule type="containsText" dxfId="189" priority="2" operator="containsText" text="Alto">
      <formula>NOT(ISERROR(SEARCH("Alto",BP20)))</formula>
    </cfRule>
    <cfRule type="containsText" dxfId="188" priority="3" operator="containsText" text="Moderado">
      <formula>NOT(ISERROR(SEARCH("Moderado",BP20)))</formula>
    </cfRule>
    <cfRule type="containsText" dxfId="187" priority="4" operator="containsText" text="Bajo">
      <formula>NOT(ISERROR(SEARCH("Bajo",BP20)))</formula>
    </cfRule>
  </conditionalFormatting>
  <dataValidations count="13">
    <dataValidation type="list" allowBlank="1" showInputMessage="1" showErrorMessage="1" sqref="N10 N20" xr:uid="{00000000-0002-0000-1400-000000000000}">
      <formula1>"-,1,2,3,4,5"</formula1>
    </dataValidation>
    <dataValidation type="list" allowBlank="1" showInputMessage="1" showErrorMessage="1" sqref="F10:I10 Q10:AI29 F20:I20" xr:uid="{00000000-0002-0000-1400-000001000000}">
      <formula1>"SI,NO"</formula1>
    </dataValidation>
    <dataValidation type="list" allowBlank="1" showInputMessage="1" showErrorMessage="1" sqref="B10 B20" xr:uid="{00000000-0002-0000-1400-000002000000}">
      <formula1>$B$1047871:$B$1047903</formula1>
    </dataValidation>
    <dataValidation type="list" allowBlank="1" showInputMessage="1" showErrorMessage="1" sqref="AT10:AT29" xr:uid="{00000000-0002-0000-1400-000003000000}">
      <formula1>"Preventivo,Detectivo"</formula1>
    </dataValidation>
    <dataValidation type="list" allowBlank="1" showInputMessage="1" showErrorMessage="1" sqref="BE10:BE29" xr:uid="{00000000-0002-0000-1400-000004000000}">
      <formula1>"Fuerte,Moderado,Débil"</formula1>
    </dataValidation>
    <dataValidation type="list" allowBlank="1" showInputMessage="1" showErrorMessage="1" sqref="BA10:BA29" xr:uid="{00000000-0002-0000-1400-000005000000}">
      <formula1>"Completa,Incompleta,No existe"</formula1>
    </dataValidation>
    <dataValidation type="list" allowBlank="1" showInputMessage="1" showErrorMessage="1" sqref="AZ10:AZ29" xr:uid="{00000000-0002-0000-1400-000006000000}">
      <formula1>"Se investigan y resuelven oportunamente,No se investigan y resuelven oportunamente."</formula1>
    </dataValidation>
    <dataValidation type="list" allowBlank="1" showInputMessage="1" showErrorMessage="1" sqref="AY10:AY29" xr:uid="{00000000-0002-0000-1400-000007000000}">
      <formula1>"Confiable,No confiable"</formula1>
    </dataValidation>
    <dataValidation type="list" allowBlank="1" showInputMessage="1" showErrorMessage="1" sqref="AX10:AX29" xr:uid="{00000000-0002-0000-1400-000008000000}">
      <formula1>"Prevenir,Detectar,No es un control"</formula1>
    </dataValidation>
    <dataValidation type="list" allowBlank="1" showInputMessage="1" showErrorMessage="1" sqref="AW10:AW29" xr:uid="{00000000-0002-0000-1400-000009000000}">
      <formula1>"Oportuna,Inoportuna"</formula1>
    </dataValidation>
    <dataValidation type="list" allowBlank="1" showInputMessage="1" showErrorMessage="1" sqref="AV10:AV29" xr:uid="{00000000-0002-0000-1400-00000A000000}">
      <formula1>"Adecuado,Inadecuado"</formula1>
    </dataValidation>
    <dataValidation type="list" allowBlank="1" showInputMessage="1" showErrorMessage="1" sqref="AU10:AU29" xr:uid="{00000000-0002-0000-1400-00000B000000}">
      <formula1>"Asignado,No Asignado"</formula1>
    </dataValidation>
    <dataValidation type="list" allowBlank="1" showInputMessage="1" showErrorMessage="1" sqref="AQ10:AQ29" xr:uid="{00000000-0002-0000-14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D000000}">
          <x14:formula1>
            <xm:f>Hoja2!$A$1:$A$4</xm:f>
          </x14:formula1>
          <xm:sqref>AM10:AM29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99" customHeight="1" x14ac:dyDescent="0.25">
      <c r="A10" s="20"/>
      <c r="B10" s="508" t="s">
        <v>41</v>
      </c>
      <c r="C10" s="507" t="s">
        <v>540</v>
      </c>
      <c r="D10" s="511" t="s">
        <v>541</v>
      </c>
      <c r="E10" s="511" t="s">
        <v>542</v>
      </c>
      <c r="F10" s="507" t="s">
        <v>89</v>
      </c>
      <c r="G10" s="507" t="s">
        <v>89</v>
      </c>
      <c r="H10" s="513" t="s">
        <v>89</v>
      </c>
      <c r="I10" s="507" t="s">
        <v>89</v>
      </c>
      <c r="J10" s="531" t="str">
        <f t="shared" ref="J10" si="0">IF(AND((F10="SI"),(G10="SI"),(H10="SI"),(I10="SI")),"Si es Riesgo de Corrupción","No es Riesgo de Corrupción")</f>
        <v>Si es Riesgo de Corrupción</v>
      </c>
      <c r="K10" s="21">
        <v>1</v>
      </c>
      <c r="L10" s="22" t="s">
        <v>543</v>
      </c>
      <c r="M10" s="516" t="s">
        <v>546</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89</v>
      </c>
      <c r="Y10" s="507" t="s">
        <v>89</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17</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547</v>
      </c>
      <c r="AP10" s="10" t="s">
        <v>548</v>
      </c>
      <c r="AQ10" s="10" t="s">
        <v>147</v>
      </c>
      <c r="AR10" s="10" t="s">
        <v>549</v>
      </c>
      <c r="AS10" s="10" t="s">
        <v>550</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555</v>
      </c>
      <c r="BR10" s="501" t="s">
        <v>556</v>
      </c>
    </row>
    <row r="11" spans="1:70" ht="99" customHeight="1" x14ac:dyDescent="0.25">
      <c r="A11" s="20"/>
      <c r="B11" s="509"/>
      <c r="C11" s="505"/>
      <c r="D11" s="511"/>
      <c r="E11" s="511"/>
      <c r="F11" s="505"/>
      <c r="G11" s="505"/>
      <c r="H11" s="514"/>
      <c r="I11" s="505"/>
      <c r="J11" s="532"/>
      <c r="K11" s="24">
        <v>2</v>
      </c>
      <c r="L11" s="25" t="s">
        <v>544</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547</v>
      </c>
      <c r="AP11" s="16" t="s">
        <v>548</v>
      </c>
      <c r="AQ11" s="16" t="s">
        <v>147</v>
      </c>
      <c r="AR11" s="16" t="s">
        <v>549</v>
      </c>
      <c r="AS11" s="16" t="s">
        <v>550</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99" customHeight="1" x14ac:dyDescent="0.25">
      <c r="A12" s="20"/>
      <c r="B12" s="509"/>
      <c r="C12" s="505"/>
      <c r="D12" s="511"/>
      <c r="E12" s="511"/>
      <c r="F12" s="505"/>
      <c r="G12" s="505"/>
      <c r="H12" s="514"/>
      <c r="I12" s="505"/>
      <c r="J12" s="532"/>
      <c r="K12" s="27">
        <v>3</v>
      </c>
      <c r="L12" s="28" t="s">
        <v>544</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551</v>
      </c>
      <c r="AP12" s="12" t="s">
        <v>552</v>
      </c>
      <c r="AQ12" s="12" t="s">
        <v>99</v>
      </c>
      <c r="AR12" s="12" t="s">
        <v>553</v>
      </c>
      <c r="AS12" s="12" t="s">
        <v>554</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6"/>
      <c r="BL12" s="526"/>
      <c r="BM12" s="542"/>
      <c r="BN12" s="534"/>
      <c r="BO12" s="534"/>
      <c r="BP12" s="539"/>
      <c r="BQ12" s="505"/>
      <c r="BR12" s="502"/>
    </row>
    <row r="13" spans="1:70" ht="99" customHeight="1" x14ac:dyDescent="0.25">
      <c r="A13" s="20"/>
      <c r="B13" s="509"/>
      <c r="C13" s="505"/>
      <c r="D13" s="511"/>
      <c r="E13" s="511"/>
      <c r="F13" s="505"/>
      <c r="G13" s="505"/>
      <c r="H13" s="514"/>
      <c r="I13" s="505"/>
      <c r="J13" s="532"/>
      <c r="K13" s="24">
        <v>4</v>
      </c>
      <c r="L13" s="25" t="s">
        <v>545</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551</v>
      </c>
      <c r="AP13" s="16" t="s">
        <v>552</v>
      </c>
      <c r="AQ13" s="16" t="s">
        <v>99</v>
      </c>
      <c r="AR13" s="16" t="s">
        <v>553</v>
      </c>
      <c r="AS13" s="16" t="s">
        <v>554</v>
      </c>
      <c r="AT13" s="16" t="s">
        <v>123</v>
      </c>
      <c r="AU13" s="16" t="s">
        <v>103</v>
      </c>
      <c r="AV13" s="16" t="s">
        <v>104</v>
      </c>
      <c r="AW13" s="16" t="s">
        <v>105</v>
      </c>
      <c r="AX13" s="16" t="s">
        <v>106</v>
      </c>
      <c r="AY13" s="16" t="s">
        <v>107</v>
      </c>
      <c r="AZ13" s="16" t="s">
        <v>108</v>
      </c>
      <c r="BA13" s="16" t="s">
        <v>124</v>
      </c>
      <c r="BB13" s="16">
        <f t="shared" si="6"/>
        <v>100</v>
      </c>
      <c r="BC13" s="16" t="str">
        <f t="shared" si="7"/>
        <v>Fuerte</v>
      </c>
      <c r="BD13" s="16"/>
      <c r="BE13" s="16" t="s">
        <v>115</v>
      </c>
      <c r="BF13" s="16" t="str">
        <f t="shared" si="8"/>
        <v>Siempre se ejecuta</v>
      </c>
      <c r="BG13" s="16"/>
      <c r="BH13" s="17" t="str">
        <f t="shared" si="9"/>
        <v>FUERTE</v>
      </c>
      <c r="BI13" s="16">
        <f t="shared" si="10"/>
        <v>100</v>
      </c>
      <c r="BJ13" s="16" t="str">
        <f t="shared" si="11"/>
        <v>NO</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cEZu+l+upcpK0KHQ7U+0ejzVWgq/dv2SN+dp9mUEUdDjLPxObgLAJ2WV4twoHjWRuMQm/zOHQ7u22rXNbh10w==" saltValue="ldWSn6oAWrUfukgnoqgRZQ=="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B10:B19"/>
    <mergeCell ref="C10:C19"/>
    <mergeCell ref="D10:D19"/>
    <mergeCell ref="E10:E19"/>
    <mergeCell ref="F10:F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186" priority="16" operator="containsText" text="No es Riesgo de Corrupción">
      <formula>NOT(ISERROR(SEARCH("No es Riesgo de Corrupción",J10)))</formula>
    </cfRule>
    <cfRule type="containsText" dxfId="185" priority="17" operator="containsText" text="Si es Riesgo de Corrupción">
      <formula>NOT(ISERROR(SEARCH("Si es Riesgo de Corrupción",J10)))</formula>
    </cfRule>
  </conditionalFormatting>
  <conditionalFormatting sqref="AL10:AL19">
    <cfRule type="containsText" dxfId="184" priority="12" operator="containsText" text="Extremo">
      <formula>NOT(ISERROR(SEARCH("Extremo",AL10)))</formula>
    </cfRule>
    <cfRule type="containsText" dxfId="183" priority="13" operator="containsText" text="Alto">
      <formula>NOT(ISERROR(SEARCH("Alto",AL10)))</formula>
    </cfRule>
    <cfRule type="containsText" dxfId="182" priority="14" operator="containsText" text="Moderado">
      <formula>NOT(ISERROR(SEARCH("Moderado",AL10)))</formula>
    </cfRule>
    <cfRule type="containsText" dxfId="181" priority="15" operator="containsText" text="Bajo">
      <formula>NOT(ISERROR(SEARCH("Bajo",AL10)))</formula>
    </cfRule>
  </conditionalFormatting>
  <conditionalFormatting sqref="BH10:BH19">
    <cfRule type="containsText" dxfId="180" priority="9" operator="containsText" text="FUERTE">
      <formula>NOT(ISERROR(SEARCH("FUERTE",BH10)))</formula>
    </cfRule>
    <cfRule type="containsText" dxfId="179" priority="10" operator="containsText" text="MODERADO">
      <formula>NOT(ISERROR(SEARCH("MODERADO",BH10)))</formula>
    </cfRule>
    <cfRule type="containsText" dxfId="178" priority="11" operator="containsText" text="DÉBIL">
      <formula>NOT(ISERROR(SEARCH("DÉBIL",BH10)))</formula>
    </cfRule>
  </conditionalFormatting>
  <conditionalFormatting sqref="AM10">
    <cfRule type="containsText" dxfId="177" priority="5" operator="containsText" text="Extremo">
      <formula>NOT(ISERROR(SEARCH("Extremo",AM10)))</formula>
    </cfRule>
    <cfRule type="containsText" dxfId="176" priority="6" operator="containsText" text="Alto">
      <formula>NOT(ISERROR(SEARCH("Alto",AM10)))</formula>
    </cfRule>
    <cfRule type="containsText" dxfId="175" priority="7" operator="containsText" text="Moderado">
      <formula>NOT(ISERROR(SEARCH("Moderado",AM10)))</formula>
    </cfRule>
    <cfRule type="containsText" dxfId="174" priority="8" operator="containsText" text="Bajo">
      <formula>NOT(ISERROR(SEARCH("Bajo",AM10)))</formula>
    </cfRule>
  </conditionalFormatting>
  <conditionalFormatting sqref="BP10:BP19">
    <cfRule type="containsText" dxfId="173" priority="1" operator="containsText" text="Extremo">
      <formula>NOT(ISERROR(SEARCH("Extremo",BP10)))</formula>
    </cfRule>
    <cfRule type="containsText" dxfId="172" priority="2" operator="containsText" text="Alto">
      <formula>NOT(ISERROR(SEARCH("Alto",BP10)))</formula>
    </cfRule>
    <cfRule type="containsText" dxfId="171" priority="3" operator="containsText" text="Moderado">
      <formula>NOT(ISERROR(SEARCH("Moderado",BP10)))</formula>
    </cfRule>
    <cfRule type="containsText" dxfId="170" priority="4" operator="containsText" text="Bajo">
      <formula>NOT(ISERROR(SEARCH("Bajo",BP10)))</formula>
    </cfRule>
  </conditionalFormatting>
  <dataValidations count="13">
    <dataValidation type="list" allowBlank="1" showInputMessage="1" showErrorMessage="1" sqref="AQ10:AQ19" xr:uid="{00000000-0002-0000-1300-000000000000}">
      <formula1>"Por Tramite, Diario, Semanal, Quincenal, Mensual, Bimestral, Trimestral, Semestral"</formula1>
    </dataValidation>
    <dataValidation type="list" allowBlank="1" showInputMessage="1" showErrorMessage="1" sqref="AU10:AU19" xr:uid="{00000000-0002-0000-1300-000001000000}">
      <formula1>"Asignado,No Asignado"</formula1>
    </dataValidation>
    <dataValidation type="list" allowBlank="1" showInputMessage="1" showErrorMessage="1" sqref="AV10:AV19" xr:uid="{00000000-0002-0000-1300-000002000000}">
      <formula1>"Adecuado,Inadecuado"</formula1>
    </dataValidation>
    <dataValidation type="list" allowBlank="1" showInputMessage="1" showErrorMessage="1" sqref="AW10:AW19" xr:uid="{00000000-0002-0000-1300-000003000000}">
      <formula1>"Oportuna,Inoportuna"</formula1>
    </dataValidation>
    <dataValidation type="list" allowBlank="1" showInputMessage="1" showErrorMessage="1" sqref="AX10:AX19" xr:uid="{00000000-0002-0000-1300-000004000000}">
      <formula1>"Prevenir,Detectar,No es un control"</formula1>
    </dataValidation>
    <dataValidation type="list" allowBlank="1" showInputMessage="1" showErrorMessage="1" sqref="AY10:AY19" xr:uid="{00000000-0002-0000-1300-000005000000}">
      <formula1>"Confiable,No confiable"</formula1>
    </dataValidation>
    <dataValidation type="list" allowBlank="1" showInputMessage="1" showErrorMessage="1" sqref="AZ10:AZ19" xr:uid="{00000000-0002-0000-1300-000006000000}">
      <formula1>"Se investigan y resuelven oportunamente,No se investigan y resuelven oportunamente."</formula1>
    </dataValidation>
    <dataValidation type="list" allowBlank="1" showInputMessage="1" showErrorMessage="1" sqref="BA10:BA19" xr:uid="{00000000-0002-0000-1300-000007000000}">
      <formula1>"Completa,Incompleta,No existe"</formula1>
    </dataValidation>
    <dataValidation type="list" allowBlank="1" showInputMessage="1" showErrorMessage="1" sqref="BE10:BE19" xr:uid="{00000000-0002-0000-1300-000008000000}">
      <formula1>"Fuerte,Moderado,Débil"</formula1>
    </dataValidation>
    <dataValidation type="list" allowBlank="1" showInputMessage="1" showErrorMessage="1" sqref="AT10:AT19" xr:uid="{00000000-0002-0000-1300-000009000000}">
      <formula1>"Preventivo,Detectivo"</formula1>
    </dataValidation>
    <dataValidation type="list" allowBlank="1" showInputMessage="1" showErrorMessage="1" sqref="B10" xr:uid="{00000000-0002-0000-1300-00000A000000}">
      <formula1>$B$1047871:$B$1047903</formula1>
    </dataValidation>
    <dataValidation type="list" allowBlank="1" showInputMessage="1" showErrorMessage="1" sqref="F10:I10 Q10:AI19" xr:uid="{00000000-0002-0000-1300-00000B000000}">
      <formula1>"SI,NO"</formula1>
    </dataValidation>
    <dataValidation type="list" allowBlank="1" showInputMessage="1" showErrorMessage="1" sqref="N10" xr:uid="{00000000-0002-0000-1300-00000C000000}">
      <formula1>"-,1,2,3,4,5"</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D000000}">
          <x14:formula1>
            <xm:f>Hoja2!$A$1:$A$4</xm:f>
          </x14:formula1>
          <xm:sqref>AM10:AM19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BR104791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8.2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89.25" x14ac:dyDescent="0.25">
      <c r="A10" s="20"/>
      <c r="B10" s="528" t="s">
        <v>34</v>
      </c>
      <c r="C10" s="513" t="s">
        <v>87</v>
      </c>
      <c r="D10" s="511" t="s">
        <v>92</v>
      </c>
      <c r="E10" s="511" t="s">
        <v>88</v>
      </c>
      <c r="F10" s="507" t="s">
        <v>89</v>
      </c>
      <c r="G10" s="507" t="s">
        <v>89</v>
      </c>
      <c r="H10" s="513" t="s">
        <v>89</v>
      </c>
      <c r="I10" s="507" t="s">
        <v>89</v>
      </c>
      <c r="J10" s="531" t="str">
        <f t="shared" ref="J10" si="0">IF(AND((F10="SI"),(G10="SI"),(H10="SI"),(I10="SI")),"Si es Riesgo de Corrupción","No es Riesgo de Corrupción")</f>
        <v>Si es Riesgo de Corrupción</v>
      </c>
      <c r="K10" s="21">
        <v>1</v>
      </c>
      <c r="L10" s="22" t="s">
        <v>91</v>
      </c>
      <c r="M10" s="516" t="s">
        <v>94</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96</v>
      </c>
      <c r="T10" s="507" t="s">
        <v>96</v>
      </c>
      <c r="U10" s="507" t="s">
        <v>89</v>
      </c>
      <c r="V10" s="507" t="s">
        <v>89</v>
      </c>
      <c r="W10" s="507" t="s">
        <v>89</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14</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97</v>
      </c>
      <c r="AP10" s="10" t="s">
        <v>98</v>
      </c>
      <c r="AQ10" s="10" t="s">
        <v>99</v>
      </c>
      <c r="AR10" s="10" t="s">
        <v>100</v>
      </c>
      <c r="AS10" s="10" t="s">
        <v>101</v>
      </c>
      <c r="AT10" s="10" t="s">
        <v>102</v>
      </c>
      <c r="AU10" s="10" t="s">
        <v>103</v>
      </c>
      <c r="AV10" s="10" t="s">
        <v>104</v>
      </c>
      <c r="AW10" s="10" t="s">
        <v>105</v>
      </c>
      <c r="AX10" s="10" t="s">
        <v>106</v>
      </c>
      <c r="AY10" s="10" t="s">
        <v>107</v>
      </c>
      <c r="AZ10" s="10" t="s">
        <v>108</v>
      </c>
      <c r="BA10" s="10" t="s">
        <v>109</v>
      </c>
      <c r="BB10" s="10">
        <f t="shared" ref="BB10:BB29" si="6">IF(AU10="Asignado",15,0)+IF(AV10="Adecuado",15,0)+IF(AW10="Oportuna",15,0)+IF(AX10="Prevenir",15,IF(AX10="Detectar",10,0))+IF(AY10="Confiable",15,0)+IF(AZ10="Se investigan y resuelven oportunamente",15,0)+IF(BA10="Completa",10,IF(BA10="Incompleta",5,0))</f>
        <v>90</v>
      </c>
      <c r="BC10" s="10" t="str">
        <f t="shared" ref="BC10:BC29" si="7">IF(BB10&lt;=85,"Débil",IF(AND(BB10&gt;=86,BB10&lt;=94),"Moderado","Fuerte"))</f>
        <v>Moderado</v>
      </c>
      <c r="BD10" s="10"/>
      <c r="BE10" s="10" t="s">
        <v>114</v>
      </c>
      <c r="BF10" s="10" t="str">
        <f t="shared" ref="BF10:BF29" si="8">IF(BE10="Débil","No se ejecuta",IF(BE10="Moderado","Algunas veces se ejecuta",IF(BE10="FUERTE","Siempre se ejecuta","")))</f>
        <v>No se ejecuta</v>
      </c>
      <c r="BG10" s="10"/>
      <c r="BH10" s="11" t="str">
        <f t="shared" ref="BH10:BH2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DÉBIL</v>
      </c>
      <c r="BI10" s="10">
        <f t="shared" ref="BI10:BI29" si="10">IF(BH10="DÉBIL",0,IF(BH10="MODERADO",50,IF(BH10="FUERTE",100,"")))</f>
        <v>0</v>
      </c>
      <c r="BJ10" s="10" t="str">
        <f t="shared" ref="BJ10:BJ29" si="11">IF(AND(BE10="Fuerte",BC10="Fuerte"),"NO","SI")</f>
        <v>SI</v>
      </c>
      <c r="BK10" s="526" t="str">
        <f t="shared" ref="BK10" si="12">IF(AVERAGE(BI10:BI19)=100,"FUERTE",IF(AND(AVERAGE(BI10:BI19)&lt;=99,AVERAGE(BI10:BI19)&gt;=50),"MODERADA",IF(AVERAGE(BI10:BI19)&lt;50,"DÉBIL",0)))</f>
        <v>DÉBIL</v>
      </c>
      <c r="BL10" s="526" t="str">
        <f t="shared" ref="BL10" si="13">IFERROR(IF(BK10="DÉBIL","NO DISMINUYE",IF(AVERAGEIF(AT10:AT19,"Preventivo",BI10:BI19)&gt;=50,"DIRECTAMENTE","NO DISMINUYE")),"NO DISMINUYE")</f>
        <v>NO DISMINUYE</v>
      </c>
      <c r="BM10" s="541">
        <f t="shared" ref="BM10" si="14">IF(N10=1,1,IF(AND(N10=2,BK10="FUERTE",BL10="DIRECTAMENTE"),N10-1,IF(AND(N10&gt;2,BK10="FUERTE",BL10="DIRECTAMENTE"),N10-2,IF(AND(N10&gt;=2,BK10="MODERADA",BL10="DIRECTAMENTE"),N10-1,N10))))</f>
        <v>2</v>
      </c>
      <c r="BN10" s="534" t="str">
        <f t="shared" ref="BN10" si="15">IF(BM10=1,"Rara vez",IF(BM10=2,"Improbable",IF(BM10=3,"Posible",IF(BM10=4,"Probable",IF(BM10=5,"Casi Seguro",0)))))</f>
        <v>Improbable</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116</v>
      </c>
      <c r="BR10" s="501" t="s">
        <v>844</v>
      </c>
    </row>
    <row r="11" spans="1:70" ht="23.25" customHeight="1" x14ac:dyDescent="0.25">
      <c r="A11" s="20"/>
      <c r="B11" s="529"/>
      <c r="C11" s="514"/>
      <c r="D11" s="511"/>
      <c r="E11" s="511"/>
      <c r="F11" s="505"/>
      <c r="G11" s="505"/>
      <c r="H11" s="514"/>
      <c r="I11" s="505"/>
      <c r="J11" s="532"/>
      <c r="K11" s="24">
        <v>2</v>
      </c>
      <c r="L11" s="25" t="s">
        <v>47</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47</v>
      </c>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6"/>
      <c r="BL11" s="526"/>
      <c r="BM11" s="542"/>
      <c r="BN11" s="534"/>
      <c r="BO11" s="534"/>
      <c r="BP11" s="539"/>
      <c r="BQ11" s="505"/>
      <c r="BR11" s="502"/>
    </row>
    <row r="12" spans="1:70" ht="23.25" customHeight="1" x14ac:dyDescent="0.25">
      <c r="A12" s="20"/>
      <c r="B12" s="529"/>
      <c r="C12" s="514"/>
      <c r="D12" s="511"/>
      <c r="E12" s="511"/>
      <c r="F12" s="505"/>
      <c r="G12" s="505"/>
      <c r="H12" s="514"/>
      <c r="I12" s="505"/>
      <c r="J12" s="532"/>
      <c r="K12" s="27">
        <v>3</v>
      </c>
      <c r="L12" s="28" t="s">
        <v>47</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56</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29"/>
      <c r="C13" s="514"/>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56</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29"/>
      <c r="C14" s="514"/>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56</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29"/>
      <c r="C15" s="514"/>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56</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29"/>
      <c r="C16" s="514"/>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56</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29"/>
      <c r="C17" s="514"/>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56</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29"/>
      <c r="C18" s="514"/>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29"/>
      <c r="C19" s="514"/>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20" spans="1:70" ht="140.25" x14ac:dyDescent="0.25">
      <c r="A20" s="20"/>
      <c r="B20" s="529"/>
      <c r="C20" s="514"/>
      <c r="D20" s="511" t="s">
        <v>93</v>
      </c>
      <c r="E20" s="511" t="s">
        <v>90</v>
      </c>
      <c r="F20" s="507" t="s">
        <v>89</v>
      </c>
      <c r="G20" s="507" t="s">
        <v>89</v>
      </c>
      <c r="H20" s="513" t="s">
        <v>89</v>
      </c>
      <c r="I20" s="507" t="s">
        <v>89</v>
      </c>
      <c r="J20" s="531" t="str">
        <f t="shared" ref="J20" si="18">IF(AND((F20="SI"),(G20="SI"),(H20="SI"),(I20="SI")),"Si es Riesgo de Corrupción","No es Riesgo de Corrupción")</f>
        <v>Si es Riesgo de Corrupción</v>
      </c>
      <c r="K20" s="21">
        <v>1</v>
      </c>
      <c r="L20" s="22" t="s">
        <v>429</v>
      </c>
      <c r="M20" s="516" t="s">
        <v>95</v>
      </c>
      <c r="N20" s="518">
        <v>4</v>
      </c>
      <c r="O20" s="534" t="str">
        <f t="shared" ref="O20" si="19">IF(N20=1,"Rara vez",IF(N20=2,"Improbable",IF(N20=3,"Posible",IF(N20=4,"Probable",IF(N20=5,"Casi seguro","← 
Definir el nivel de probabilidad")))))</f>
        <v>Probable</v>
      </c>
      <c r="P20" s="523" t="str">
        <f t="shared" ref="P20" si="20">IF(N20=5,"Descripción:
Se espera que el evento ocurra en la mayoría de las circunstancias
Frecuencia:
Más de 1 vez al año",IF(N20=4,"Descripción:
Es viable que el evento ocurra en la mayoría de las circunstancias
Frecuencia:
Al menos 1 vez en el último año",IF(N20=3,"Descripción:
El evento podrá ocurrir en algún momento
Frecuencia:
Al menos 1 vez en los últimos 2 años",IF(N20=2,"Descripción:
El evento puede ocurrir en algún momento
Frecuencia:
Al menos 1 vez en los últimos 5 años",IF(N20=1,"Descripción: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0" s="507" t="s">
        <v>89</v>
      </c>
      <c r="R20" s="507" t="s">
        <v>89</v>
      </c>
      <c r="S20" s="507" t="s">
        <v>89</v>
      </c>
      <c r="T20" s="507" t="s">
        <v>89</v>
      </c>
      <c r="U20" s="507" t="s">
        <v>89</v>
      </c>
      <c r="V20" s="507" t="s">
        <v>96</v>
      </c>
      <c r="W20" s="507" t="s">
        <v>89</v>
      </c>
      <c r="X20" s="507" t="s">
        <v>96</v>
      </c>
      <c r="Y20" s="507" t="s">
        <v>89</v>
      </c>
      <c r="Z20" s="507" t="s">
        <v>89</v>
      </c>
      <c r="AA20" s="507" t="s">
        <v>89</v>
      </c>
      <c r="AB20" s="507" t="s">
        <v>89</v>
      </c>
      <c r="AC20" s="507" t="s">
        <v>89</v>
      </c>
      <c r="AD20" s="507" t="s">
        <v>89</v>
      </c>
      <c r="AE20" s="507" t="s">
        <v>89</v>
      </c>
      <c r="AF20" s="507" t="s">
        <v>89</v>
      </c>
      <c r="AG20" s="507" t="s">
        <v>89</v>
      </c>
      <c r="AH20" s="507" t="s">
        <v>89</v>
      </c>
      <c r="AI20" s="507" t="s">
        <v>96</v>
      </c>
      <c r="AJ20" s="536" t="str">
        <f t="shared" ref="AJ20" si="21">IF(AF20="SI","Impacto Catastrófico por lesoines o perdida de vidas humanas",(COUNTIF(Q20:AE29,"SI")+COUNTIF(AG20:AI29,"SI")))</f>
        <v>Impacto Catastrófico por lesoines o perdida de vidas humanas</v>
      </c>
      <c r="AK20" s="534" t="str">
        <f t="shared" ref="AK20" si="22">IF(AJ20=0,"",IF(AND(AJ20&gt;0,AJ20&lt;=5),"Moderado",IF(AND(AJ20&gt;5,AJ20&lt;=11),"Mayor","Catastrófico")))</f>
        <v>Catastrófico</v>
      </c>
      <c r="AL20" s="538" t="str">
        <f t="shared" ref="AL20" si="23">IF(AND(O20="Rara Vez",AK20="Moderado"),"Moderado",IF(AND(O20="Rara Vez",AK20="Mayor"),"Alto",IF(AND(O20="Improbable",AK20="Moderado"),"Moderado",IF(AND(O20="Improbable",AK20="Mayor"),"Alto",IF(AND(O20="Posible",AK20="Moderado"),"Alto",IF(AND(O20="Probable",AK20="Moderado"),"Alto","Extremo"))))))</f>
        <v>Extremo</v>
      </c>
      <c r="AM20" s="253" t="s">
        <v>81</v>
      </c>
      <c r="AN20" s="23">
        <v>1</v>
      </c>
      <c r="AO20" s="22" t="s">
        <v>466</v>
      </c>
      <c r="AP20" s="10" t="s">
        <v>430</v>
      </c>
      <c r="AQ20" s="10" t="s">
        <v>99</v>
      </c>
      <c r="AR20" s="10" t="s">
        <v>490</v>
      </c>
      <c r="AS20" s="10" t="s">
        <v>110</v>
      </c>
      <c r="AT20" s="10" t="s">
        <v>102</v>
      </c>
      <c r="AU20" s="10" t="s">
        <v>103</v>
      </c>
      <c r="AV20" s="10" t="s">
        <v>111</v>
      </c>
      <c r="AW20" s="10" t="s">
        <v>105</v>
      </c>
      <c r="AX20" s="10" t="s">
        <v>112</v>
      </c>
      <c r="AY20" s="10" t="s">
        <v>107</v>
      </c>
      <c r="AZ20" s="10" t="s">
        <v>108</v>
      </c>
      <c r="BA20" s="10" t="s">
        <v>113</v>
      </c>
      <c r="BB20" s="10">
        <f t="shared" si="6"/>
        <v>75</v>
      </c>
      <c r="BC20" s="10" t="str">
        <f t="shared" si="7"/>
        <v>Débil</v>
      </c>
      <c r="BD20" s="10"/>
      <c r="BE20" s="10" t="s">
        <v>115</v>
      </c>
      <c r="BF20" s="10" t="str">
        <f t="shared" si="8"/>
        <v>Siempre se ejecuta</v>
      </c>
      <c r="BG20" s="10"/>
      <c r="BH20" s="11" t="str">
        <f t="shared" si="9"/>
        <v>DÉBIL</v>
      </c>
      <c r="BI20" s="10">
        <f t="shared" si="10"/>
        <v>0</v>
      </c>
      <c r="BJ20" s="10" t="str">
        <f t="shared" si="11"/>
        <v>SI</v>
      </c>
      <c r="BK20" s="526" t="str">
        <f t="shared" ref="BK20" si="24">IF(AVERAGE(BI20:BI29)=100,"FUERTE",IF(AND(AVERAGE(BI20:BI29)&lt;=99,AVERAGE(BI20:BI29)&gt;=50),"MODERADA",IF(AVERAGE(BI20:BI29)&lt;50,"DÉBIL",0)))</f>
        <v>DÉBIL</v>
      </c>
      <c r="BL20" s="526" t="str">
        <f t="shared" ref="BL20" si="25">IFERROR(IF(BK20="DÉBIL","NO DISMINUYE",IF(AVERAGEIF(AT20:AT29,"Preventivo",BI20:BI29)&gt;=50,"DIRECTAMENTE","NO DISMINUYE")),"NO DISMINUYE")</f>
        <v>NO DISMINUYE</v>
      </c>
      <c r="BM20" s="541">
        <f t="shared" ref="BM20" si="26">IF(N20=1,1,IF(AND(N20=2,BK20="FUERTE",BL20="DIRECTAMENTE"),N20-1,IF(AND(N20&gt;2,BK20="FUERTE",BL20="DIRECTAMENTE"),N20-2,IF(AND(N20&gt;=2,BK20="MODERADA",BL20="DIRECTAMENTE"),N20-1,N20))))</f>
        <v>4</v>
      </c>
      <c r="BN20" s="534" t="str">
        <f t="shared" ref="BN20" si="27">IF(BM20=1,"Rara vez",IF(BM20=2,"Improbable",IF(BM20=3,"Posible",IF(BM20=4,"Probable",IF(BM20=5,"Casi Seguro",0)))))</f>
        <v>Probable</v>
      </c>
      <c r="BO20" s="534" t="str">
        <f t="shared" ref="BO20" si="28">AK20</f>
        <v>Catastrófico</v>
      </c>
      <c r="BP20" s="538" t="str">
        <f t="shared" ref="BP20" si="29">IF(AND(BN20="Rara Vez",BO20="Moderado"),"Moderado",IF(AND(BN20="Rara Vez",BO20="Mayor"),"Alto",IF(AND(BN20="Improbable",BO20="Moderado"),"Moderado",IF(AND(BN20="Improbable",BO20="Mayor"),"Alto",IF(AND(BN20="Posible",BO20="Moderado"),"Alto",IF(AND(BN20="Probable",BO20="Moderado"),"Alto","Extremo"))))))</f>
        <v>Extremo</v>
      </c>
      <c r="BQ20" s="507" t="s">
        <v>116</v>
      </c>
      <c r="BR20" s="501" t="s">
        <v>844</v>
      </c>
    </row>
    <row r="21" spans="1:70" ht="153" x14ac:dyDescent="0.25">
      <c r="A21" s="20"/>
      <c r="B21" s="529"/>
      <c r="C21" s="514"/>
      <c r="D21" s="511"/>
      <c r="E21" s="511"/>
      <c r="F21" s="505"/>
      <c r="G21" s="505"/>
      <c r="H21" s="514"/>
      <c r="I21" s="505"/>
      <c r="J21" s="532"/>
      <c r="K21" s="24">
        <v>2</v>
      </c>
      <c r="L21" s="25" t="s">
        <v>491</v>
      </c>
      <c r="M21" s="516"/>
      <c r="N21" s="518"/>
      <c r="O21" s="534"/>
      <c r="P21" s="524"/>
      <c r="Q21" s="505"/>
      <c r="R21" s="505"/>
      <c r="S21" s="505"/>
      <c r="T21" s="505"/>
      <c r="U21" s="505"/>
      <c r="V21" s="505"/>
      <c r="W21" s="505"/>
      <c r="X21" s="505"/>
      <c r="Y21" s="505"/>
      <c r="Z21" s="505"/>
      <c r="AA21" s="505"/>
      <c r="AB21" s="505"/>
      <c r="AC21" s="505"/>
      <c r="AD21" s="505"/>
      <c r="AE21" s="505"/>
      <c r="AF21" s="505"/>
      <c r="AG21" s="505"/>
      <c r="AH21" s="505"/>
      <c r="AI21" s="505"/>
      <c r="AJ21" s="536"/>
      <c r="AK21" s="534"/>
      <c r="AL21" s="539"/>
      <c r="AM21" s="254"/>
      <c r="AN21" s="26">
        <v>2</v>
      </c>
      <c r="AO21" s="25" t="s">
        <v>492</v>
      </c>
      <c r="AP21" s="16" t="s">
        <v>431</v>
      </c>
      <c r="AQ21" s="16" t="s">
        <v>99</v>
      </c>
      <c r="AR21" s="16" t="s">
        <v>432</v>
      </c>
      <c r="AS21" s="16" t="s">
        <v>433</v>
      </c>
      <c r="AT21" s="16" t="s">
        <v>123</v>
      </c>
      <c r="AU21" s="16" t="s">
        <v>103</v>
      </c>
      <c r="AV21" s="16" t="s">
        <v>104</v>
      </c>
      <c r="AW21" s="16" t="s">
        <v>105</v>
      </c>
      <c r="AX21" s="16" t="s">
        <v>106</v>
      </c>
      <c r="AY21" s="16" t="s">
        <v>137</v>
      </c>
      <c r="AZ21" s="16" t="s">
        <v>108</v>
      </c>
      <c r="BA21" s="16" t="s">
        <v>124</v>
      </c>
      <c r="BB21" s="16">
        <f t="shared" si="6"/>
        <v>85</v>
      </c>
      <c r="BC21" s="16" t="str">
        <f t="shared" si="7"/>
        <v>Débil</v>
      </c>
      <c r="BD21" s="16"/>
      <c r="BE21" s="16" t="s">
        <v>127</v>
      </c>
      <c r="BF21" s="16" t="str">
        <f t="shared" si="8"/>
        <v>Algunas veces se ejecuta</v>
      </c>
      <c r="BG21" s="16"/>
      <c r="BH21" s="17" t="str">
        <f t="shared" si="9"/>
        <v>DÉBIL</v>
      </c>
      <c r="BI21" s="16">
        <f t="shared" si="10"/>
        <v>0</v>
      </c>
      <c r="BJ21" s="16" t="str">
        <f t="shared" si="11"/>
        <v>SI</v>
      </c>
      <c r="BK21" s="526"/>
      <c r="BL21" s="526"/>
      <c r="BM21" s="542"/>
      <c r="BN21" s="534"/>
      <c r="BO21" s="534"/>
      <c r="BP21" s="539"/>
      <c r="BQ21" s="505"/>
      <c r="BR21" s="502"/>
    </row>
    <row r="22" spans="1:70" ht="23.25" customHeight="1" x14ac:dyDescent="0.25">
      <c r="A22" s="20"/>
      <c r="B22" s="529"/>
      <c r="C22" s="514"/>
      <c r="D22" s="511"/>
      <c r="E22" s="511"/>
      <c r="F22" s="505"/>
      <c r="G22" s="505"/>
      <c r="H22" s="514"/>
      <c r="I22" s="505"/>
      <c r="J22" s="532"/>
      <c r="K22" s="27">
        <v>3</v>
      </c>
      <c r="L22" s="28" t="s">
        <v>47</v>
      </c>
      <c r="M22" s="516"/>
      <c r="N22" s="518"/>
      <c r="O22" s="534"/>
      <c r="P22" s="524"/>
      <c r="Q22" s="505"/>
      <c r="R22" s="505"/>
      <c r="S22" s="505"/>
      <c r="T22" s="505"/>
      <c r="U22" s="505"/>
      <c r="V22" s="505"/>
      <c r="W22" s="505"/>
      <c r="X22" s="505"/>
      <c r="Y22" s="505"/>
      <c r="Z22" s="505"/>
      <c r="AA22" s="505"/>
      <c r="AB22" s="505"/>
      <c r="AC22" s="505"/>
      <c r="AD22" s="505"/>
      <c r="AE22" s="505"/>
      <c r="AF22" s="505"/>
      <c r="AG22" s="505"/>
      <c r="AH22" s="505"/>
      <c r="AI22" s="505"/>
      <c r="AJ22" s="536"/>
      <c r="AK22" s="534"/>
      <c r="AL22" s="539"/>
      <c r="AM22" s="254"/>
      <c r="AN22" s="29">
        <v>3</v>
      </c>
      <c r="AO22" s="28" t="s">
        <v>47</v>
      </c>
      <c r="AP22" s="12"/>
      <c r="AQ22" s="12"/>
      <c r="AR22" s="12"/>
      <c r="AS22" s="12"/>
      <c r="AT22" s="12"/>
      <c r="AU22" s="12"/>
      <c r="AV22" s="12"/>
      <c r="AW22" s="12"/>
      <c r="AX22" s="12"/>
      <c r="AY22" s="12"/>
      <c r="AZ22" s="12"/>
      <c r="BA22" s="12"/>
      <c r="BB22" s="12">
        <f t="shared" si="6"/>
        <v>0</v>
      </c>
      <c r="BC22" s="12" t="str">
        <f t="shared" si="7"/>
        <v>Débil</v>
      </c>
      <c r="BD22" s="12"/>
      <c r="BE22" s="12"/>
      <c r="BF22" s="12" t="str">
        <f t="shared" si="8"/>
        <v/>
      </c>
      <c r="BG22" s="12"/>
      <c r="BH22" s="13" t="str">
        <f t="shared" si="9"/>
        <v/>
      </c>
      <c r="BI22" s="12" t="str">
        <f t="shared" si="10"/>
        <v/>
      </c>
      <c r="BJ22" s="12" t="str">
        <f t="shared" si="11"/>
        <v>SI</v>
      </c>
      <c r="BK22" s="526"/>
      <c r="BL22" s="526"/>
      <c r="BM22" s="542"/>
      <c r="BN22" s="534"/>
      <c r="BO22" s="534"/>
      <c r="BP22" s="539"/>
      <c r="BQ22" s="505"/>
      <c r="BR22" s="502"/>
    </row>
    <row r="23" spans="1:70" ht="23.25" customHeight="1" x14ac:dyDescent="0.25">
      <c r="A23" s="20"/>
      <c r="B23" s="529"/>
      <c r="C23" s="514"/>
      <c r="D23" s="511"/>
      <c r="E23" s="511"/>
      <c r="F23" s="505"/>
      <c r="G23" s="505"/>
      <c r="H23" s="514"/>
      <c r="I23" s="505"/>
      <c r="J23" s="532"/>
      <c r="K23" s="24">
        <v>4</v>
      </c>
      <c r="L23" s="25" t="s">
        <v>47</v>
      </c>
      <c r="M23" s="516"/>
      <c r="N23" s="518"/>
      <c r="O23" s="534"/>
      <c r="P23" s="524"/>
      <c r="Q23" s="505"/>
      <c r="R23" s="505"/>
      <c r="S23" s="505"/>
      <c r="T23" s="505"/>
      <c r="U23" s="505"/>
      <c r="V23" s="505"/>
      <c r="W23" s="505"/>
      <c r="X23" s="505"/>
      <c r="Y23" s="505"/>
      <c r="Z23" s="505"/>
      <c r="AA23" s="505"/>
      <c r="AB23" s="505"/>
      <c r="AC23" s="505"/>
      <c r="AD23" s="505"/>
      <c r="AE23" s="505"/>
      <c r="AF23" s="505"/>
      <c r="AG23" s="505"/>
      <c r="AH23" s="505"/>
      <c r="AI23" s="505"/>
      <c r="AJ23" s="536"/>
      <c r="AK23" s="534"/>
      <c r="AL23" s="539"/>
      <c r="AM23" s="254"/>
      <c r="AN23" s="26">
        <v>4</v>
      </c>
      <c r="AO23" s="25" t="s">
        <v>47</v>
      </c>
      <c r="AP23" s="16"/>
      <c r="AQ23" s="16"/>
      <c r="AR23" s="16"/>
      <c r="AS23" s="16"/>
      <c r="AT23" s="16"/>
      <c r="AU23" s="16"/>
      <c r="AV23" s="16"/>
      <c r="AW23" s="16"/>
      <c r="AX23" s="16"/>
      <c r="AY23" s="16"/>
      <c r="AZ23" s="16"/>
      <c r="BA23" s="16"/>
      <c r="BB23" s="16">
        <f t="shared" si="6"/>
        <v>0</v>
      </c>
      <c r="BC23" s="16" t="str">
        <f t="shared" si="7"/>
        <v>Débil</v>
      </c>
      <c r="BD23" s="16"/>
      <c r="BE23" s="16"/>
      <c r="BF23" s="16" t="str">
        <f t="shared" si="8"/>
        <v/>
      </c>
      <c r="BG23" s="16"/>
      <c r="BH23" s="17" t="str">
        <f t="shared" si="9"/>
        <v/>
      </c>
      <c r="BI23" s="16" t="str">
        <f t="shared" si="10"/>
        <v/>
      </c>
      <c r="BJ23" s="16" t="str">
        <f t="shared" si="11"/>
        <v>SI</v>
      </c>
      <c r="BK23" s="526"/>
      <c r="BL23" s="526"/>
      <c r="BM23" s="542"/>
      <c r="BN23" s="534"/>
      <c r="BO23" s="534"/>
      <c r="BP23" s="539"/>
      <c r="BQ23" s="505"/>
      <c r="BR23" s="502"/>
    </row>
    <row r="24" spans="1:70" ht="23.25" customHeight="1" x14ac:dyDescent="0.25">
      <c r="A24" s="20"/>
      <c r="B24" s="529"/>
      <c r="C24" s="514"/>
      <c r="D24" s="511"/>
      <c r="E24" s="511"/>
      <c r="F24" s="505"/>
      <c r="G24" s="505"/>
      <c r="H24" s="514"/>
      <c r="I24" s="505"/>
      <c r="J24" s="532"/>
      <c r="K24" s="27">
        <v>5</v>
      </c>
      <c r="L24" s="28" t="s">
        <v>47</v>
      </c>
      <c r="M24" s="516"/>
      <c r="N24" s="518"/>
      <c r="O24" s="534"/>
      <c r="P24" s="524"/>
      <c r="Q24" s="505"/>
      <c r="R24" s="505"/>
      <c r="S24" s="505"/>
      <c r="T24" s="505"/>
      <c r="U24" s="505"/>
      <c r="V24" s="505"/>
      <c r="W24" s="505"/>
      <c r="X24" s="505"/>
      <c r="Y24" s="505"/>
      <c r="Z24" s="505"/>
      <c r="AA24" s="505"/>
      <c r="AB24" s="505"/>
      <c r="AC24" s="505"/>
      <c r="AD24" s="505"/>
      <c r="AE24" s="505"/>
      <c r="AF24" s="505"/>
      <c r="AG24" s="505"/>
      <c r="AH24" s="505"/>
      <c r="AI24" s="505"/>
      <c r="AJ24" s="536"/>
      <c r="AK24" s="534"/>
      <c r="AL24" s="539"/>
      <c r="AM24" s="254"/>
      <c r="AN24" s="29">
        <v>5</v>
      </c>
      <c r="AO24" s="28" t="s">
        <v>47</v>
      </c>
      <c r="AP24" s="12"/>
      <c r="AQ24" s="12"/>
      <c r="AR24" s="12"/>
      <c r="AS24" s="12"/>
      <c r="AT24" s="12"/>
      <c r="AU24" s="12"/>
      <c r="AV24" s="12"/>
      <c r="AW24" s="12"/>
      <c r="AX24" s="12"/>
      <c r="AY24" s="12"/>
      <c r="AZ24" s="12"/>
      <c r="BA24" s="12"/>
      <c r="BB24" s="12">
        <f t="shared" si="6"/>
        <v>0</v>
      </c>
      <c r="BC24" s="12" t="str">
        <f t="shared" si="7"/>
        <v>Débil</v>
      </c>
      <c r="BD24" s="12"/>
      <c r="BE24" s="12"/>
      <c r="BF24" s="12" t="str">
        <f t="shared" si="8"/>
        <v/>
      </c>
      <c r="BG24" s="12"/>
      <c r="BH24" s="13" t="str">
        <f t="shared" si="9"/>
        <v/>
      </c>
      <c r="BI24" s="12" t="str">
        <f t="shared" si="10"/>
        <v/>
      </c>
      <c r="BJ24" s="12" t="str">
        <f t="shared" si="11"/>
        <v>SI</v>
      </c>
      <c r="BK24" s="526"/>
      <c r="BL24" s="526"/>
      <c r="BM24" s="542"/>
      <c r="BN24" s="534"/>
      <c r="BO24" s="534"/>
      <c r="BP24" s="539"/>
      <c r="BQ24" s="505"/>
      <c r="BR24" s="502"/>
    </row>
    <row r="25" spans="1:70" ht="23.25" customHeight="1" x14ac:dyDescent="0.25">
      <c r="A25" s="20"/>
      <c r="B25" s="529"/>
      <c r="C25" s="514"/>
      <c r="D25" s="511"/>
      <c r="E25" s="511"/>
      <c r="F25" s="505"/>
      <c r="G25" s="505"/>
      <c r="H25" s="514"/>
      <c r="I25" s="505"/>
      <c r="J25" s="532"/>
      <c r="K25" s="24">
        <v>6</v>
      </c>
      <c r="L25" s="25" t="s">
        <v>47</v>
      </c>
      <c r="M25" s="516"/>
      <c r="N25" s="518"/>
      <c r="O25" s="534"/>
      <c r="P25" s="524"/>
      <c r="Q25" s="505"/>
      <c r="R25" s="505"/>
      <c r="S25" s="505"/>
      <c r="T25" s="505"/>
      <c r="U25" s="505"/>
      <c r="V25" s="505"/>
      <c r="W25" s="505"/>
      <c r="X25" s="505"/>
      <c r="Y25" s="505"/>
      <c r="Z25" s="505"/>
      <c r="AA25" s="505"/>
      <c r="AB25" s="505"/>
      <c r="AC25" s="505"/>
      <c r="AD25" s="505"/>
      <c r="AE25" s="505"/>
      <c r="AF25" s="505"/>
      <c r="AG25" s="505"/>
      <c r="AH25" s="505"/>
      <c r="AI25" s="505"/>
      <c r="AJ25" s="536"/>
      <c r="AK25" s="534"/>
      <c r="AL25" s="539"/>
      <c r="AM25" s="254"/>
      <c r="AN25" s="26">
        <v>6</v>
      </c>
      <c r="AO25" s="25" t="s">
        <v>47</v>
      </c>
      <c r="AP25" s="16"/>
      <c r="AQ25" s="16"/>
      <c r="AR25" s="16"/>
      <c r="AS25" s="16"/>
      <c r="AT25" s="16"/>
      <c r="AU25" s="16"/>
      <c r="AV25" s="16"/>
      <c r="AW25" s="16"/>
      <c r="AX25" s="16"/>
      <c r="AY25" s="16"/>
      <c r="AZ25" s="16"/>
      <c r="BA25" s="16"/>
      <c r="BB25" s="16">
        <f t="shared" si="6"/>
        <v>0</v>
      </c>
      <c r="BC25" s="16" t="str">
        <f t="shared" si="7"/>
        <v>Débil</v>
      </c>
      <c r="BD25" s="16"/>
      <c r="BE25" s="16"/>
      <c r="BF25" s="16" t="str">
        <f t="shared" si="8"/>
        <v/>
      </c>
      <c r="BG25" s="16"/>
      <c r="BH25" s="17" t="str">
        <f t="shared" si="9"/>
        <v/>
      </c>
      <c r="BI25" s="16" t="str">
        <f t="shared" si="10"/>
        <v/>
      </c>
      <c r="BJ25" s="16" t="str">
        <f t="shared" si="11"/>
        <v>SI</v>
      </c>
      <c r="BK25" s="526"/>
      <c r="BL25" s="526"/>
      <c r="BM25" s="542"/>
      <c r="BN25" s="534"/>
      <c r="BO25" s="534"/>
      <c r="BP25" s="539"/>
      <c r="BQ25" s="505"/>
      <c r="BR25" s="502"/>
    </row>
    <row r="26" spans="1:70" ht="23.25" customHeight="1" x14ac:dyDescent="0.25">
      <c r="A26" s="20"/>
      <c r="B26" s="529"/>
      <c r="C26" s="514"/>
      <c r="D26" s="511"/>
      <c r="E26" s="511"/>
      <c r="F26" s="505"/>
      <c r="G26" s="505"/>
      <c r="H26" s="514"/>
      <c r="I26" s="505"/>
      <c r="J26" s="532"/>
      <c r="K26" s="27">
        <v>7</v>
      </c>
      <c r="L26" s="28" t="s">
        <v>47</v>
      </c>
      <c r="M26" s="516"/>
      <c r="N26" s="518"/>
      <c r="O26" s="534"/>
      <c r="P26" s="524"/>
      <c r="Q26" s="505"/>
      <c r="R26" s="505"/>
      <c r="S26" s="505"/>
      <c r="T26" s="505"/>
      <c r="U26" s="505"/>
      <c r="V26" s="505"/>
      <c r="W26" s="505"/>
      <c r="X26" s="505"/>
      <c r="Y26" s="505"/>
      <c r="Z26" s="505"/>
      <c r="AA26" s="505"/>
      <c r="AB26" s="505"/>
      <c r="AC26" s="505"/>
      <c r="AD26" s="505"/>
      <c r="AE26" s="505"/>
      <c r="AF26" s="505"/>
      <c r="AG26" s="505"/>
      <c r="AH26" s="505"/>
      <c r="AI26" s="505"/>
      <c r="AJ26" s="536"/>
      <c r="AK26" s="534"/>
      <c r="AL26" s="539"/>
      <c r="AM26" s="254"/>
      <c r="AN26" s="29">
        <v>7</v>
      </c>
      <c r="AO26" s="28" t="s">
        <v>47</v>
      </c>
      <c r="AP26" s="12"/>
      <c r="AQ26" s="12"/>
      <c r="AR26" s="12"/>
      <c r="AS26" s="12"/>
      <c r="AT26" s="12"/>
      <c r="AU26" s="12"/>
      <c r="AV26" s="12"/>
      <c r="AW26" s="12"/>
      <c r="AX26" s="12"/>
      <c r="AY26" s="12"/>
      <c r="AZ26" s="12"/>
      <c r="BA26" s="12"/>
      <c r="BB26" s="12">
        <f t="shared" si="6"/>
        <v>0</v>
      </c>
      <c r="BC26" s="12" t="str">
        <f t="shared" si="7"/>
        <v>Débil</v>
      </c>
      <c r="BD26" s="12"/>
      <c r="BE26" s="12"/>
      <c r="BF26" s="12" t="str">
        <f t="shared" si="8"/>
        <v/>
      </c>
      <c r="BG26" s="12"/>
      <c r="BH26" s="13" t="str">
        <f t="shared" si="9"/>
        <v/>
      </c>
      <c r="BI26" s="12" t="str">
        <f t="shared" si="10"/>
        <v/>
      </c>
      <c r="BJ26" s="12" t="str">
        <f t="shared" si="11"/>
        <v>SI</v>
      </c>
      <c r="BK26" s="526"/>
      <c r="BL26" s="526"/>
      <c r="BM26" s="542"/>
      <c r="BN26" s="534"/>
      <c r="BO26" s="534"/>
      <c r="BP26" s="539"/>
      <c r="BQ26" s="505"/>
      <c r="BR26" s="502"/>
    </row>
    <row r="27" spans="1:70" ht="23.25" customHeight="1" x14ac:dyDescent="0.25">
      <c r="A27" s="20"/>
      <c r="B27" s="529"/>
      <c r="C27" s="514"/>
      <c r="D27" s="511"/>
      <c r="E27" s="511"/>
      <c r="F27" s="505"/>
      <c r="G27" s="505"/>
      <c r="H27" s="514"/>
      <c r="I27" s="505"/>
      <c r="J27" s="532"/>
      <c r="K27" s="24">
        <v>8</v>
      </c>
      <c r="L27" s="25" t="s">
        <v>47</v>
      </c>
      <c r="M27" s="516"/>
      <c r="N27" s="518"/>
      <c r="O27" s="534"/>
      <c r="P27" s="524"/>
      <c r="Q27" s="505"/>
      <c r="R27" s="505"/>
      <c r="S27" s="505"/>
      <c r="T27" s="505"/>
      <c r="U27" s="505"/>
      <c r="V27" s="505"/>
      <c r="W27" s="505"/>
      <c r="X27" s="505"/>
      <c r="Y27" s="505"/>
      <c r="Z27" s="505"/>
      <c r="AA27" s="505"/>
      <c r="AB27" s="505"/>
      <c r="AC27" s="505"/>
      <c r="AD27" s="505"/>
      <c r="AE27" s="505"/>
      <c r="AF27" s="505"/>
      <c r="AG27" s="505"/>
      <c r="AH27" s="505"/>
      <c r="AI27" s="505"/>
      <c r="AJ27" s="536"/>
      <c r="AK27" s="534"/>
      <c r="AL27" s="539"/>
      <c r="AM27" s="254"/>
      <c r="AN27" s="26">
        <v>8</v>
      </c>
      <c r="AO27" s="25" t="s">
        <v>47</v>
      </c>
      <c r="AP27" s="16"/>
      <c r="AQ27" s="16"/>
      <c r="AR27" s="16"/>
      <c r="AS27" s="16"/>
      <c r="AT27" s="16"/>
      <c r="AU27" s="16"/>
      <c r="AV27" s="16"/>
      <c r="AW27" s="16"/>
      <c r="AX27" s="16"/>
      <c r="AY27" s="16"/>
      <c r="AZ27" s="16"/>
      <c r="BA27" s="16"/>
      <c r="BB27" s="16">
        <f t="shared" si="6"/>
        <v>0</v>
      </c>
      <c r="BC27" s="16" t="str">
        <f t="shared" si="7"/>
        <v>Débil</v>
      </c>
      <c r="BD27" s="16"/>
      <c r="BE27" s="16"/>
      <c r="BF27" s="16" t="str">
        <f t="shared" si="8"/>
        <v/>
      </c>
      <c r="BG27" s="16"/>
      <c r="BH27" s="17" t="str">
        <f t="shared" si="9"/>
        <v/>
      </c>
      <c r="BI27" s="16" t="str">
        <f t="shared" si="10"/>
        <v/>
      </c>
      <c r="BJ27" s="16" t="str">
        <f t="shared" si="11"/>
        <v>SI</v>
      </c>
      <c r="BK27" s="526"/>
      <c r="BL27" s="526"/>
      <c r="BM27" s="542"/>
      <c r="BN27" s="534"/>
      <c r="BO27" s="534"/>
      <c r="BP27" s="539"/>
      <c r="BQ27" s="505"/>
      <c r="BR27" s="502"/>
    </row>
    <row r="28" spans="1:70" ht="23.25" customHeight="1" x14ac:dyDescent="0.25">
      <c r="A28" s="20"/>
      <c r="B28" s="529"/>
      <c r="C28" s="514"/>
      <c r="D28" s="511"/>
      <c r="E28" s="511"/>
      <c r="F28" s="505"/>
      <c r="G28" s="505"/>
      <c r="H28" s="514"/>
      <c r="I28" s="505"/>
      <c r="J28" s="532"/>
      <c r="K28" s="27">
        <v>9</v>
      </c>
      <c r="L28" s="28" t="s">
        <v>47</v>
      </c>
      <c r="M28" s="516"/>
      <c r="N28" s="518"/>
      <c r="O28" s="534"/>
      <c r="P28" s="524"/>
      <c r="Q28" s="505"/>
      <c r="R28" s="505"/>
      <c r="S28" s="505"/>
      <c r="T28" s="505"/>
      <c r="U28" s="505"/>
      <c r="V28" s="505"/>
      <c r="W28" s="505"/>
      <c r="X28" s="505"/>
      <c r="Y28" s="505"/>
      <c r="Z28" s="505"/>
      <c r="AA28" s="505"/>
      <c r="AB28" s="505"/>
      <c r="AC28" s="505"/>
      <c r="AD28" s="505"/>
      <c r="AE28" s="505"/>
      <c r="AF28" s="505"/>
      <c r="AG28" s="505"/>
      <c r="AH28" s="505"/>
      <c r="AI28" s="505"/>
      <c r="AJ28" s="536"/>
      <c r="AK28" s="534"/>
      <c r="AL28" s="539"/>
      <c r="AM28" s="254"/>
      <c r="AN28" s="29">
        <v>9</v>
      </c>
      <c r="AO28" s="28" t="s">
        <v>56</v>
      </c>
      <c r="AP28" s="12"/>
      <c r="AQ28" s="12"/>
      <c r="AR28" s="12"/>
      <c r="AS28" s="12"/>
      <c r="AT28" s="12"/>
      <c r="AU28" s="12"/>
      <c r="AV28" s="12"/>
      <c r="AW28" s="12"/>
      <c r="AX28" s="12"/>
      <c r="AY28" s="12"/>
      <c r="AZ28" s="12"/>
      <c r="BA28" s="12"/>
      <c r="BB28" s="12">
        <f t="shared" si="6"/>
        <v>0</v>
      </c>
      <c r="BC28" s="12" t="str">
        <f t="shared" si="7"/>
        <v>Débil</v>
      </c>
      <c r="BD28" s="12"/>
      <c r="BE28" s="12"/>
      <c r="BF28" s="12" t="str">
        <f t="shared" si="8"/>
        <v/>
      </c>
      <c r="BG28" s="12"/>
      <c r="BH28" s="13" t="str">
        <f t="shared" si="9"/>
        <v/>
      </c>
      <c r="BI28" s="12" t="str">
        <f t="shared" si="10"/>
        <v/>
      </c>
      <c r="BJ28" s="12" t="str">
        <f t="shared" si="11"/>
        <v>SI</v>
      </c>
      <c r="BK28" s="526"/>
      <c r="BL28" s="526"/>
      <c r="BM28" s="542"/>
      <c r="BN28" s="534"/>
      <c r="BO28" s="534"/>
      <c r="BP28" s="539"/>
      <c r="BQ28" s="505"/>
      <c r="BR28" s="502"/>
    </row>
    <row r="29" spans="1:70" ht="23.25" customHeight="1" thickBot="1" x14ac:dyDescent="0.3">
      <c r="A29" s="20"/>
      <c r="B29" s="530"/>
      <c r="C29" s="515"/>
      <c r="D29" s="512"/>
      <c r="E29" s="512"/>
      <c r="F29" s="506"/>
      <c r="G29" s="506"/>
      <c r="H29" s="515"/>
      <c r="I29" s="506"/>
      <c r="J29" s="533"/>
      <c r="K29" s="30">
        <v>10</v>
      </c>
      <c r="L29" s="31" t="s">
        <v>47</v>
      </c>
      <c r="M29" s="517"/>
      <c r="N29" s="519"/>
      <c r="O29" s="535"/>
      <c r="P29" s="525"/>
      <c r="Q29" s="506"/>
      <c r="R29" s="506"/>
      <c r="S29" s="506"/>
      <c r="T29" s="506"/>
      <c r="U29" s="506"/>
      <c r="V29" s="506"/>
      <c r="W29" s="506"/>
      <c r="X29" s="506"/>
      <c r="Y29" s="506"/>
      <c r="Z29" s="506"/>
      <c r="AA29" s="506"/>
      <c r="AB29" s="506"/>
      <c r="AC29" s="506"/>
      <c r="AD29" s="506"/>
      <c r="AE29" s="506"/>
      <c r="AF29" s="506"/>
      <c r="AG29" s="506"/>
      <c r="AH29" s="506"/>
      <c r="AI29" s="506"/>
      <c r="AJ29" s="537"/>
      <c r="AK29" s="535"/>
      <c r="AL29" s="540"/>
      <c r="AM29" s="255"/>
      <c r="AN29" s="32">
        <v>10</v>
      </c>
      <c r="AO29" s="31" t="s">
        <v>56</v>
      </c>
      <c r="AP29" s="18"/>
      <c r="AQ29" s="18"/>
      <c r="AR29" s="18"/>
      <c r="AS29" s="18"/>
      <c r="AT29" s="18"/>
      <c r="AU29" s="18"/>
      <c r="AV29" s="18"/>
      <c r="AW29" s="18"/>
      <c r="AX29" s="18"/>
      <c r="AY29" s="18"/>
      <c r="AZ29" s="18"/>
      <c r="BA29" s="18"/>
      <c r="BB29" s="18">
        <f t="shared" si="6"/>
        <v>0</v>
      </c>
      <c r="BC29" s="18" t="str">
        <f t="shared" si="7"/>
        <v>Débil</v>
      </c>
      <c r="BD29" s="18"/>
      <c r="BE29" s="18"/>
      <c r="BF29" s="18" t="str">
        <f t="shared" si="8"/>
        <v/>
      </c>
      <c r="BG29" s="18"/>
      <c r="BH29" s="19" t="str">
        <f t="shared" si="9"/>
        <v/>
      </c>
      <c r="BI29" s="18" t="str">
        <f t="shared" si="10"/>
        <v/>
      </c>
      <c r="BJ29" s="18" t="str">
        <f t="shared" si="11"/>
        <v>SI</v>
      </c>
      <c r="BK29" s="527"/>
      <c r="BL29" s="527"/>
      <c r="BM29" s="543"/>
      <c r="BN29" s="535"/>
      <c r="BO29" s="535"/>
      <c r="BP29" s="540"/>
      <c r="BQ29" s="506"/>
      <c r="BR29" s="503"/>
    </row>
    <row r="1047881" spans="2:2" ht="24" x14ac:dyDescent="0.25">
      <c r="B1047881" s="33" t="s">
        <v>9</v>
      </c>
    </row>
    <row r="1047882" spans="2:2" x14ac:dyDescent="0.25">
      <c r="B1047882" s="33" t="s">
        <v>10</v>
      </c>
    </row>
    <row r="1047883" spans="2:2" x14ac:dyDescent="0.25">
      <c r="B1047883" s="33" t="s">
        <v>11</v>
      </c>
    </row>
    <row r="1047884" spans="2:2" x14ac:dyDescent="0.25">
      <c r="B1047884" s="33" t="s">
        <v>12</v>
      </c>
    </row>
    <row r="1047885" spans="2:2" ht="24" x14ac:dyDescent="0.25">
      <c r="B1047885" s="33" t="s">
        <v>13</v>
      </c>
    </row>
    <row r="1047886" spans="2:2" ht="24" x14ac:dyDescent="0.25">
      <c r="B1047886" s="33" t="s">
        <v>14</v>
      </c>
    </row>
    <row r="1047887" spans="2:2" ht="24" x14ac:dyDescent="0.25">
      <c r="B1047887" s="33" t="s">
        <v>15</v>
      </c>
    </row>
    <row r="1047888" spans="2:2" ht="24" x14ac:dyDescent="0.25">
      <c r="B1047888" s="33" t="s">
        <v>16</v>
      </c>
    </row>
    <row r="1047889" spans="2:2" x14ac:dyDescent="0.25">
      <c r="B1047889" s="33" t="s">
        <v>17</v>
      </c>
    </row>
    <row r="1047890" spans="2:2" ht="24" x14ac:dyDescent="0.25">
      <c r="B1047890" s="33" t="s">
        <v>18</v>
      </c>
    </row>
    <row r="1047891" spans="2:2" ht="24" x14ac:dyDescent="0.25">
      <c r="B1047891" s="33" t="s">
        <v>19</v>
      </c>
    </row>
    <row r="1047892" spans="2:2" ht="24" x14ac:dyDescent="0.25">
      <c r="B1047892" s="33" t="s">
        <v>20</v>
      </c>
    </row>
    <row r="1047893" spans="2:2" ht="24" x14ac:dyDescent="0.25">
      <c r="B1047893" s="33" t="s">
        <v>21</v>
      </c>
    </row>
    <row r="1047894" spans="2:2" ht="24" x14ac:dyDescent="0.25">
      <c r="B1047894" s="33" t="s">
        <v>22</v>
      </c>
    </row>
    <row r="1047895" spans="2:2" ht="24" x14ac:dyDescent="0.25">
      <c r="B1047895" s="33" t="s">
        <v>23</v>
      </c>
    </row>
    <row r="1047896" spans="2:2" x14ac:dyDescent="0.25">
      <c r="B1047896" s="33" t="s">
        <v>24</v>
      </c>
    </row>
    <row r="1047897" spans="2:2" ht="24" x14ac:dyDescent="0.25">
      <c r="B1047897" s="33" t="s">
        <v>25</v>
      </c>
    </row>
    <row r="1047898" spans="2:2" ht="24" x14ac:dyDescent="0.25">
      <c r="B1047898" s="33" t="s">
        <v>26</v>
      </c>
    </row>
    <row r="1047899" spans="2:2" ht="24" x14ac:dyDescent="0.25">
      <c r="B1047899" s="33" t="s">
        <v>27</v>
      </c>
    </row>
    <row r="1047900" spans="2:2" x14ac:dyDescent="0.25">
      <c r="B1047900" s="33" t="s">
        <v>28</v>
      </c>
    </row>
    <row r="1047901" spans="2:2" ht="24" x14ac:dyDescent="0.25">
      <c r="B1047901" s="33" t="s">
        <v>29</v>
      </c>
    </row>
    <row r="1047902" spans="2:2" ht="24" x14ac:dyDescent="0.25">
      <c r="B1047902" s="33" t="s">
        <v>30</v>
      </c>
    </row>
    <row r="1047903" spans="2:2" ht="24" x14ac:dyDescent="0.25">
      <c r="B1047903" s="33" t="s">
        <v>31</v>
      </c>
    </row>
    <row r="1047904" spans="2:2" ht="24" x14ac:dyDescent="0.25">
      <c r="B1047904" s="33" t="s">
        <v>32</v>
      </c>
    </row>
    <row r="1047905" spans="2:2" ht="24" x14ac:dyDescent="0.25">
      <c r="B1047905" s="33" t="s">
        <v>33</v>
      </c>
    </row>
    <row r="1047906" spans="2:2" x14ac:dyDescent="0.25">
      <c r="B1047906" s="33" t="s">
        <v>34</v>
      </c>
    </row>
    <row r="1047907" spans="2:2" ht="24" x14ac:dyDescent="0.25">
      <c r="B1047907" s="33" t="s">
        <v>35</v>
      </c>
    </row>
    <row r="1047908" spans="2:2" ht="24" x14ac:dyDescent="0.25">
      <c r="B1047908" s="33" t="s">
        <v>36</v>
      </c>
    </row>
    <row r="1047909" spans="2:2" x14ac:dyDescent="0.25">
      <c r="B1047909" s="33" t="s">
        <v>37</v>
      </c>
    </row>
    <row r="1047910" spans="2:2" x14ac:dyDescent="0.25">
      <c r="B1047910" s="33" t="s">
        <v>38</v>
      </c>
    </row>
    <row r="1047911" spans="2:2" x14ac:dyDescent="0.25">
      <c r="B1047911" s="33" t="s">
        <v>39</v>
      </c>
    </row>
    <row r="1047912" spans="2:2" x14ac:dyDescent="0.25">
      <c r="B1047912" s="33" t="s">
        <v>40</v>
      </c>
    </row>
    <row r="1047913" spans="2:2" x14ac:dyDescent="0.25">
      <c r="B1047913" s="33" t="s">
        <v>41</v>
      </c>
    </row>
  </sheetData>
  <sheetProtection algorithmName="SHA-512" hashValue="OqOEO3Tb4nfjHohQBf4ZO9k1rEIZtY5dv55PiHrn6BMxDjpNGCNZLBY898hkITXc0LtJkcGD1mgO8XFLN4gRCw==" saltValue="cwKUHHJ/buNjmCfmzsLivg==" spinCount="100000" sheet="1" formatCells="0" formatColumns="0" formatRows="0" autoFilter="0"/>
  <mergeCells count="135">
    <mergeCell ref="BO20:BO29"/>
    <mergeCell ref="BP20:BP29"/>
    <mergeCell ref="BQ20:BQ29"/>
    <mergeCell ref="BR20:BR29"/>
    <mergeCell ref="AK20:AK29"/>
    <mergeCell ref="AL20:AL29"/>
    <mergeCell ref="AM20:AM29"/>
    <mergeCell ref="BK20:BK29"/>
    <mergeCell ref="BL20:BL29"/>
    <mergeCell ref="BM20:BM29"/>
    <mergeCell ref="X20:X29"/>
    <mergeCell ref="M20:M29"/>
    <mergeCell ref="N20:N29"/>
    <mergeCell ref="O20:O29"/>
    <mergeCell ref="P20:P29"/>
    <mergeCell ref="Q20:Q29"/>
    <mergeCell ref="R20:R29"/>
    <mergeCell ref="BN20:BN29"/>
    <mergeCell ref="AE20:AE29"/>
    <mergeCell ref="AF20:AF29"/>
    <mergeCell ref="AG20:AG29"/>
    <mergeCell ref="AH20:AH29"/>
    <mergeCell ref="AI20:AI29"/>
    <mergeCell ref="AJ20:AJ29"/>
    <mergeCell ref="Y20:Y29"/>
    <mergeCell ref="Z20:Z29"/>
    <mergeCell ref="AA20:AA29"/>
    <mergeCell ref="AB20:AB29"/>
    <mergeCell ref="AC20:AC29"/>
    <mergeCell ref="AD20:AD29"/>
    <mergeCell ref="BR10:BR19"/>
    <mergeCell ref="D20:D29"/>
    <mergeCell ref="E20:E29"/>
    <mergeCell ref="F20:F29"/>
    <mergeCell ref="G20:G29"/>
    <mergeCell ref="H20:H29"/>
    <mergeCell ref="I20:I29"/>
    <mergeCell ref="J20:J29"/>
    <mergeCell ref="AM10:AM19"/>
    <mergeCell ref="BK10:BK19"/>
    <mergeCell ref="BL10:BL19"/>
    <mergeCell ref="BM10:BM19"/>
    <mergeCell ref="BN10:BN19"/>
    <mergeCell ref="BO10:BO19"/>
    <mergeCell ref="AG10:AG19"/>
    <mergeCell ref="AH10:AH19"/>
    <mergeCell ref="AI10:AI19"/>
    <mergeCell ref="AJ10:AJ19"/>
    <mergeCell ref="AK10:AK19"/>
    <mergeCell ref="AL10:AL19"/>
    <mergeCell ref="AA10:AA19"/>
    <mergeCell ref="AB10:AB19"/>
    <mergeCell ref="S20:S29"/>
    <mergeCell ref="T20:T2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O7:AO9"/>
    <mergeCell ref="BQ6:BR7"/>
    <mergeCell ref="B10:B29"/>
    <mergeCell ref="C10:C29"/>
    <mergeCell ref="D10:D19"/>
    <mergeCell ref="E10:E19"/>
    <mergeCell ref="F10:F19"/>
    <mergeCell ref="BQ8:BQ9"/>
    <mergeCell ref="AE10:AE19"/>
    <mergeCell ref="AF10:AF19"/>
    <mergeCell ref="U10:U19"/>
    <mergeCell ref="V10:V19"/>
    <mergeCell ref="W10:W19"/>
    <mergeCell ref="X10:X19"/>
    <mergeCell ref="Y10:Y19"/>
    <mergeCell ref="Z10:Z19"/>
    <mergeCell ref="BP10:BP19"/>
    <mergeCell ref="AC10:AC19"/>
    <mergeCell ref="AD10:AD19"/>
    <mergeCell ref="BQ10:BQ19"/>
    <mergeCell ref="U20:U29"/>
    <mergeCell ref="V20:V29"/>
    <mergeCell ref="W20:W29"/>
    <mergeCell ref="O10:O19"/>
    <mergeCell ref="P10:P19"/>
    <mergeCell ref="Q10:Q19"/>
    <mergeCell ref="F8:F9"/>
    <mergeCell ref="R10:R19"/>
    <mergeCell ref="S10:S19"/>
    <mergeCell ref="T10:T19"/>
    <mergeCell ref="G10:G19"/>
    <mergeCell ref="H10:H19"/>
    <mergeCell ref="I10:I19"/>
    <mergeCell ref="J10:J19"/>
    <mergeCell ref="M10:M19"/>
    <mergeCell ref="N10:N19"/>
    <mergeCell ref="G8:G9"/>
    <mergeCell ref="H8:H9"/>
    <mergeCell ref="I8:I9"/>
    <mergeCell ref="B2:C3"/>
    <mergeCell ref="D2:BR2"/>
    <mergeCell ref="D3:BR3"/>
    <mergeCell ref="B4:C4"/>
    <mergeCell ref="D4:R4"/>
    <mergeCell ref="S4:AR4"/>
    <mergeCell ref="AS4:BH4"/>
    <mergeCell ref="BI4:BR4"/>
    <mergeCell ref="B6:M6"/>
    <mergeCell ref="N6:AM6"/>
    <mergeCell ref="AN6:AT6"/>
    <mergeCell ref="AU6:BL6"/>
    <mergeCell ref="BM6:BP8"/>
    <mergeCell ref="B7:B9"/>
    <mergeCell ref="C7:C9"/>
    <mergeCell ref="D7:D9"/>
    <mergeCell ref="E7:E9"/>
    <mergeCell ref="AT7:AT9"/>
    <mergeCell ref="AU7:BA8"/>
    <mergeCell ref="F7:J7"/>
    <mergeCell ref="K7:L9"/>
    <mergeCell ref="M7:M9"/>
    <mergeCell ref="N7:AM7"/>
    <mergeCell ref="AN7:AN9"/>
  </mergeCells>
  <conditionalFormatting sqref="J10">
    <cfRule type="containsText" dxfId="169" priority="237" operator="containsText" text="No es Riesgo de Corrupción">
      <formula>NOT(ISERROR(SEARCH("No es Riesgo de Corrupción",J10)))</formula>
    </cfRule>
    <cfRule type="containsText" dxfId="168" priority="238" operator="containsText" text="Si es Riesgo de Corrupción">
      <formula>NOT(ISERROR(SEARCH("Si es Riesgo de Corrupción",J10)))</formula>
    </cfRule>
  </conditionalFormatting>
  <conditionalFormatting sqref="AL10:AL19">
    <cfRule type="containsText" dxfId="167" priority="233" operator="containsText" text="Extremo">
      <formula>NOT(ISERROR(SEARCH("Extremo",AL10)))</formula>
    </cfRule>
    <cfRule type="containsText" dxfId="166" priority="234" operator="containsText" text="Alto">
      <formula>NOT(ISERROR(SEARCH("Alto",AL10)))</formula>
    </cfRule>
    <cfRule type="containsText" dxfId="165" priority="235" operator="containsText" text="Moderado">
      <formula>NOT(ISERROR(SEARCH("Moderado",AL10)))</formula>
    </cfRule>
    <cfRule type="containsText" dxfId="164" priority="236" operator="containsText" text="Bajo">
      <formula>NOT(ISERROR(SEARCH("Bajo",AL10)))</formula>
    </cfRule>
  </conditionalFormatting>
  <conditionalFormatting sqref="BH10:BH19">
    <cfRule type="containsText" dxfId="163" priority="230" operator="containsText" text="FUERTE">
      <formula>NOT(ISERROR(SEARCH("FUERTE",BH10)))</formula>
    </cfRule>
    <cfRule type="containsText" dxfId="162" priority="231" operator="containsText" text="MODERADO">
      <formula>NOT(ISERROR(SEARCH("MODERADO",BH10)))</formula>
    </cfRule>
    <cfRule type="containsText" dxfId="161" priority="232" operator="containsText" text="DÉBIL">
      <formula>NOT(ISERROR(SEARCH("DÉBIL",BH10)))</formula>
    </cfRule>
  </conditionalFormatting>
  <conditionalFormatting sqref="AM10">
    <cfRule type="containsText" dxfId="160" priority="226" operator="containsText" text="Extremo">
      <formula>NOT(ISERROR(SEARCH("Extremo",AM10)))</formula>
    </cfRule>
    <cfRule type="containsText" dxfId="159" priority="227" operator="containsText" text="Alto">
      <formula>NOT(ISERROR(SEARCH("Alto",AM10)))</formula>
    </cfRule>
    <cfRule type="containsText" dxfId="158" priority="228" operator="containsText" text="Moderado">
      <formula>NOT(ISERROR(SEARCH("Moderado",AM10)))</formula>
    </cfRule>
    <cfRule type="containsText" dxfId="157" priority="229" operator="containsText" text="Bajo">
      <formula>NOT(ISERROR(SEARCH("Bajo",AM10)))</formula>
    </cfRule>
  </conditionalFormatting>
  <conditionalFormatting sqref="BP10:BP19">
    <cfRule type="containsText" dxfId="156" priority="222" operator="containsText" text="Extremo">
      <formula>NOT(ISERROR(SEARCH("Extremo",BP10)))</formula>
    </cfRule>
    <cfRule type="containsText" dxfId="155" priority="223" operator="containsText" text="Alto">
      <formula>NOT(ISERROR(SEARCH("Alto",BP10)))</formula>
    </cfRule>
    <cfRule type="containsText" dxfId="154" priority="224" operator="containsText" text="Moderado">
      <formula>NOT(ISERROR(SEARCH("Moderado",BP10)))</formula>
    </cfRule>
    <cfRule type="containsText" dxfId="153" priority="225" operator="containsText" text="Bajo">
      <formula>NOT(ISERROR(SEARCH("Bajo",BP10)))</formula>
    </cfRule>
  </conditionalFormatting>
  <conditionalFormatting sqref="J20">
    <cfRule type="containsText" dxfId="152" priority="67" operator="containsText" text="No es Riesgo de Corrupción">
      <formula>NOT(ISERROR(SEARCH("No es Riesgo de Corrupción",J20)))</formula>
    </cfRule>
    <cfRule type="containsText" dxfId="151" priority="68" operator="containsText" text="Si es Riesgo de Corrupción">
      <formula>NOT(ISERROR(SEARCH("Si es Riesgo de Corrupción",J20)))</formula>
    </cfRule>
  </conditionalFormatting>
  <conditionalFormatting sqref="AL20:AL29">
    <cfRule type="containsText" dxfId="150" priority="63" operator="containsText" text="Extremo">
      <formula>NOT(ISERROR(SEARCH("Extremo",AL20)))</formula>
    </cfRule>
    <cfRule type="containsText" dxfId="149" priority="64" operator="containsText" text="Alto">
      <formula>NOT(ISERROR(SEARCH("Alto",AL20)))</formula>
    </cfRule>
    <cfRule type="containsText" dxfId="148" priority="65" operator="containsText" text="Moderado">
      <formula>NOT(ISERROR(SEARCH("Moderado",AL20)))</formula>
    </cfRule>
    <cfRule type="containsText" dxfId="147" priority="66" operator="containsText" text="Bajo">
      <formula>NOT(ISERROR(SEARCH("Bajo",AL20)))</formula>
    </cfRule>
  </conditionalFormatting>
  <conditionalFormatting sqref="BH20:BH29">
    <cfRule type="containsText" dxfId="146" priority="60" operator="containsText" text="FUERTE">
      <formula>NOT(ISERROR(SEARCH("FUERTE",BH20)))</formula>
    </cfRule>
    <cfRule type="containsText" dxfId="145" priority="61" operator="containsText" text="MODERADO">
      <formula>NOT(ISERROR(SEARCH("MODERADO",BH20)))</formula>
    </cfRule>
    <cfRule type="containsText" dxfId="144" priority="62" operator="containsText" text="DÉBIL">
      <formula>NOT(ISERROR(SEARCH("DÉBIL",BH20)))</formula>
    </cfRule>
  </conditionalFormatting>
  <conditionalFormatting sqref="AM20">
    <cfRule type="containsText" dxfId="143" priority="56" operator="containsText" text="Extremo">
      <formula>NOT(ISERROR(SEARCH("Extremo",AM20)))</formula>
    </cfRule>
    <cfRule type="containsText" dxfId="142" priority="57" operator="containsText" text="Alto">
      <formula>NOT(ISERROR(SEARCH("Alto",AM20)))</formula>
    </cfRule>
    <cfRule type="containsText" dxfId="141" priority="58" operator="containsText" text="Moderado">
      <formula>NOT(ISERROR(SEARCH("Moderado",AM20)))</formula>
    </cfRule>
    <cfRule type="containsText" dxfId="140" priority="59" operator="containsText" text="Bajo">
      <formula>NOT(ISERROR(SEARCH("Bajo",AM20)))</formula>
    </cfRule>
  </conditionalFormatting>
  <conditionalFormatting sqref="BP20:BP29">
    <cfRule type="containsText" dxfId="139" priority="52" operator="containsText" text="Extremo">
      <formula>NOT(ISERROR(SEARCH("Extremo",BP20)))</formula>
    </cfRule>
    <cfRule type="containsText" dxfId="138" priority="53" operator="containsText" text="Alto">
      <formula>NOT(ISERROR(SEARCH("Alto",BP20)))</formula>
    </cfRule>
    <cfRule type="containsText" dxfId="137" priority="54" operator="containsText" text="Moderado">
      <formula>NOT(ISERROR(SEARCH("Moderado",BP20)))</formula>
    </cfRule>
    <cfRule type="containsText" dxfId="136" priority="55" operator="containsText" text="Bajo">
      <formula>NOT(ISERROR(SEARCH("Bajo",BP20)))</formula>
    </cfRule>
  </conditionalFormatting>
  <dataValidations count="13">
    <dataValidation type="list" allowBlank="1" showInputMessage="1" showErrorMessage="1" sqref="B10" xr:uid="{00000000-0002-0000-1100-000000000000}">
      <formula1>$B$1047881:$B$1047913</formula1>
    </dataValidation>
    <dataValidation type="list" allowBlank="1" showInputMessage="1" showErrorMessage="1" sqref="F10:I10 F20:I20 Q10:AI29" xr:uid="{00000000-0002-0000-1100-000001000000}">
      <formula1>"SI,NO"</formula1>
    </dataValidation>
    <dataValidation type="list" allowBlank="1" showInputMessage="1" showErrorMessage="1" sqref="N10 N20" xr:uid="{00000000-0002-0000-1100-000002000000}">
      <formula1>"-,1,2,3,4,5"</formula1>
    </dataValidation>
    <dataValidation type="list" allowBlank="1" showInputMessage="1" showErrorMessage="1" sqref="AQ10:AQ29" xr:uid="{00000000-0002-0000-1100-000003000000}">
      <formula1>"Por Tramite, Diario, Semanal, Quincenal, Mensual, Bimestral, Trimestral, Semestral"</formula1>
    </dataValidation>
    <dataValidation type="list" allowBlank="1" showInputMessage="1" showErrorMessage="1" sqref="AU10:AU29" xr:uid="{00000000-0002-0000-1100-000004000000}">
      <formula1>"Asignado,No Asignado"</formula1>
    </dataValidation>
    <dataValidation type="list" allowBlank="1" showInputMessage="1" showErrorMessage="1" sqref="AV10:AV29" xr:uid="{00000000-0002-0000-1100-000005000000}">
      <formula1>"Adecuado,Inadecuado"</formula1>
    </dataValidation>
    <dataValidation type="list" allowBlank="1" showInputMessage="1" showErrorMessage="1" sqref="AW10:AW29" xr:uid="{00000000-0002-0000-1100-000006000000}">
      <formula1>"Oportuna,Inoportuna"</formula1>
    </dataValidation>
    <dataValidation type="list" allowBlank="1" showInputMessage="1" showErrorMessage="1" sqref="AX10:AX29" xr:uid="{00000000-0002-0000-1100-000007000000}">
      <formula1>"Prevenir,Detectar,No es un control"</formula1>
    </dataValidation>
    <dataValidation type="list" allowBlank="1" showInputMessage="1" showErrorMessage="1" sqref="AY10:AY29" xr:uid="{00000000-0002-0000-1100-000008000000}">
      <formula1>"Confiable,No confiable"</formula1>
    </dataValidation>
    <dataValidation type="list" allowBlank="1" showInputMessage="1" showErrorMessage="1" sqref="AZ10:AZ29" xr:uid="{00000000-0002-0000-1100-000009000000}">
      <formula1>"Se investigan y resuelven oportunamente,No se investigan y resuelven oportunamente."</formula1>
    </dataValidation>
    <dataValidation type="list" allowBlank="1" showInputMessage="1" showErrorMessage="1" sqref="BA10:BA29" xr:uid="{00000000-0002-0000-1100-00000A000000}">
      <formula1>"Completa,Incompleta,No existe"</formula1>
    </dataValidation>
    <dataValidation type="list" allowBlank="1" showInputMessage="1" showErrorMessage="1" sqref="BE10:BE29" xr:uid="{00000000-0002-0000-1100-00000B000000}">
      <formula1>"Fuerte,Moderado,Débil"</formula1>
    </dataValidation>
    <dataValidation type="list" allowBlank="1" showInputMessage="1" showErrorMessage="1" sqref="AT10:AT29" xr:uid="{00000000-0002-0000-11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D000000}">
          <x14:formula1>
            <xm:f>Hoja2!$A$1:$A$4</xm:f>
          </x14:formula1>
          <xm:sqref>AM10:AM29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35" t="s">
        <v>64</v>
      </c>
      <c r="AV9" s="35" t="s">
        <v>65</v>
      </c>
      <c r="AW9" s="35">
        <v>2</v>
      </c>
      <c r="AX9" s="35">
        <v>3</v>
      </c>
      <c r="AY9" s="35">
        <v>4</v>
      </c>
      <c r="AZ9" s="35">
        <v>5</v>
      </c>
      <c r="BA9" s="35">
        <v>6</v>
      </c>
      <c r="BB9" s="301"/>
      <c r="BC9" s="302"/>
      <c r="BD9" s="8"/>
      <c r="BE9" s="301"/>
      <c r="BF9" s="302"/>
      <c r="BG9" s="8"/>
      <c r="BH9" s="301"/>
      <c r="BI9" s="302"/>
      <c r="BJ9" s="301"/>
      <c r="BK9" s="317"/>
      <c r="BL9" s="317"/>
      <c r="BM9" s="309" t="s">
        <v>5</v>
      </c>
      <c r="BN9" s="310"/>
      <c r="BO9" s="9" t="s">
        <v>6</v>
      </c>
      <c r="BP9" s="9" t="s">
        <v>7</v>
      </c>
      <c r="BQ9" s="493"/>
      <c r="BR9" s="308"/>
    </row>
    <row r="10" spans="1:70" ht="153" x14ac:dyDescent="0.25">
      <c r="A10" s="20"/>
      <c r="B10" s="508" t="s">
        <v>36</v>
      </c>
      <c r="C10" s="507" t="s">
        <v>150</v>
      </c>
      <c r="D10" s="511" t="s">
        <v>434</v>
      </c>
      <c r="E10" s="511" t="s">
        <v>390</v>
      </c>
      <c r="F10" s="507" t="s">
        <v>89</v>
      </c>
      <c r="G10" s="507" t="s">
        <v>89</v>
      </c>
      <c r="H10" s="513" t="s">
        <v>89</v>
      </c>
      <c r="I10" s="507" t="s">
        <v>89</v>
      </c>
      <c r="J10" s="531" t="str">
        <f t="shared" ref="J10" si="0">IF(AND((F10="SI"),(G10="SI"),(H10="SI"),(I10="SI")),"Si es Riesgo de Corrupción","No es Riesgo de Corrupción")</f>
        <v>Si es Riesgo de Corrupción</v>
      </c>
      <c r="K10" s="21">
        <v>1</v>
      </c>
      <c r="L10" s="22" t="s">
        <v>435</v>
      </c>
      <c r="M10" s="516" t="s">
        <v>151</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89</v>
      </c>
      <c r="U10" s="507" t="s">
        <v>89</v>
      </c>
      <c r="V10" s="507" t="s">
        <v>89</v>
      </c>
      <c r="W10" s="507" t="s">
        <v>89</v>
      </c>
      <c r="X10" s="507" t="s">
        <v>96</v>
      </c>
      <c r="Y10" s="507" t="s">
        <v>89</v>
      </c>
      <c r="Z10" s="507" t="s">
        <v>89</v>
      </c>
      <c r="AA10" s="507" t="s">
        <v>89</v>
      </c>
      <c r="AB10" s="507" t="s">
        <v>89</v>
      </c>
      <c r="AC10" s="507" t="s">
        <v>89</v>
      </c>
      <c r="AD10" s="507" t="s">
        <v>89</v>
      </c>
      <c r="AE10" s="507" t="s">
        <v>89</v>
      </c>
      <c r="AF10" s="507" t="s">
        <v>89</v>
      </c>
      <c r="AG10" s="507" t="s">
        <v>89</v>
      </c>
      <c r="AH10" s="507" t="s">
        <v>89</v>
      </c>
      <c r="AI10" s="507" t="s">
        <v>96</v>
      </c>
      <c r="AJ10" s="536" t="str">
        <f t="shared" ref="AJ10" si="3">IF(AF10="SI","Impacto Catastrófico por lesoines o perdida de vidas humanas",(COUNTIF(Q10:AE19,"SI")+COUNTIF(AG10:AI19,"SI")))</f>
        <v>Impacto Catastrófico por lesoines o perdida de vidas humanas</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493</v>
      </c>
      <c r="AP10" s="10" t="s">
        <v>494</v>
      </c>
      <c r="AQ10" s="10" t="s">
        <v>133</v>
      </c>
      <c r="AR10" s="10" t="s">
        <v>495</v>
      </c>
      <c r="AS10" s="10" t="s">
        <v>496</v>
      </c>
      <c r="AT10" s="10" t="s">
        <v>102</v>
      </c>
      <c r="AU10" s="10" t="s">
        <v>103</v>
      </c>
      <c r="AV10" s="10" t="s">
        <v>104</v>
      </c>
      <c r="AW10" s="10" t="s">
        <v>105</v>
      </c>
      <c r="AX10" s="10" t="s">
        <v>112</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NO DISMINUYE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497</v>
      </c>
      <c r="BR10" s="501" t="s">
        <v>845</v>
      </c>
    </row>
    <row r="11" spans="1:70" ht="12.75" x14ac:dyDescent="0.25">
      <c r="A11" s="20"/>
      <c r="B11" s="509"/>
      <c r="C11" s="505"/>
      <c r="D11" s="511"/>
      <c r="E11" s="511"/>
      <c r="F11" s="505"/>
      <c r="G11" s="505"/>
      <c r="H11" s="514"/>
      <c r="I11" s="505"/>
      <c r="J11" s="532"/>
      <c r="K11" s="24">
        <v>2</v>
      </c>
      <c r="L11" s="25"/>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c r="AP11" s="16"/>
      <c r="AQ11" s="16"/>
      <c r="AR11" s="16"/>
      <c r="AS11" s="16"/>
      <c r="AT11" s="16"/>
      <c r="AU11" s="16"/>
      <c r="AV11" s="16"/>
      <c r="AW11" s="16"/>
      <c r="AX11" s="16"/>
      <c r="AY11" s="16"/>
      <c r="AZ11" s="16"/>
      <c r="BA11" s="16"/>
      <c r="BB11" s="16">
        <f t="shared" si="6"/>
        <v>0</v>
      </c>
      <c r="BC11" s="16" t="str">
        <f t="shared" si="7"/>
        <v>Débil</v>
      </c>
      <c r="BD11" s="16"/>
      <c r="BE11" s="16"/>
      <c r="BF11" s="16" t="str">
        <f t="shared" si="8"/>
        <v/>
      </c>
      <c r="BG11" s="16"/>
      <c r="BH11" s="17" t="str">
        <f t="shared" si="9"/>
        <v/>
      </c>
      <c r="BI11" s="16" t="str">
        <f t="shared" si="10"/>
        <v/>
      </c>
      <c r="BJ11" s="16" t="str">
        <f t="shared" si="11"/>
        <v>SI</v>
      </c>
      <c r="BK11" s="526"/>
      <c r="BL11" s="526"/>
      <c r="BM11" s="542"/>
      <c r="BN11" s="534"/>
      <c r="BO11" s="534"/>
      <c r="BP11" s="539"/>
      <c r="BQ11" s="505"/>
      <c r="BR11" s="502"/>
    </row>
    <row r="12" spans="1:70" ht="23.25" customHeight="1" x14ac:dyDescent="0.25">
      <c r="A12" s="20"/>
      <c r="B12" s="509"/>
      <c r="C12" s="505"/>
      <c r="D12" s="511"/>
      <c r="E12" s="511"/>
      <c r="F12" s="505"/>
      <c r="G12" s="505"/>
      <c r="H12" s="514"/>
      <c r="I12" s="505"/>
      <c r="J12" s="532"/>
      <c r="K12" s="27">
        <v>3</v>
      </c>
      <c r="L12" s="28" t="s">
        <v>47</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cUEy4ofceSCdzLv4/5IeMDTMFC3ngAqniZRil+HQC0qPSfijFHS8MgK+i4aDFm+FNuul0hVQ77MR+uGp1v6KyQ==" saltValue="NjLdJfaLW9FQ7Nce/yvN0g==" spinCount="100000" sheet="1" formatCells="0" formatColumns="0" formatRows="0" autoFilter="0"/>
  <mergeCells count="93">
    <mergeCell ref="BP10:BP19"/>
    <mergeCell ref="BQ10:BQ19"/>
    <mergeCell ref="BR10:BR19"/>
    <mergeCell ref="AM10:AM19"/>
    <mergeCell ref="BK10:BK19"/>
    <mergeCell ref="BL10:BL19"/>
    <mergeCell ref="BM10:BM19"/>
    <mergeCell ref="BN10:BN19"/>
    <mergeCell ref="BO10:BO19"/>
    <mergeCell ref="AL10:AL19"/>
    <mergeCell ref="AA10:AA19"/>
    <mergeCell ref="AB10:AB19"/>
    <mergeCell ref="AC10:AC19"/>
    <mergeCell ref="AD10:AD19"/>
    <mergeCell ref="AE10:AE19"/>
    <mergeCell ref="AF10:AF19"/>
    <mergeCell ref="AG10:AG19"/>
    <mergeCell ref="AH10:AH19"/>
    <mergeCell ref="AI10:AI19"/>
    <mergeCell ref="AJ10:AJ19"/>
    <mergeCell ref="AK10:AK19"/>
    <mergeCell ref="Z10:Z19"/>
    <mergeCell ref="O10:O19"/>
    <mergeCell ref="P10:P19"/>
    <mergeCell ref="Q10:Q19"/>
    <mergeCell ref="R10:R19"/>
    <mergeCell ref="S10:S19"/>
    <mergeCell ref="T10:T19"/>
    <mergeCell ref="U10:U19"/>
    <mergeCell ref="V10:V19"/>
    <mergeCell ref="W10:W19"/>
    <mergeCell ref="X10:X19"/>
    <mergeCell ref="Y10:Y19"/>
    <mergeCell ref="N10:N19"/>
    <mergeCell ref="B10:B19"/>
    <mergeCell ref="C10:C19"/>
    <mergeCell ref="D10:D19"/>
    <mergeCell ref="E10:E19"/>
    <mergeCell ref="F10:F19"/>
    <mergeCell ref="G10:G19"/>
    <mergeCell ref="H10:H19"/>
    <mergeCell ref="I10:I19"/>
    <mergeCell ref="J10:J19"/>
    <mergeCell ref="M10:M1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7:B9"/>
    <mergeCell ref="C7:C9"/>
    <mergeCell ref="D7:D9"/>
    <mergeCell ref="E7:E9"/>
    <mergeCell ref="B6:M6"/>
    <mergeCell ref="F8:F9"/>
    <mergeCell ref="G8:G9"/>
    <mergeCell ref="H8:H9"/>
    <mergeCell ref="I8:I9"/>
    <mergeCell ref="F7:J7"/>
    <mergeCell ref="J8:J9"/>
    <mergeCell ref="B2:C3"/>
    <mergeCell ref="D2:BR2"/>
    <mergeCell ref="D3:BR3"/>
    <mergeCell ref="B4:C4"/>
    <mergeCell ref="D4:R4"/>
    <mergeCell ref="S4:AR4"/>
    <mergeCell ref="AS4:BH4"/>
    <mergeCell ref="BI4:BR4"/>
  </mergeCells>
  <conditionalFormatting sqref="J10">
    <cfRule type="containsText" dxfId="135" priority="220" operator="containsText" text="No es Riesgo de Corrupción">
      <formula>NOT(ISERROR(SEARCH("No es Riesgo de Corrupción",J10)))</formula>
    </cfRule>
    <cfRule type="containsText" dxfId="134" priority="221" operator="containsText" text="Si es Riesgo de Corrupción">
      <formula>NOT(ISERROR(SEARCH("Si es Riesgo de Corrupción",J10)))</formula>
    </cfRule>
  </conditionalFormatting>
  <conditionalFormatting sqref="AL10:AL19">
    <cfRule type="containsText" dxfId="133" priority="216" operator="containsText" text="Extremo">
      <formula>NOT(ISERROR(SEARCH("Extremo",AL10)))</formula>
    </cfRule>
    <cfRule type="containsText" dxfId="132" priority="217" operator="containsText" text="Alto">
      <formula>NOT(ISERROR(SEARCH("Alto",AL10)))</formula>
    </cfRule>
    <cfRule type="containsText" dxfId="131" priority="218" operator="containsText" text="Moderado">
      <formula>NOT(ISERROR(SEARCH("Moderado",AL10)))</formula>
    </cfRule>
    <cfRule type="containsText" dxfId="130" priority="219" operator="containsText" text="Bajo">
      <formula>NOT(ISERROR(SEARCH("Bajo",AL10)))</formula>
    </cfRule>
  </conditionalFormatting>
  <conditionalFormatting sqref="BH10:BH19">
    <cfRule type="containsText" dxfId="129" priority="213" operator="containsText" text="FUERTE">
      <formula>NOT(ISERROR(SEARCH("FUERTE",BH10)))</formula>
    </cfRule>
    <cfRule type="containsText" dxfId="128" priority="214" operator="containsText" text="MODERADO">
      <formula>NOT(ISERROR(SEARCH("MODERADO",BH10)))</formula>
    </cfRule>
    <cfRule type="containsText" dxfId="127" priority="215" operator="containsText" text="DÉBIL">
      <formula>NOT(ISERROR(SEARCH("DÉBIL",BH10)))</formula>
    </cfRule>
  </conditionalFormatting>
  <conditionalFormatting sqref="AM10">
    <cfRule type="containsText" dxfId="126" priority="209" operator="containsText" text="Extremo">
      <formula>NOT(ISERROR(SEARCH("Extremo",AM10)))</formula>
    </cfRule>
    <cfRule type="containsText" dxfId="125" priority="210" operator="containsText" text="Alto">
      <formula>NOT(ISERROR(SEARCH("Alto",AM10)))</formula>
    </cfRule>
    <cfRule type="containsText" dxfId="124" priority="211" operator="containsText" text="Moderado">
      <formula>NOT(ISERROR(SEARCH("Moderado",AM10)))</formula>
    </cfRule>
    <cfRule type="containsText" dxfId="123" priority="212" operator="containsText" text="Bajo">
      <formula>NOT(ISERROR(SEARCH("Bajo",AM10)))</formula>
    </cfRule>
  </conditionalFormatting>
  <conditionalFormatting sqref="BP10:BP19">
    <cfRule type="containsText" dxfId="122" priority="205" operator="containsText" text="Extremo">
      <formula>NOT(ISERROR(SEARCH("Extremo",BP10)))</formula>
    </cfRule>
    <cfRule type="containsText" dxfId="121" priority="206" operator="containsText" text="Alto">
      <formula>NOT(ISERROR(SEARCH("Alto",BP10)))</formula>
    </cfRule>
    <cfRule type="containsText" dxfId="120" priority="207" operator="containsText" text="Moderado">
      <formula>NOT(ISERROR(SEARCH("Moderado",BP10)))</formula>
    </cfRule>
    <cfRule type="containsText" dxfId="119" priority="208" operator="containsText" text="Bajo">
      <formula>NOT(ISERROR(SEARCH("Bajo",BP10)))</formula>
    </cfRule>
  </conditionalFormatting>
  <dataValidations count="13">
    <dataValidation type="list" allowBlank="1" showInputMessage="1" showErrorMessage="1" sqref="N10" xr:uid="{00000000-0002-0000-1200-000000000000}">
      <formula1>"-,1,2,3,4,5"</formula1>
    </dataValidation>
    <dataValidation type="list" allowBlank="1" showInputMessage="1" showErrorMessage="1" sqref="F10:I10 Q10:AI19" xr:uid="{00000000-0002-0000-1200-000001000000}">
      <formula1>"SI,NO"</formula1>
    </dataValidation>
    <dataValidation type="list" allowBlank="1" showInputMessage="1" showErrorMessage="1" sqref="B10" xr:uid="{00000000-0002-0000-1200-000002000000}">
      <formula1>$B$1047871:$B$1047903</formula1>
    </dataValidation>
    <dataValidation type="list" allowBlank="1" showInputMessage="1" showErrorMessage="1" sqref="AT10:AT19" xr:uid="{00000000-0002-0000-1200-000003000000}">
      <formula1>"Preventivo,Detectivo"</formula1>
    </dataValidation>
    <dataValidation type="list" allowBlank="1" showInputMessage="1" showErrorMessage="1" sqref="BE10:BE19" xr:uid="{00000000-0002-0000-1200-000004000000}">
      <formula1>"Fuerte,Moderado,Débil"</formula1>
    </dataValidation>
    <dataValidation type="list" allowBlank="1" showInputMessage="1" showErrorMessage="1" sqref="BA10:BA19" xr:uid="{00000000-0002-0000-1200-000005000000}">
      <formula1>"Completa,Incompleta,No existe"</formula1>
    </dataValidation>
    <dataValidation type="list" allowBlank="1" showInputMessage="1" showErrorMessage="1" sqref="AZ10:AZ19" xr:uid="{00000000-0002-0000-1200-000006000000}">
      <formula1>"Se investigan y resuelven oportunamente,No se investigan y resuelven oportunamente."</formula1>
    </dataValidation>
    <dataValidation type="list" allowBlank="1" showInputMessage="1" showErrorMessage="1" sqref="AY10:AY19" xr:uid="{00000000-0002-0000-1200-000007000000}">
      <formula1>"Confiable,No confiable"</formula1>
    </dataValidation>
    <dataValidation type="list" allowBlank="1" showInputMessage="1" showErrorMessage="1" sqref="AX10:AX19" xr:uid="{00000000-0002-0000-1200-000008000000}">
      <formula1>"Prevenir,Detectar,No es un control"</formula1>
    </dataValidation>
    <dataValidation type="list" allowBlank="1" showInputMessage="1" showErrorMessage="1" sqref="AW10:AW19" xr:uid="{00000000-0002-0000-1200-000009000000}">
      <formula1>"Oportuna,Inoportuna"</formula1>
    </dataValidation>
    <dataValidation type="list" allowBlank="1" showInputMessage="1" showErrorMessage="1" sqref="AV10:AV19" xr:uid="{00000000-0002-0000-1200-00000A000000}">
      <formula1>"Adecuado,Inadecuado"</formula1>
    </dataValidation>
    <dataValidation type="list" allowBlank="1" showInputMessage="1" showErrorMessage="1" sqref="AU10:AU19" xr:uid="{00000000-0002-0000-1200-00000B000000}">
      <formula1>"Asignado,No Asignado"</formula1>
    </dataValidation>
    <dataValidation type="list" allowBlank="1" showInputMessage="1" showErrorMessage="1" sqref="AQ10:AQ19" xr:uid="{00000000-0002-0000-12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D000000}">
          <x14:formula1>
            <xm:f>Hoja2!$A$1:$A$4</xm:f>
          </x14:formula1>
          <xm:sqref>AM10:AM19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34" t="s">
        <v>64</v>
      </c>
      <c r="AV9" s="34" t="s">
        <v>65</v>
      </c>
      <c r="AW9" s="34">
        <v>2</v>
      </c>
      <c r="AX9" s="34">
        <v>3</v>
      </c>
      <c r="AY9" s="34">
        <v>4</v>
      </c>
      <c r="AZ9" s="34">
        <v>5</v>
      </c>
      <c r="BA9" s="34">
        <v>6</v>
      </c>
      <c r="BB9" s="301"/>
      <c r="BC9" s="302"/>
      <c r="BD9" s="8"/>
      <c r="BE9" s="301"/>
      <c r="BF9" s="302"/>
      <c r="BG9" s="8"/>
      <c r="BH9" s="301"/>
      <c r="BI9" s="302"/>
      <c r="BJ9" s="301"/>
      <c r="BK9" s="317"/>
      <c r="BL9" s="317"/>
      <c r="BM9" s="309" t="s">
        <v>5</v>
      </c>
      <c r="BN9" s="310"/>
      <c r="BO9" s="9" t="s">
        <v>6</v>
      </c>
      <c r="BP9" s="9" t="s">
        <v>7</v>
      </c>
      <c r="BQ9" s="493"/>
      <c r="BR9" s="308"/>
    </row>
    <row r="10" spans="1:70" ht="178.5" x14ac:dyDescent="0.25">
      <c r="A10" s="20"/>
      <c r="B10" s="508" t="s">
        <v>436</v>
      </c>
      <c r="C10" s="507" t="s">
        <v>458</v>
      </c>
      <c r="D10" s="511" t="s">
        <v>437</v>
      </c>
      <c r="E10" s="511" t="s">
        <v>438</v>
      </c>
      <c r="F10" s="507" t="s">
        <v>89</v>
      </c>
      <c r="G10" s="507" t="s">
        <v>89</v>
      </c>
      <c r="H10" s="513" t="s">
        <v>89</v>
      </c>
      <c r="I10" s="507" t="s">
        <v>89</v>
      </c>
      <c r="J10" s="531" t="str">
        <f t="shared" ref="J10" si="0">IF(AND((F10="SI"),(G10="SI"),(H10="SI"),(I10="SI")),"Si es Riesgo de Corrupción","No es Riesgo de Corrupción")</f>
        <v>Si es Riesgo de Corrupción</v>
      </c>
      <c r="K10" s="21">
        <v>1</v>
      </c>
      <c r="L10" s="22" t="s">
        <v>144</v>
      </c>
      <c r="M10" s="516" t="s">
        <v>145</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89</v>
      </c>
      <c r="T10" s="507" t="s">
        <v>89</v>
      </c>
      <c r="U10" s="507" t="s">
        <v>89</v>
      </c>
      <c r="V10" s="507" t="s">
        <v>89</v>
      </c>
      <c r="W10" s="507" t="s">
        <v>89</v>
      </c>
      <c r="X10" s="507" t="s">
        <v>89</v>
      </c>
      <c r="Y10" s="507" t="s">
        <v>89</v>
      </c>
      <c r="Z10" s="507" t="s">
        <v>89</v>
      </c>
      <c r="AA10" s="507" t="s">
        <v>89</v>
      </c>
      <c r="AB10" s="507" t="s">
        <v>89</v>
      </c>
      <c r="AC10" s="507" t="s">
        <v>89</v>
      </c>
      <c r="AD10" s="507" t="s">
        <v>89</v>
      </c>
      <c r="AE10" s="507" t="s">
        <v>89</v>
      </c>
      <c r="AF10" s="507" t="s">
        <v>89</v>
      </c>
      <c r="AG10" s="507" t="s">
        <v>89</v>
      </c>
      <c r="AH10" s="507" t="s">
        <v>89</v>
      </c>
      <c r="AI10" s="507" t="s">
        <v>96</v>
      </c>
      <c r="AJ10" s="536" t="str">
        <f t="shared" ref="AJ10" si="3">IF(AF10="SI","Impacto Catastrófico por lesoines o perdida de vidas humanas",(COUNTIF(Q10:AE19,"SI")+COUNTIF(AG10:AI19,"SI")))</f>
        <v>Impacto Catastrófico por lesoines o perdida de vidas humanas</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459</v>
      </c>
      <c r="AP10" s="10" t="s">
        <v>146</v>
      </c>
      <c r="AQ10" s="10" t="s">
        <v>147</v>
      </c>
      <c r="AR10" s="10" t="s">
        <v>460</v>
      </c>
      <c r="AS10" s="10" t="s">
        <v>439</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440</v>
      </c>
      <c r="BR10" s="501"/>
    </row>
    <row r="11" spans="1:70" ht="165.75" x14ac:dyDescent="0.25">
      <c r="A11" s="20"/>
      <c r="B11" s="509"/>
      <c r="C11" s="505"/>
      <c r="D11" s="511"/>
      <c r="E11" s="511"/>
      <c r="F11" s="505"/>
      <c r="G11" s="505"/>
      <c r="H11" s="514"/>
      <c r="I11" s="505"/>
      <c r="J11" s="532"/>
      <c r="K11" s="24">
        <v>2</v>
      </c>
      <c r="L11" s="25" t="s">
        <v>144</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461</v>
      </c>
      <c r="AP11" s="16" t="s">
        <v>148</v>
      </c>
      <c r="AQ11" s="16" t="s">
        <v>99</v>
      </c>
      <c r="AR11" s="16" t="s">
        <v>462</v>
      </c>
      <c r="AS11" s="16" t="s">
        <v>486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114.75" customHeight="1" x14ac:dyDescent="0.25">
      <c r="A12" s="20"/>
      <c r="B12" s="509"/>
      <c r="C12" s="505"/>
      <c r="D12" s="511"/>
      <c r="E12" s="511"/>
      <c r="F12" s="505"/>
      <c r="G12" s="505"/>
      <c r="H12" s="514"/>
      <c r="I12" s="505"/>
      <c r="J12" s="532"/>
      <c r="K12" s="27">
        <v>3</v>
      </c>
      <c r="L12" s="28" t="s">
        <v>441</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487</v>
      </c>
      <c r="AP12" s="12" t="s">
        <v>388</v>
      </c>
      <c r="AQ12" s="12" t="s">
        <v>120</v>
      </c>
      <c r="AR12" s="12" t="s">
        <v>149</v>
      </c>
      <c r="AS12" s="12" t="s">
        <v>488</v>
      </c>
      <c r="AT12" s="12" t="s">
        <v>102</v>
      </c>
      <c r="AU12" s="12" t="s">
        <v>103</v>
      </c>
      <c r="AV12" s="12" t="s">
        <v>104</v>
      </c>
      <c r="AW12" s="12" t="s">
        <v>105</v>
      </c>
      <c r="AX12" s="12" t="s">
        <v>112</v>
      </c>
      <c r="AY12" s="12" t="s">
        <v>107</v>
      </c>
      <c r="AZ12" s="12" t="s">
        <v>108</v>
      </c>
      <c r="BA12" s="12" t="s">
        <v>124</v>
      </c>
      <c r="BB12" s="12">
        <f t="shared" si="6"/>
        <v>95</v>
      </c>
      <c r="BC12" s="12" t="str">
        <f t="shared" si="7"/>
        <v>Fuerte</v>
      </c>
      <c r="BD12" s="12"/>
      <c r="BE12" s="12" t="s">
        <v>115</v>
      </c>
      <c r="BF12" s="12" t="str">
        <f t="shared" si="8"/>
        <v>Siempre se ejecuta</v>
      </c>
      <c r="BG12" s="12"/>
      <c r="BH12" s="13" t="str">
        <f t="shared" si="9"/>
        <v>FUERTE</v>
      </c>
      <c r="BI12" s="12">
        <f t="shared" si="10"/>
        <v>100</v>
      </c>
      <c r="BJ12" s="12" t="str">
        <f t="shared" si="11"/>
        <v>NO</v>
      </c>
      <c r="BK12" s="526"/>
      <c r="BL12" s="526"/>
      <c r="BM12" s="542"/>
      <c r="BN12" s="534"/>
      <c r="BO12" s="534"/>
      <c r="BP12" s="539"/>
      <c r="BQ12" s="505"/>
      <c r="BR12" s="502"/>
    </row>
    <row r="13" spans="1:70" ht="23.2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J9ZNbmHkHGk6Ai7IFibB79bQl4g1cVOwf7HvSk8XP6BCyTMENaKN/eL0feJ8T85RZ95Xaeod14GPY3M+4vaHhg==" saltValue="l/mkgHUvzz2ffDU/jaDLnA==" spinCount="100000" sheet="1" formatCells="0" formatColumns="0" formatRows="0" autoFilter="0"/>
  <mergeCells count="93">
    <mergeCell ref="B6:M6"/>
    <mergeCell ref="N6:AM6"/>
    <mergeCell ref="AN6:AT6"/>
    <mergeCell ref="AU6:BL6"/>
    <mergeCell ref="BM6:BP8"/>
    <mergeCell ref="G8:G9"/>
    <mergeCell ref="H8:H9"/>
    <mergeCell ref="I8:I9"/>
    <mergeCell ref="AQ7:AQ9"/>
    <mergeCell ref="AU7:BA8"/>
    <mergeCell ref="F7:J7"/>
    <mergeCell ref="K7:L9"/>
    <mergeCell ref="M7:M9"/>
    <mergeCell ref="N7:AM7"/>
    <mergeCell ref="AN7:AN9"/>
    <mergeCell ref="AO7:AO9"/>
    <mergeCell ref="F8:F9"/>
    <mergeCell ref="BQ8:BQ9"/>
    <mergeCell ref="BR8:BR9"/>
    <mergeCell ref="BM9:BN9"/>
    <mergeCell ref="J8:J9"/>
    <mergeCell ref="N8:P9"/>
    <mergeCell ref="Q8:AI8"/>
    <mergeCell ref="AJ8:AK9"/>
    <mergeCell ref="AL8:AL9"/>
    <mergeCell ref="AM8:AM9"/>
    <mergeCell ref="BB7:BC9"/>
    <mergeCell ref="BE7:BF9"/>
    <mergeCell ref="BH7:BI9"/>
    <mergeCell ref="BJ7:BJ9"/>
    <mergeCell ref="BK7:BK9"/>
    <mergeCell ref="BL7:BL9"/>
    <mergeCell ref="AP7:AP9"/>
    <mergeCell ref="B10:B19"/>
    <mergeCell ref="C10:C19"/>
    <mergeCell ref="D10:D19"/>
    <mergeCell ref="E10:E19"/>
    <mergeCell ref="F10:F19"/>
    <mergeCell ref="G10:G19"/>
    <mergeCell ref="H10:H19"/>
    <mergeCell ref="Q10:Q19"/>
    <mergeCell ref="R10:R19"/>
    <mergeCell ref="S10:S19"/>
    <mergeCell ref="AB10:AB19"/>
    <mergeCell ref="T10:T19"/>
    <mergeCell ref="U10:U19"/>
    <mergeCell ref="V10:V19"/>
    <mergeCell ref="I10:I19"/>
    <mergeCell ref="J10:J19"/>
    <mergeCell ref="M10:M19"/>
    <mergeCell ref="N10:N19"/>
    <mergeCell ref="O10:O19"/>
    <mergeCell ref="P10:P19"/>
    <mergeCell ref="W10:W19"/>
    <mergeCell ref="X10:X19"/>
    <mergeCell ref="Y10:Y19"/>
    <mergeCell ref="Z10:Z19"/>
    <mergeCell ref="AA10:AA19"/>
    <mergeCell ref="BR10:BR19"/>
    <mergeCell ref="BL10:BL19"/>
    <mergeCell ref="BM10:BM19"/>
    <mergeCell ref="BN10:BN19"/>
    <mergeCell ref="BO10:BO19"/>
    <mergeCell ref="BP10:BP19"/>
    <mergeCell ref="BQ10:BQ19"/>
    <mergeCell ref="BK10:BK19"/>
    <mergeCell ref="AC10:AC19"/>
    <mergeCell ref="AD10:AD19"/>
    <mergeCell ref="AI10:AI19"/>
    <mergeCell ref="AJ10:AJ19"/>
    <mergeCell ref="AK10:AK19"/>
    <mergeCell ref="AL10:AL19"/>
    <mergeCell ref="AM10:AM19"/>
    <mergeCell ref="AE10:AE19"/>
    <mergeCell ref="AF10:AF19"/>
    <mergeCell ref="AG10:AG19"/>
    <mergeCell ref="AH10:AH19"/>
    <mergeCell ref="BQ6:BR7"/>
    <mergeCell ref="B2:C3"/>
    <mergeCell ref="D2:BR2"/>
    <mergeCell ref="D3:BR3"/>
    <mergeCell ref="B4:C4"/>
    <mergeCell ref="D4:R4"/>
    <mergeCell ref="S4:AR4"/>
    <mergeCell ref="AS4:BH4"/>
    <mergeCell ref="BI4:BR4"/>
    <mergeCell ref="B7:B9"/>
    <mergeCell ref="C7:C9"/>
    <mergeCell ref="D7:D9"/>
    <mergeCell ref="E7:E9"/>
    <mergeCell ref="AR7:AR9"/>
    <mergeCell ref="AS7:AS9"/>
    <mergeCell ref="AT7:AT9"/>
  </mergeCells>
  <conditionalFormatting sqref="J10">
    <cfRule type="containsText" dxfId="118" priority="308" operator="containsText" text="No es Riesgo de Corrupción">
      <formula>NOT(ISERROR(SEARCH("No es Riesgo de Corrupción",J10)))</formula>
    </cfRule>
    <cfRule type="containsText" dxfId="117" priority="309" operator="containsText" text="Si es Riesgo de Corrupción">
      <formula>NOT(ISERROR(SEARCH("Si es Riesgo de Corrupción",J10)))</formula>
    </cfRule>
  </conditionalFormatting>
  <conditionalFormatting sqref="AL10:AL19">
    <cfRule type="containsText" dxfId="116" priority="304" operator="containsText" text="Extremo">
      <formula>NOT(ISERROR(SEARCH("Extremo",AL10)))</formula>
    </cfRule>
    <cfRule type="containsText" dxfId="115" priority="305" operator="containsText" text="Alto">
      <formula>NOT(ISERROR(SEARCH("Alto",AL10)))</formula>
    </cfRule>
    <cfRule type="containsText" dxfId="114" priority="306" operator="containsText" text="Moderado">
      <formula>NOT(ISERROR(SEARCH("Moderado",AL10)))</formula>
    </cfRule>
    <cfRule type="containsText" dxfId="113" priority="307" operator="containsText" text="Bajo">
      <formula>NOT(ISERROR(SEARCH("Bajo",AL10)))</formula>
    </cfRule>
  </conditionalFormatting>
  <conditionalFormatting sqref="BH10:BH19">
    <cfRule type="containsText" dxfId="112" priority="301" operator="containsText" text="FUERTE">
      <formula>NOT(ISERROR(SEARCH("FUERTE",BH10)))</formula>
    </cfRule>
    <cfRule type="containsText" dxfId="111" priority="302" operator="containsText" text="MODERADO">
      <formula>NOT(ISERROR(SEARCH("MODERADO",BH10)))</formula>
    </cfRule>
    <cfRule type="containsText" dxfId="110" priority="303" operator="containsText" text="DÉBIL">
      <formula>NOT(ISERROR(SEARCH("DÉBIL",BH10)))</formula>
    </cfRule>
  </conditionalFormatting>
  <conditionalFormatting sqref="AM10">
    <cfRule type="containsText" dxfId="109" priority="297" operator="containsText" text="Extremo">
      <formula>NOT(ISERROR(SEARCH("Extremo",AM10)))</formula>
    </cfRule>
    <cfRule type="containsText" dxfId="108" priority="298" operator="containsText" text="Alto">
      <formula>NOT(ISERROR(SEARCH("Alto",AM10)))</formula>
    </cfRule>
    <cfRule type="containsText" dxfId="107" priority="299" operator="containsText" text="Moderado">
      <formula>NOT(ISERROR(SEARCH("Moderado",AM10)))</formula>
    </cfRule>
    <cfRule type="containsText" dxfId="106" priority="300" operator="containsText" text="Bajo">
      <formula>NOT(ISERROR(SEARCH("Bajo",AM10)))</formula>
    </cfRule>
  </conditionalFormatting>
  <conditionalFormatting sqref="BP10:BP19">
    <cfRule type="containsText" dxfId="105" priority="293" operator="containsText" text="Extremo">
      <formula>NOT(ISERROR(SEARCH("Extremo",BP10)))</formula>
    </cfRule>
    <cfRule type="containsText" dxfId="104" priority="294" operator="containsText" text="Alto">
      <formula>NOT(ISERROR(SEARCH("Alto",BP10)))</formula>
    </cfRule>
    <cfRule type="containsText" dxfId="103" priority="295" operator="containsText" text="Moderado">
      <formula>NOT(ISERROR(SEARCH("Moderado",BP10)))</formula>
    </cfRule>
    <cfRule type="containsText" dxfId="102" priority="296" operator="containsText" text="Bajo">
      <formula>NOT(ISERROR(SEARCH("Bajo",BP10)))</formula>
    </cfRule>
  </conditionalFormatting>
  <dataValidations disablePrompts="1" count="12">
    <dataValidation type="list" allowBlank="1" showInputMessage="1" showErrorMessage="1" sqref="F10:I10 Q10:AI19" xr:uid="{00000000-0002-0000-0F00-000000000000}">
      <formula1>"SI,NO"</formula1>
    </dataValidation>
    <dataValidation type="list" allowBlank="1" showInputMessage="1" showErrorMessage="1" sqref="N10" xr:uid="{00000000-0002-0000-0F00-000001000000}">
      <formula1>"-,1,2,3,4,5"</formula1>
    </dataValidation>
    <dataValidation type="list" allowBlank="1" showInputMessage="1" showErrorMessage="1" sqref="AQ10:AQ19" xr:uid="{00000000-0002-0000-0F00-000002000000}">
      <formula1>"Por Tramite, Diario, Semanal, Quincenal, Mensual, Bimestral, Trimestral, Semestral"</formula1>
    </dataValidation>
    <dataValidation type="list" allowBlank="1" showInputMessage="1" showErrorMessage="1" sqref="AU10:AU19" xr:uid="{00000000-0002-0000-0F00-000003000000}">
      <formula1>"Asignado,No Asignado"</formula1>
    </dataValidation>
    <dataValidation type="list" allowBlank="1" showInputMessage="1" showErrorMessage="1" sqref="AV10:AV19" xr:uid="{00000000-0002-0000-0F00-000004000000}">
      <formula1>"Adecuado,Inadecuado"</formula1>
    </dataValidation>
    <dataValidation type="list" allowBlank="1" showInputMessage="1" showErrorMessage="1" sqref="AW10:AW19" xr:uid="{00000000-0002-0000-0F00-000005000000}">
      <formula1>"Oportuna,Inoportuna"</formula1>
    </dataValidation>
    <dataValidation type="list" allowBlank="1" showInputMessage="1" showErrorMessage="1" sqref="AX10:AX19" xr:uid="{00000000-0002-0000-0F00-000006000000}">
      <formula1>"Prevenir,Detectar,No es un control"</formula1>
    </dataValidation>
    <dataValidation type="list" allowBlank="1" showInputMessage="1" showErrorMessage="1" sqref="AY10:AY19" xr:uid="{00000000-0002-0000-0F00-000007000000}">
      <formula1>"Confiable,No confiable"</formula1>
    </dataValidation>
    <dataValidation type="list" allowBlank="1" showInputMessage="1" showErrorMessage="1" sqref="AZ10:AZ19" xr:uid="{00000000-0002-0000-0F00-000008000000}">
      <formula1>"Se investigan y resuelven oportunamente,No se investigan y resuelven oportunamente."</formula1>
    </dataValidation>
    <dataValidation type="list" allowBlank="1" showInputMessage="1" showErrorMessage="1" sqref="BA10:BA19" xr:uid="{00000000-0002-0000-0F00-000009000000}">
      <formula1>"Completa,Incompleta,No existe"</formula1>
    </dataValidation>
    <dataValidation type="list" allowBlank="1" showInputMessage="1" showErrorMessage="1" sqref="BE10:BE19" xr:uid="{00000000-0002-0000-0F00-00000A000000}">
      <formula1>"Fuerte,Moderado,Débil"</formula1>
    </dataValidation>
    <dataValidation type="list" allowBlank="1" showInputMessage="1" showErrorMessage="1" sqref="AT10:AT19" xr:uid="{00000000-0002-0000-0F00-00000B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F00-00000C000000}">
          <x14:formula1>
            <xm:f>Hoja2!$A$1:$A$4</xm:f>
          </x14:formula1>
          <xm:sqref>AM10:AM19</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35" t="s">
        <v>64</v>
      </c>
      <c r="AV9" s="35" t="s">
        <v>65</v>
      </c>
      <c r="AW9" s="35">
        <v>2</v>
      </c>
      <c r="AX9" s="35">
        <v>3</v>
      </c>
      <c r="AY9" s="35">
        <v>4</v>
      </c>
      <c r="AZ9" s="35">
        <v>5</v>
      </c>
      <c r="BA9" s="35">
        <v>6</v>
      </c>
      <c r="BB9" s="301"/>
      <c r="BC9" s="302"/>
      <c r="BD9" s="8"/>
      <c r="BE9" s="301"/>
      <c r="BF9" s="302"/>
      <c r="BG9" s="8"/>
      <c r="BH9" s="301"/>
      <c r="BI9" s="302"/>
      <c r="BJ9" s="301"/>
      <c r="BK9" s="317"/>
      <c r="BL9" s="317"/>
      <c r="BM9" s="309" t="s">
        <v>5</v>
      </c>
      <c r="BN9" s="310"/>
      <c r="BO9" s="9" t="s">
        <v>6</v>
      </c>
      <c r="BP9" s="9" t="s">
        <v>7</v>
      </c>
      <c r="BQ9" s="493"/>
      <c r="BR9" s="308"/>
    </row>
    <row r="10" spans="1:70" ht="293.25" x14ac:dyDescent="0.25">
      <c r="A10" s="20"/>
      <c r="B10" s="508" t="s">
        <v>31</v>
      </c>
      <c r="C10" s="507" t="s">
        <v>117</v>
      </c>
      <c r="D10" s="511" t="s">
        <v>463</v>
      </c>
      <c r="E10" s="511" t="s">
        <v>118</v>
      </c>
      <c r="F10" s="507" t="s">
        <v>89</v>
      </c>
      <c r="G10" s="507" t="s">
        <v>89</v>
      </c>
      <c r="H10" s="513" t="s">
        <v>89</v>
      </c>
      <c r="I10" s="507" t="s">
        <v>89</v>
      </c>
      <c r="J10" s="531" t="str">
        <f t="shared" ref="J10" si="0">IF(AND((F10="SI"),(G10="SI"),(H10="SI"),(I10="SI")),"Si es Riesgo de Corrupción","No es Riesgo de Corrupción")</f>
        <v>Si es Riesgo de Corrupción</v>
      </c>
      <c r="K10" s="21">
        <v>1</v>
      </c>
      <c r="L10" s="22" t="s">
        <v>464</v>
      </c>
      <c r="M10" s="516" t="s">
        <v>389</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96</v>
      </c>
      <c r="S10" s="507" t="s">
        <v>96</v>
      </c>
      <c r="T10" s="507" t="s">
        <v>96</v>
      </c>
      <c r="U10" s="507" t="s">
        <v>96</v>
      </c>
      <c r="V10" s="507" t="s">
        <v>89</v>
      </c>
      <c r="W10" s="507" t="s">
        <v>96</v>
      </c>
      <c r="X10" s="507" t="s">
        <v>96</v>
      </c>
      <c r="Y10" s="507" t="s">
        <v>96</v>
      </c>
      <c r="Z10" s="507" t="s">
        <v>89</v>
      </c>
      <c r="AA10" s="507" t="s">
        <v>89</v>
      </c>
      <c r="AB10" s="507" t="s">
        <v>89</v>
      </c>
      <c r="AC10" s="507" t="s">
        <v>96</v>
      </c>
      <c r="AD10" s="507" t="s">
        <v>96</v>
      </c>
      <c r="AE10" s="507" t="s">
        <v>96</v>
      </c>
      <c r="AF10" s="507" t="s">
        <v>96</v>
      </c>
      <c r="AG10" s="507" t="s">
        <v>96</v>
      </c>
      <c r="AH10" s="507" t="s">
        <v>96</v>
      </c>
      <c r="AI10" s="507" t="s">
        <v>96</v>
      </c>
      <c r="AJ10" s="536">
        <f t="shared" ref="AJ10" si="3">IF(AF10="SI","Impacto Catastrófico por lesoines o perdida de vidas humanas",(COUNTIF(Q10:AE19,"SI")+COUNTIF(AG10:AI19,"SI")))</f>
        <v>5</v>
      </c>
      <c r="AK10" s="534" t="str">
        <f t="shared" ref="AK10" si="4">IF(AJ10=0,"",IF(AND(AJ10&gt;0,AJ10&lt;=5),"Moderado",IF(AND(AJ10&gt;5,AJ10&lt;=11),"Mayor","Catastrófico")))</f>
        <v>Moderado</v>
      </c>
      <c r="AL10" s="538" t="str">
        <f t="shared" ref="AL10" si="5">IF(AND(O10="Rara Vez",AK10="Moderado"),"Moderado",IF(AND(O10="Rara Vez",AK10="Mayor"),"Alto",IF(AND(O10="Improbable",AK10="Moderado"),"Moderado",IF(AND(O10="Improbable",AK10="Mayor"),"Alto",IF(AND(O10="Posible",AK10="Moderado"),"Alto",IF(AND(O10="Probable",AK10="Moderado"),"Alto","Extremo"))))))</f>
        <v>Moderado</v>
      </c>
      <c r="AM10" s="253" t="s">
        <v>81</v>
      </c>
      <c r="AN10" s="23">
        <v>1</v>
      </c>
      <c r="AO10" s="22" t="s">
        <v>489</v>
      </c>
      <c r="AP10" s="10" t="s">
        <v>119</v>
      </c>
      <c r="AQ10" s="10" t="s">
        <v>120</v>
      </c>
      <c r="AR10" s="10" t="s">
        <v>121</v>
      </c>
      <c r="AS10" s="10" t="s">
        <v>122</v>
      </c>
      <c r="AT10" s="10" t="s">
        <v>123</v>
      </c>
      <c r="AU10" s="10" t="s">
        <v>103</v>
      </c>
      <c r="AV10" s="10" t="s">
        <v>104</v>
      </c>
      <c r="AW10" s="10" t="s">
        <v>105</v>
      </c>
      <c r="AX10" s="10" t="s">
        <v>106</v>
      </c>
      <c r="AY10" s="10" t="s">
        <v>107</v>
      </c>
      <c r="AZ10" s="10" t="s">
        <v>108</v>
      </c>
      <c r="BA10" s="10" t="s">
        <v>124</v>
      </c>
      <c r="BB10" s="10">
        <f t="shared" ref="BB10:BB18"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8" si="8">IF(BE10="Débil","No se ejecuta",IF(BE10="Moderado","Algunas veces se ejecuta",IF(BE10="FUERTE","Siempre se ejecuta","")))</f>
        <v>Siempre se ejecuta</v>
      </c>
      <c r="BG10" s="10"/>
      <c r="BH10" s="11" t="str">
        <f t="shared" ref="BH10:BH18"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8" si="10">IF(BH10="DÉBIL",0,IF(BH10="MODERADO",50,IF(BH10="FUERTE",100,"")))</f>
        <v>100</v>
      </c>
      <c r="BJ10" s="10" t="str">
        <f t="shared" ref="BJ10:BJ18"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Moderado</v>
      </c>
      <c r="BP10" s="538" t="str">
        <f t="shared" ref="BP10" si="17">IF(AND(BN10="Rara Vez",BO10="Moderado"),"Moderado",IF(AND(BN10="Rara Vez",BO10="Mayor"),"Alto",IF(AND(BN10="Improbable",BO10="Moderado"),"Moderado",IF(AND(BN10="Improbable",BO10="Mayor"),"Alto",IF(AND(BN10="Posible",BO10="Moderado"),"Alto",IF(AND(BN10="Probable",BO10="Moderado"),"Alto","Extremo"))))))</f>
        <v>Moderado</v>
      </c>
      <c r="BQ10" s="507" t="s">
        <v>125</v>
      </c>
      <c r="BR10" s="501" t="s">
        <v>126</v>
      </c>
    </row>
    <row r="11" spans="1:70" ht="293.25" x14ac:dyDescent="0.25">
      <c r="A11" s="20"/>
      <c r="B11" s="509"/>
      <c r="C11" s="505"/>
      <c r="D11" s="511"/>
      <c r="E11" s="511"/>
      <c r="F11" s="505"/>
      <c r="G11" s="505"/>
      <c r="H11" s="514"/>
      <c r="I11" s="505"/>
      <c r="J11" s="532"/>
      <c r="K11" s="24">
        <v>2</v>
      </c>
      <c r="L11" s="25" t="s">
        <v>465</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489</v>
      </c>
      <c r="AP11" s="16" t="s">
        <v>119</v>
      </c>
      <c r="AQ11" s="16" t="s">
        <v>120</v>
      </c>
      <c r="AR11" s="16" t="s">
        <v>121</v>
      </c>
      <c r="AS11" s="16" t="s">
        <v>122</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3.25" customHeight="1" x14ac:dyDescent="0.25">
      <c r="A12" s="20"/>
      <c r="B12" s="509"/>
      <c r="C12" s="505"/>
      <c r="D12" s="511"/>
      <c r="E12" s="511"/>
      <c r="F12" s="505"/>
      <c r="G12" s="505"/>
      <c r="H12" s="514"/>
      <c r="I12" s="505"/>
      <c r="J12" s="532"/>
      <c r="K12" s="27">
        <v>3</v>
      </c>
      <c r="L12" s="28" t="s">
        <v>47</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47</v>
      </c>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47</v>
      </c>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ref="BB19" si="18">IF(AU19="Asignado",15,0)+IF(AV19="Adecuado",15,0)+IF(AW19="Oportuna",15,0)+IF(AX19="Prevenir",15,IF(AX19="Detectar",10,0))+IF(AY19="Confiable",15,0)+IF(AZ19="Se investigan y resuelven oportunamente",15,0)+IF(BA19="Completa",10,IF(BA19="Incompleta",5,0))</f>
        <v>0</v>
      </c>
      <c r="BC19" s="18" t="str">
        <f t="shared" si="7"/>
        <v>Débil</v>
      </c>
      <c r="BD19" s="18"/>
      <c r="BE19" s="18"/>
      <c r="BF19" s="18" t="str">
        <f t="shared" ref="BF19" si="19">IF(BE19="Débil","No se ejecuta",IF(BE19="Moderado","Algunas veces se ejecuta",IF(BE19="FUERTE","Siempre se ejecuta","")))</f>
        <v/>
      </c>
      <c r="BG19" s="18"/>
      <c r="BH19" s="19" t="str">
        <f t="shared" ref="BH19" si="20">IF(AND(BE19="Fuerte",BC19="Fuerte"),"FUERTE",IF(AND(BE19="Fuerte",BC19="Moderado"),"MODERADO",IF(AND(BE19="Fuerte",BC19="Débil"),"DÉBIL",IF(AND(BE19="Moderado",BC19="Fuerte"),"MODERADO",IF(AND(BE19="Moderado",BC19="Moderado"),"MODERADO",IF(AND(BE19="Moderado",BC19="Débil"),"DÉBIL",IF(AND(BE19="Débil",BC19="Fuerte"),"DÉBIL",IF(AND(BE19="Débil",BC19="Moderado"),"DÉBIL",IF(AND(BE19="Débil",BC19="Débil"),"DÉBIL","")))))))))</f>
        <v/>
      </c>
      <c r="BI19" s="18" t="str">
        <f t="shared" ref="BI19" si="21">IF(BH19="DÉBIL",0,IF(BH19="MODERADO",50,IF(BH19="FUERTE",100,"")))</f>
        <v/>
      </c>
      <c r="BJ19" s="18" t="str">
        <f t="shared" ref="BJ19" si="22">IF(AND(BE19="Fuerte",BC19="Fuerte"),"NO","SI")</f>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RI/eBmGQSNZFn+0CAAq5CxaGBIFDL3qx76Md6NKKTr9E6ggK36zEA+zisUg3Y9ssGt5Z9OPmaGSP4cXedWNHAg==" saltValue="tPUmgxPYgcUH2753Q4Z09A==" spinCount="100000" sheet="1" formatCells="0" formatColumns="0" formatRows="0" autoFilter="0"/>
  <mergeCells count="93">
    <mergeCell ref="BN10:BN19"/>
    <mergeCell ref="BO10:BO19"/>
    <mergeCell ref="BP10:BP19"/>
    <mergeCell ref="BQ10:BQ19"/>
    <mergeCell ref="BR10:BR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AD10:AD19"/>
    <mergeCell ref="S10:S19"/>
    <mergeCell ref="T10:T19"/>
    <mergeCell ref="U10:U19"/>
    <mergeCell ref="V10:V19"/>
    <mergeCell ref="W10:W19"/>
    <mergeCell ref="X10:X19"/>
    <mergeCell ref="Y10:Y19"/>
    <mergeCell ref="Z10:Z19"/>
    <mergeCell ref="AA10:AA19"/>
    <mergeCell ref="AB10:AB19"/>
    <mergeCell ref="AC10:AC1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7:B9"/>
    <mergeCell ref="C7:C9"/>
    <mergeCell ref="D7:D9"/>
    <mergeCell ref="E7:E9"/>
    <mergeCell ref="B6:M6"/>
    <mergeCell ref="F8:F9"/>
    <mergeCell ref="G8:G9"/>
    <mergeCell ref="H8:H9"/>
    <mergeCell ref="I8:I9"/>
    <mergeCell ref="F7:J7"/>
    <mergeCell ref="J8:J9"/>
    <mergeCell ref="B2:C3"/>
    <mergeCell ref="D2:BR2"/>
    <mergeCell ref="D3:BR3"/>
    <mergeCell ref="B4:C4"/>
    <mergeCell ref="D4:R4"/>
    <mergeCell ref="S4:AR4"/>
    <mergeCell ref="AS4:BH4"/>
    <mergeCell ref="BI4:BR4"/>
  </mergeCells>
  <conditionalFormatting sqref="J10">
    <cfRule type="containsText" dxfId="101" priority="186" operator="containsText" text="No es Riesgo de Corrupción">
      <formula>NOT(ISERROR(SEARCH("No es Riesgo de Corrupción",J10)))</formula>
    </cfRule>
    <cfRule type="containsText" dxfId="100" priority="187" operator="containsText" text="Si es Riesgo de Corrupción">
      <formula>NOT(ISERROR(SEARCH("Si es Riesgo de Corrupción",J10)))</formula>
    </cfRule>
  </conditionalFormatting>
  <conditionalFormatting sqref="AL10:AL19">
    <cfRule type="containsText" dxfId="99" priority="182" operator="containsText" text="Extremo">
      <formula>NOT(ISERROR(SEARCH("Extremo",AL10)))</formula>
    </cfRule>
    <cfRule type="containsText" dxfId="98" priority="183" operator="containsText" text="Alto">
      <formula>NOT(ISERROR(SEARCH("Alto",AL10)))</formula>
    </cfRule>
    <cfRule type="containsText" dxfId="97" priority="184" operator="containsText" text="Moderado">
      <formula>NOT(ISERROR(SEARCH("Moderado",AL10)))</formula>
    </cfRule>
    <cfRule type="containsText" dxfId="96" priority="185" operator="containsText" text="Bajo">
      <formula>NOT(ISERROR(SEARCH("Bajo",AL10)))</formula>
    </cfRule>
  </conditionalFormatting>
  <conditionalFormatting sqref="BH10:BH19">
    <cfRule type="containsText" dxfId="95" priority="179" operator="containsText" text="FUERTE">
      <formula>NOT(ISERROR(SEARCH("FUERTE",BH10)))</formula>
    </cfRule>
    <cfRule type="containsText" dxfId="94" priority="180" operator="containsText" text="MODERADO">
      <formula>NOT(ISERROR(SEARCH("MODERADO",BH10)))</formula>
    </cfRule>
    <cfRule type="containsText" dxfId="93" priority="181" operator="containsText" text="DÉBIL">
      <formula>NOT(ISERROR(SEARCH("DÉBIL",BH10)))</formula>
    </cfRule>
  </conditionalFormatting>
  <conditionalFormatting sqref="AM10">
    <cfRule type="containsText" dxfId="92" priority="175" operator="containsText" text="Extremo">
      <formula>NOT(ISERROR(SEARCH("Extremo",AM10)))</formula>
    </cfRule>
    <cfRule type="containsText" dxfId="91" priority="176" operator="containsText" text="Alto">
      <formula>NOT(ISERROR(SEARCH("Alto",AM10)))</formula>
    </cfRule>
    <cfRule type="containsText" dxfId="90" priority="177" operator="containsText" text="Moderado">
      <formula>NOT(ISERROR(SEARCH("Moderado",AM10)))</formula>
    </cfRule>
    <cfRule type="containsText" dxfId="89" priority="178" operator="containsText" text="Bajo">
      <formula>NOT(ISERROR(SEARCH("Bajo",AM10)))</formula>
    </cfRule>
  </conditionalFormatting>
  <conditionalFormatting sqref="BP10:BP19">
    <cfRule type="containsText" dxfId="88" priority="171" operator="containsText" text="Extremo">
      <formula>NOT(ISERROR(SEARCH("Extremo",BP10)))</formula>
    </cfRule>
    <cfRule type="containsText" dxfId="87" priority="172" operator="containsText" text="Alto">
      <formula>NOT(ISERROR(SEARCH("Alto",BP10)))</formula>
    </cfRule>
    <cfRule type="containsText" dxfId="86" priority="173" operator="containsText" text="Moderado">
      <formula>NOT(ISERROR(SEARCH("Moderado",BP10)))</formula>
    </cfRule>
    <cfRule type="containsText" dxfId="85" priority="174" operator="containsText" text="Bajo">
      <formula>NOT(ISERROR(SEARCH("Bajo",BP10)))</formula>
    </cfRule>
  </conditionalFormatting>
  <dataValidations count="13">
    <dataValidation type="list" allowBlank="1" showInputMessage="1" showErrorMessage="1" sqref="N10" xr:uid="{00000000-0002-0000-1000-000000000000}">
      <formula1>"-,1,2,3,4,5"</formula1>
    </dataValidation>
    <dataValidation type="list" allowBlank="1" showInputMessage="1" showErrorMessage="1" sqref="F10:I10 Q10:AI19" xr:uid="{00000000-0002-0000-1000-000001000000}">
      <formula1>"SI,NO"</formula1>
    </dataValidation>
    <dataValidation type="list" allowBlank="1" showInputMessage="1" showErrorMessage="1" sqref="B10" xr:uid="{00000000-0002-0000-1000-000002000000}">
      <formula1>$B$1047871:$B$1047903</formula1>
    </dataValidation>
    <dataValidation type="list" allowBlank="1" showInputMessage="1" showErrorMessage="1" sqref="AT10:AT19" xr:uid="{00000000-0002-0000-1000-000003000000}">
      <formula1>"Preventivo,Detectivo"</formula1>
    </dataValidation>
    <dataValidation type="list" allowBlank="1" showInputMessage="1" showErrorMessage="1" sqref="BE10:BE19" xr:uid="{00000000-0002-0000-1000-000004000000}">
      <formula1>"Fuerte,Moderado,Débil"</formula1>
    </dataValidation>
    <dataValidation type="list" allowBlank="1" showInputMessage="1" showErrorMessage="1" sqref="BA10:BA19" xr:uid="{00000000-0002-0000-1000-000005000000}">
      <formula1>"Completa,Incompleta,No existe"</formula1>
    </dataValidation>
    <dataValidation type="list" allowBlank="1" showInputMessage="1" showErrorMessage="1" sqref="AZ10:AZ19" xr:uid="{00000000-0002-0000-1000-000006000000}">
      <formula1>"Se investigan y resuelven oportunamente,No se investigan y resuelven oportunamente."</formula1>
    </dataValidation>
    <dataValidation type="list" allowBlank="1" showInputMessage="1" showErrorMessage="1" sqref="AY10:AY19" xr:uid="{00000000-0002-0000-1000-000007000000}">
      <formula1>"Confiable,No confiable"</formula1>
    </dataValidation>
    <dataValidation type="list" allowBlank="1" showInputMessage="1" showErrorMessage="1" sqref="AX10:AX19" xr:uid="{00000000-0002-0000-1000-000008000000}">
      <formula1>"Prevenir,Detectar,No es un control"</formula1>
    </dataValidation>
    <dataValidation type="list" allowBlank="1" showInputMessage="1" showErrorMessage="1" sqref="AW10:AW19" xr:uid="{00000000-0002-0000-1000-000009000000}">
      <formula1>"Oportuna,Inoportuna"</formula1>
    </dataValidation>
    <dataValidation type="list" allowBlank="1" showInputMessage="1" showErrorMessage="1" sqref="AV10:AV19" xr:uid="{00000000-0002-0000-1000-00000A000000}">
      <formula1>"Adecuado,Inadecuado"</formula1>
    </dataValidation>
    <dataValidation type="list" allowBlank="1" showInputMessage="1" showErrorMessage="1" sqref="AU10:AU19" xr:uid="{00000000-0002-0000-1000-00000B000000}">
      <formula1>"Asignado,No Asignado"</formula1>
    </dataValidation>
    <dataValidation type="list" allowBlank="1" showInputMessage="1" showErrorMessage="1" sqref="AQ10:AQ19" xr:uid="{00000000-0002-0000-1000-00000C000000}">
      <formula1>"Por Tramite, Diario, Semanal, Quincenal, Mensual, Bimestral, Trimestral, Semestral"</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D000000}">
          <x14:formula1>
            <xm:f>Hoja2!$A$1:$A$4</xm:f>
          </x14:formula1>
          <xm:sqref>AM10:AM19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CA93-8053-489C-AAB5-F45B69EDC97A}">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53" x14ac:dyDescent="0.25">
      <c r="A10" s="20"/>
      <c r="B10" s="508" t="s">
        <v>13</v>
      </c>
      <c r="C10" s="507" t="s">
        <v>674</v>
      </c>
      <c r="D10" s="511" t="s">
        <v>675</v>
      </c>
      <c r="E10" s="511" t="s">
        <v>676</v>
      </c>
      <c r="F10" s="507" t="s">
        <v>89</v>
      </c>
      <c r="G10" s="507" t="s">
        <v>89</v>
      </c>
      <c r="H10" s="513" t="s">
        <v>89</v>
      </c>
      <c r="I10" s="507" t="s">
        <v>89</v>
      </c>
      <c r="J10" s="531" t="str">
        <f t="shared" ref="J10" si="0">IF(AND((F10="SI"),(G10="SI"),(H10="SI"),(I10="SI")),"Si es Riesgo de Corrupción","No es Riesgo de Corrupción")</f>
        <v>Si es Riesgo de Corrupción</v>
      </c>
      <c r="K10" s="21">
        <v>1</v>
      </c>
      <c r="L10" s="22" t="s">
        <v>677</v>
      </c>
      <c r="M10" s="516" t="s">
        <v>679</v>
      </c>
      <c r="N10" s="518">
        <v>3</v>
      </c>
      <c r="O10" s="534" t="str">
        <f t="shared" ref="O10" si="1">IF(N10=1,"Rara vez",IF(N10=2,"Improbable",IF(N10=3,"Posible",IF(N10=4,"Probable",IF(N10=5,"Casi seguro","← 
Definir el nivel de probabilidad")))))</f>
        <v>Posible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507" t="s">
        <v>89</v>
      </c>
      <c r="R10" s="507" t="s">
        <v>89</v>
      </c>
      <c r="S10" s="507" t="s">
        <v>89</v>
      </c>
      <c r="T10" s="507" t="s">
        <v>89</v>
      </c>
      <c r="U10" s="507" t="s">
        <v>89</v>
      </c>
      <c r="V10" s="507" t="s">
        <v>89</v>
      </c>
      <c r="W10" s="507" t="s">
        <v>89</v>
      </c>
      <c r="X10" s="507" t="s">
        <v>96</v>
      </c>
      <c r="Y10" s="507" t="s">
        <v>96</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15</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680</v>
      </c>
      <c r="AP10" s="10" t="s">
        <v>681</v>
      </c>
      <c r="AQ10" s="10" t="s">
        <v>99</v>
      </c>
      <c r="AR10" s="10" t="s">
        <v>682</v>
      </c>
      <c r="AS10" s="10" t="s">
        <v>683</v>
      </c>
      <c r="AT10" s="10" t="s">
        <v>102</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687</v>
      </c>
      <c r="BR10" s="501" t="s">
        <v>846</v>
      </c>
    </row>
    <row r="11" spans="1:70" ht="153" x14ac:dyDescent="0.25">
      <c r="A11" s="20"/>
      <c r="B11" s="509"/>
      <c r="C11" s="505"/>
      <c r="D11" s="511"/>
      <c r="E11" s="511"/>
      <c r="F11" s="505"/>
      <c r="G11" s="505"/>
      <c r="H11" s="514"/>
      <c r="I11" s="505"/>
      <c r="J11" s="532"/>
      <c r="K11" s="24">
        <v>2</v>
      </c>
      <c r="L11" s="25" t="s">
        <v>678</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684</v>
      </c>
      <c r="AP11" s="16" t="s">
        <v>685</v>
      </c>
      <c r="AQ11" s="16" t="s">
        <v>99</v>
      </c>
      <c r="AR11" s="16" t="s">
        <v>682</v>
      </c>
      <c r="AS11" s="16" t="s">
        <v>686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1.75" customHeight="1" x14ac:dyDescent="0.25">
      <c r="A12" s="20"/>
      <c r="B12" s="509"/>
      <c r="C12" s="505"/>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1.7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1.7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1.7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1.7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1.7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1.7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1.7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4R8ryCdn/Rq4QuPImNCL42Vov94C8IRHzhniwlQF8ORzUv/8GEk0NlxnfRhILaOaiIpCZy8zpcWCv2yXt/l6GQ==" saltValue="kaQuRyqqPanxpG90SYHRXQ=="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84" priority="16" operator="containsText" text="No es Riesgo de Corrupción">
      <formula>NOT(ISERROR(SEARCH("No es Riesgo de Corrupción",J10)))</formula>
    </cfRule>
    <cfRule type="containsText" dxfId="83" priority="17" operator="containsText" text="Si es Riesgo de Corrupción">
      <formula>NOT(ISERROR(SEARCH("Si es Riesgo de Corrupción",J10)))</formula>
    </cfRule>
  </conditionalFormatting>
  <conditionalFormatting sqref="AL10:AL19">
    <cfRule type="containsText" dxfId="82" priority="12" operator="containsText" text="Extremo">
      <formula>NOT(ISERROR(SEARCH("Extremo",AL10)))</formula>
    </cfRule>
    <cfRule type="containsText" dxfId="81" priority="13" operator="containsText" text="Alto">
      <formula>NOT(ISERROR(SEARCH("Alto",AL10)))</formula>
    </cfRule>
    <cfRule type="containsText" dxfId="80" priority="14" operator="containsText" text="Moderado">
      <formula>NOT(ISERROR(SEARCH("Moderado",AL10)))</formula>
    </cfRule>
    <cfRule type="containsText" dxfId="79" priority="15" operator="containsText" text="Bajo">
      <formula>NOT(ISERROR(SEARCH("Bajo",AL10)))</formula>
    </cfRule>
  </conditionalFormatting>
  <conditionalFormatting sqref="BH10:BH19">
    <cfRule type="containsText" dxfId="78" priority="9" operator="containsText" text="FUERTE">
      <formula>NOT(ISERROR(SEARCH("FUERTE",BH10)))</formula>
    </cfRule>
    <cfRule type="containsText" dxfId="77" priority="10" operator="containsText" text="MODERADO">
      <formula>NOT(ISERROR(SEARCH("MODERADO",BH10)))</formula>
    </cfRule>
    <cfRule type="containsText" dxfId="76" priority="11" operator="containsText" text="DÉBIL">
      <formula>NOT(ISERROR(SEARCH("DÉBIL",BH10)))</formula>
    </cfRule>
  </conditionalFormatting>
  <conditionalFormatting sqref="AM10">
    <cfRule type="containsText" dxfId="75" priority="5" operator="containsText" text="Extremo">
      <formula>NOT(ISERROR(SEARCH("Extremo",AM10)))</formula>
    </cfRule>
    <cfRule type="containsText" dxfId="74" priority="6" operator="containsText" text="Alto">
      <formula>NOT(ISERROR(SEARCH("Alto",AM10)))</formula>
    </cfRule>
    <cfRule type="containsText" dxfId="73" priority="7" operator="containsText" text="Moderado">
      <formula>NOT(ISERROR(SEARCH("Moderado",AM10)))</formula>
    </cfRule>
    <cfRule type="containsText" dxfId="72" priority="8" operator="containsText" text="Bajo">
      <formula>NOT(ISERROR(SEARCH("Bajo",AM10)))</formula>
    </cfRule>
  </conditionalFormatting>
  <conditionalFormatting sqref="BP10:BP19">
    <cfRule type="containsText" dxfId="71" priority="1" operator="containsText" text="Extremo">
      <formula>NOT(ISERROR(SEARCH("Extremo",BP10)))</formula>
    </cfRule>
    <cfRule type="containsText" dxfId="70" priority="2" operator="containsText" text="Alto">
      <formula>NOT(ISERROR(SEARCH("Alto",BP10)))</formula>
    </cfRule>
    <cfRule type="containsText" dxfId="69" priority="3" operator="containsText" text="Moderado">
      <formula>NOT(ISERROR(SEARCH("Moderado",BP10)))</formula>
    </cfRule>
    <cfRule type="containsText" dxfId="68" priority="4" operator="containsText" text="Bajo">
      <formula>NOT(ISERROR(SEARCH("Bajo",BP10)))</formula>
    </cfRule>
  </conditionalFormatting>
  <dataValidations count="12">
    <dataValidation type="list" allowBlank="1" showInputMessage="1" showErrorMessage="1" sqref="AT10:AT19" xr:uid="{8F44B6CD-2D01-4898-96A7-224EB0A57C41}">
      <formula1>"Preventivo,Detectivo"</formula1>
    </dataValidation>
    <dataValidation type="list" allowBlank="1" showInputMessage="1" showErrorMessage="1" sqref="BE10:BE19" xr:uid="{4A173657-A9E5-47A1-A8E9-2F96400C01EE}">
      <formula1>"Fuerte,Moderado,Débil"</formula1>
    </dataValidation>
    <dataValidation type="list" allowBlank="1" showInputMessage="1" showErrorMessage="1" sqref="BA10:BA19" xr:uid="{B1464136-0669-494C-9826-1F7826C120E8}">
      <formula1>"Completa,Incompleta,No existe"</formula1>
    </dataValidation>
    <dataValidation type="list" allowBlank="1" showInputMessage="1" showErrorMessage="1" sqref="AZ10:AZ19" xr:uid="{EF2EDF74-6D95-4E94-861C-3FD1623687F9}">
      <formula1>"Se investigan y resuelven oportunamente,No se investigan y resuelven oportunamente."</formula1>
    </dataValidation>
    <dataValidation type="list" allowBlank="1" showInputMessage="1" showErrorMessage="1" sqref="AY10:AY19" xr:uid="{9E1D034E-6A6C-41AD-8A74-92BB6E525A43}">
      <formula1>"Confiable,No confiable"</formula1>
    </dataValidation>
    <dataValidation type="list" allowBlank="1" showInputMessage="1" showErrorMessage="1" sqref="AX10:AX19" xr:uid="{A3C366D1-C60A-46E1-A116-24B8ACBF4BAB}">
      <formula1>"Prevenir,Detectar,No es un control"</formula1>
    </dataValidation>
    <dataValidation type="list" allowBlank="1" showInputMessage="1" showErrorMessage="1" sqref="AW10:AW19" xr:uid="{9A38F4D2-10AC-434E-AB99-C653108DB8D7}">
      <formula1>"Oportuna,Inoportuna"</formula1>
    </dataValidation>
    <dataValidation type="list" allowBlank="1" showInputMessage="1" showErrorMessage="1" sqref="AV10:AV19" xr:uid="{769EE610-941E-4394-9515-E36A3037C65E}">
      <formula1>"Adecuado,Inadecuado"</formula1>
    </dataValidation>
    <dataValidation type="list" allowBlank="1" showInputMessage="1" showErrorMessage="1" sqref="AU10:AU19" xr:uid="{F0130DF1-01FC-46CD-920D-EA71EEF9EB6D}">
      <formula1>"Asignado,No Asignado"</formula1>
    </dataValidation>
    <dataValidation type="list" allowBlank="1" showInputMessage="1" showErrorMessage="1" sqref="AQ10:AQ19" xr:uid="{52B50347-8264-4DE7-BF82-0E22552231CF}">
      <formula1>"Por Tramite, Diario, Semanal, Quincenal, Mensual, Bimestral, Trimestral, Semestral"</formula1>
    </dataValidation>
    <dataValidation type="list" allowBlank="1" showInputMessage="1" showErrorMessage="1" sqref="N10" xr:uid="{E4D960CB-AB1C-4B5F-8D43-ECECF95E02D6}">
      <formula1>"-,1,2,3,4,5"</formula1>
    </dataValidation>
    <dataValidation type="list" allowBlank="1" showInputMessage="1" showErrorMessage="1" sqref="F10:I10 Q10:AI19" xr:uid="{F55F51ED-967C-4ACB-9127-44D8127D8D41}">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F7D30EC5-A492-40A6-B7C9-DDD90985FD29}">
          <x14:formula1>
            <xm:f>Hoja2!$A$1:$A$4</xm:f>
          </x14:formula1>
          <xm:sqref>AM10:AM19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0C33-A4A6-4F60-914D-A9E123BEE8A5}">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2" t="s">
        <v>64</v>
      </c>
      <c r="AV9" s="142" t="s">
        <v>65</v>
      </c>
      <c r="AW9" s="142">
        <v>2</v>
      </c>
      <c r="AX9" s="142">
        <v>3</v>
      </c>
      <c r="AY9" s="142">
        <v>4</v>
      </c>
      <c r="AZ9" s="142">
        <v>5</v>
      </c>
      <c r="BA9" s="142">
        <v>6</v>
      </c>
      <c r="BB9" s="301"/>
      <c r="BC9" s="302"/>
      <c r="BD9" s="8"/>
      <c r="BE9" s="301"/>
      <c r="BF9" s="302"/>
      <c r="BG9" s="8"/>
      <c r="BH9" s="301"/>
      <c r="BI9" s="302"/>
      <c r="BJ9" s="301"/>
      <c r="BK9" s="317"/>
      <c r="BL9" s="317"/>
      <c r="BM9" s="309" t="s">
        <v>5</v>
      </c>
      <c r="BN9" s="310"/>
      <c r="BO9" s="9" t="s">
        <v>6</v>
      </c>
      <c r="BP9" s="9" t="s">
        <v>7</v>
      </c>
      <c r="BQ9" s="493"/>
      <c r="BR9" s="308"/>
    </row>
    <row r="10" spans="1:70" ht="89.25" x14ac:dyDescent="0.25">
      <c r="A10" s="20"/>
      <c r="B10" s="508" t="s">
        <v>23</v>
      </c>
      <c r="C10" s="507" t="s">
        <v>804</v>
      </c>
      <c r="D10" s="511" t="s">
        <v>805</v>
      </c>
      <c r="E10" s="511" t="s">
        <v>806</v>
      </c>
      <c r="F10" s="507" t="s">
        <v>89</v>
      </c>
      <c r="G10" s="507" t="s">
        <v>89</v>
      </c>
      <c r="H10" s="513" t="s">
        <v>89</v>
      </c>
      <c r="I10" s="507" t="s">
        <v>89</v>
      </c>
      <c r="J10" s="531" t="str">
        <f t="shared" ref="J10" si="0">IF(AND((F10="SI"),(G10="SI"),(H10="SI"),(I10="SI")),"Si es Riesgo de Corrupción","No es Riesgo de Corrupción")</f>
        <v>Si es Riesgo de Corrupción</v>
      </c>
      <c r="K10" s="21">
        <v>1</v>
      </c>
      <c r="L10" s="22" t="s">
        <v>819</v>
      </c>
      <c r="M10" s="516" t="s">
        <v>807</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89</v>
      </c>
      <c r="T10" s="507" t="s">
        <v>96</v>
      </c>
      <c r="U10" s="507" t="s">
        <v>89</v>
      </c>
      <c r="V10" s="507" t="s">
        <v>89</v>
      </c>
      <c r="W10" s="507" t="s">
        <v>89</v>
      </c>
      <c r="X10" s="507" t="s">
        <v>96</v>
      </c>
      <c r="Y10" s="507" t="s">
        <v>96</v>
      </c>
      <c r="Z10" s="507" t="s">
        <v>89</v>
      </c>
      <c r="AA10" s="507" t="s">
        <v>89</v>
      </c>
      <c r="AB10" s="507" t="s">
        <v>89</v>
      </c>
      <c r="AC10" s="507" t="s">
        <v>96</v>
      </c>
      <c r="AD10" s="507" t="s">
        <v>89</v>
      </c>
      <c r="AE10" s="507" t="s">
        <v>96</v>
      </c>
      <c r="AF10" s="507" t="s">
        <v>96</v>
      </c>
      <c r="AG10" s="507" t="s">
        <v>89</v>
      </c>
      <c r="AH10" s="507" t="s">
        <v>89</v>
      </c>
      <c r="AI10" s="507" t="s">
        <v>96</v>
      </c>
      <c r="AJ10" s="536">
        <f t="shared" ref="AJ10" si="3">IF(AF10="SI","Impacto Catastrófico por lesoines o perdida de vidas humanas",(COUNTIF(Q10:AE19,"SI")+COUNTIF(AG10:AI19,"SI")))</f>
        <v>12</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808</v>
      </c>
      <c r="AP10" s="10" t="s">
        <v>809</v>
      </c>
      <c r="AQ10" s="10" t="s">
        <v>133</v>
      </c>
      <c r="AR10" s="10" t="s">
        <v>810</v>
      </c>
      <c r="AS10" s="10" t="s">
        <v>811</v>
      </c>
      <c r="AT10" s="10" t="s">
        <v>102</v>
      </c>
      <c r="AU10" s="10" t="s">
        <v>103</v>
      </c>
      <c r="AV10" s="10" t="s">
        <v>104</v>
      </c>
      <c r="AW10" s="10" t="s">
        <v>105</v>
      </c>
      <c r="AX10" s="10" t="s">
        <v>112</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95</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817</v>
      </c>
      <c r="BR10" s="501"/>
    </row>
    <row r="11" spans="1:70" ht="102" x14ac:dyDescent="0.25">
      <c r="A11" s="20"/>
      <c r="B11" s="509"/>
      <c r="C11" s="505"/>
      <c r="D11" s="511"/>
      <c r="E11" s="511"/>
      <c r="F11" s="505"/>
      <c r="G11" s="505"/>
      <c r="H11" s="514"/>
      <c r="I11" s="505"/>
      <c r="J11" s="532"/>
      <c r="K11" s="24">
        <v>2</v>
      </c>
      <c r="L11" s="25" t="s">
        <v>820</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818</v>
      </c>
      <c r="AP11" s="16" t="s">
        <v>812</v>
      </c>
      <c r="AQ11" s="16" t="s">
        <v>99</v>
      </c>
      <c r="AR11" s="16" t="s">
        <v>810</v>
      </c>
      <c r="AS11" s="16" t="s">
        <v>813</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102" x14ac:dyDescent="0.25">
      <c r="A12" s="20"/>
      <c r="B12" s="509"/>
      <c r="C12" s="505"/>
      <c r="D12" s="511"/>
      <c r="E12" s="511"/>
      <c r="F12" s="505"/>
      <c r="G12" s="505"/>
      <c r="H12" s="514"/>
      <c r="I12" s="505"/>
      <c r="J12" s="532"/>
      <c r="K12" s="27">
        <v>3</v>
      </c>
      <c r="L12" s="28" t="s">
        <v>821</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814</v>
      </c>
      <c r="AP12" s="12" t="s">
        <v>812</v>
      </c>
      <c r="AQ12" s="12" t="s">
        <v>138</v>
      </c>
      <c r="AR12" s="12" t="s">
        <v>815</v>
      </c>
      <c r="AS12" s="12" t="s">
        <v>816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6"/>
      <c r="BL12" s="526"/>
      <c r="BM12" s="542"/>
      <c r="BN12" s="534"/>
      <c r="BO12" s="534"/>
      <c r="BP12" s="539"/>
      <c r="BQ12" s="505"/>
      <c r="BR12" s="502"/>
    </row>
    <row r="13" spans="1:70" ht="21.7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1.7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1.7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1.7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1.7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1.7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1.7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1M+1oGO19w+qKOsszf5VbPdjMOXi/4E4zj22HTp6myx2M8px2CiFBZLmnGjCZioOxMXzva0JknPruMPn2iWFSQ==" saltValue="xkfxvagwqNTKrsTdVtgzPg==" spinCount="100000" sheet="1" formatCells="0" formatColumns="0" formatRows="0" autoFilter="0"/>
  <mergeCells count="93">
    <mergeCell ref="AJ10:AJ19"/>
    <mergeCell ref="AK10:AK19"/>
    <mergeCell ref="AL10:AL19"/>
    <mergeCell ref="AM10:AM19"/>
    <mergeCell ref="BR10:BR19"/>
    <mergeCell ref="BL10:BL19"/>
    <mergeCell ref="BM10:BM19"/>
    <mergeCell ref="BN10:BN19"/>
    <mergeCell ref="BO10:BO19"/>
    <mergeCell ref="BP10:BP19"/>
    <mergeCell ref="BQ10:BQ19"/>
    <mergeCell ref="AE10:AE19"/>
    <mergeCell ref="AF10:AF19"/>
    <mergeCell ref="AG10:AG19"/>
    <mergeCell ref="AH10:AH19"/>
    <mergeCell ref="AI10:AI19"/>
    <mergeCell ref="G10:G19"/>
    <mergeCell ref="H10:H19"/>
    <mergeCell ref="J8:J9"/>
    <mergeCell ref="N8:P9"/>
    <mergeCell ref="Q8:AI8"/>
    <mergeCell ref="I10:I19"/>
    <mergeCell ref="J10:J19"/>
    <mergeCell ref="M10:M19"/>
    <mergeCell ref="N10:N19"/>
    <mergeCell ref="O10:O19"/>
    <mergeCell ref="AB10:AB19"/>
    <mergeCell ref="Q10:Q19"/>
    <mergeCell ref="R10:R19"/>
    <mergeCell ref="S10:S19"/>
    <mergeCell ref="T10:T19"/>
    <mergeCell ref="U10:U19"/>
    <mergeCell ref="B10:B19"/>
    <mergeCell ref="C10:C19"/>
    <mergeCell ref="D10:D19"/>
    <mergeCell ref="E10:E19"/>
    <mergeCell ref="F10:F19"/>
    <mergeCell ref="AO7:AO9"/>
    <mergeCell ref="P10:P19"/>
    <mergeCell ref="BQ8:BQ9"/>
    <mergeCell ref="BR8:BR9"/>
    <mergeCell ref="BM9:BN9"/>
    <mergeCell ref="AJ8:AK9"/>
    <mergeCell ref="AL8:AL9"/>
    <mergeCell ref="V10:V19"/>
    <mergeCell ref="W10:W19"/>
    <mergeCell ref="X10:X19"/>
    <mergeCell ref="Y10:Y19"/>
    <mergeCell ref="Z10:Z19"/>
    <mergeCell ref="AA10:AA19"/>
    <mergeCell ref="BK10:BK19"/>
    <mergeCell ref="AC10:AC19"/>
    <mergeCell ref="AD10:AD1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B2:C3"/>
    <mergeCell ref="D2:BR2"/>
    <mergeCell ref="D3:BR3"/>
    <mergeCell ref="B4:C4"/>
    <mergeCell ref="D4:R4"/>
    <mergeCell ref="S4:AR4"/>
    <mergeCell ref="AS4:BH4"/>
    <mergeCell ref="BI4:BR4"/>
  </mergeCells>
  <conditionalFormatting sqref="J10">
    <cfRule type="containsText" dxfId="67" priority="16" operator="containsText" text="No es Riesgo de Corrupción">
      <formula>NOT(ISERROR(SEARCH("No es Riesgo de Corrupción",J10)))</formula>
    </cfRule>
    <cfRule type="containsText" dxfId="66" priority="17" operator="containsText" text="Si es Riesgo de Corrupción">
      <formula>NOT(ISERROR(SEARCH("Si es Riesgo de Corrupción",J10)))</formula>
    </cfRule>
  </conditionalFormatting>
  <conditionalFormatting sqref="AL10:AL19">
    <cfRule type="containsText" dxfId="65" priority="12" operator="containsText" text="Extremo">
      <formula>NOT(ISERROR(SEARCH("Extremo",AL10)))</formula>
    </cfRule>
    <cfRule type="containsText" dxfId="64" priority="13" operator="containsText" text="Alto">
      <formula>NOT(ISERROR(SEARCH("Alto",AL10)))</formula>
    </cfRule>
    <cfRule type="containsText" dxfId="63" priority="14" operator="containsText" text="Moderado">
      <formula>NOT(ISERROR(SEARCH("Moderado",AL10)))</formula>
    </cfRule>
    <cfRule type="containsText" dxfId="62" priority="15" operator="containsText" text="Bajo">
      <formula>NOT(ISERROR(SEARCH("Bajo",AL10)))</formula>
    </cfRule>
  </conditionalFormatting>
  <conditionalFormatting sqref="BH10:BH19">
    <cfRule type="containsText" dxfId="61" priority="9" operator="containsText" text="FUERTE">
      <formula>NOT(ISERROR(SEARCH("FUERTE",BH10)))</formula>
    </cfRule>
    <cfRule type="containsText" dxfId="60" priority="10" operator="containsText" text="MODERADO">
      <formula>NOT(ISERROR(SEARCH("MODERADO",BH10)))</formula>
    </cfRule>
    <cfRule type="containsText" dxfId="59" priority="11" operator="containsText" text="DÉBIL">
      <formula>NOT(ISERROR(SEARCH("DÉBIL",BH10)))</formula>
    </cfRule>
  </conditionalFormatting>
  <conditionalFormatting sqref="AM10">
    <cfRule type="containsText" dxfId="58" priority="5" operator="containsText" text="Extremo">
      <formula>NOT(ISERROR(SEARCH("Extremo",AM10)))</formula>
    </cfRule>
    <cfRule type="containsText" dxfId="57" priority="6" operator="containsText" text="Alto">
      <formula>NOT(ISERROR(SEARCH("Alto",AM10)))</formula>
    </cfRule>
    <cfRule type="containsText" dxfId="56" priority="7" operator="containsText" text="Moderado">
      <formula>NOT(ISERROR(SEARCH("Moderado",AM10)))</formula>
    </cfRule>
    <cfRule type="containsText" dxfId="55" priority="8" operator="containsText" text="Bajo">
      <formula>NOT(ISERROR(SEARCH("Bajo",AM10)))</formula>
    </cfRule>
  </conditionalFormatting>
  <conditionalFormatting sqref="BP10:BP19">
    <cfRule type="containsText" dxfId="54" priority="1" operator="containsText" text="Extremo">
      <formula>NOT(ISERROR(SEARCH("Extremo",BP10)))</formula>
    </cfRule>
    <cfRule type="containsText" dxfId="53" priority="2" operator="containsText" text="Alto">
      <formula>NOT(ISERROR(SEARCH("Alto",BP10)))</formula>
    </cfRule>
    <cfRule type="containsText" dxfId="52" priority="3" operator="containsText" text="Moderado">
      <formula>NOT(ISERROR(SEARCH("Moderado",BP10)))</formula>
    </cfRule>
    <cfRule type="containsText" dxfId="51" priority="4" operator="containsText" text="Bajo">
      <formula>NOT(ISERROR(SEARCH("Bajo",BP10)))</formula>
    </cfRule>
  </conditionalFormatting>
  <dataValidations count="12">
    <dataValidation type="list" allowBlank="1" showInputMessage="1" showErrorMessage="1" sqref="F10:I10 Q10:AI19" xr:uid="{67CF01D4-9151-49D4-A214-C2D5D4825B7C}">
      <formula1>"SI,NO"</formula1>
    </dataValidation>
    <dataValidation type="list" allowBlank="1" showInputMessage="1" showErrorMessage="1" sqref="N10" xr:uid="{4307EE1C-2E8C-4F2A-9C92-9750FFCC19E0}">
      <formula1>"-,1,2,3,4,5"</formula1>
    </dataValidation>
    <dataValidation type="list" allowBlank="1" showInputMessage="1" showErrorMessage="1" sqref="AQ10:AQ19" xr:uid="{07E22456-4963-4952-ACBE-8C424A24BC33}">
      <formula1>"Por Tramite, Diario, Semanal, Quincenal, Mensual, Bimestral, Trimestral, Semestral"</formula1>
    </dataValidation>
    <dataValidation type="list" allowBlank="1" showInputMessage="1" showErrorMessage="1" sqref="AU10:AU19" xr:uid="{9CCB6935-804B-4814-8DD7-64249DE64F75}">
      <formula1>"Asignado,No Asignado"</formula1>
    </dataValidation>
    <dataValidation type="list" allowBlank="1" showInputMessage="1" showErrorMessage="1" sqref="AV10:AV19" xr:uid="{F7DD5F18-95A7-4E0C-879A-B7D5C73DBB56}">
      <formula1>"Adecuado,Inadecuado"</formula1>
    </dataValidation>
    <dataValidation type="list" allowBlank="1" showInputMessage="1" showErrorMessage="1" sqref="AW10:AW19" xr:uid="{C95F5802-1A8E-4DBD-8C10-63710B61EF02}">
      <formula1>"Oportuna,Inoportuna"</formula1>
    </dataValidation>
    <dataValidation type="list" allowBlank="1" showInputMessage="1" showErrorMessage="1" sqref="AX10:AX19" xr:uid="{CEB0DAB3-84CA-4CB5-84EF-01B1861DEE85}">
      <formula1>"Prevenir,Detectar,No es un control"</formula1>
    </dataValidation>
    <dataValidation type="list" allowBlank="1" showInputMessage="1" showErrorMessage="1" sqref="AY10:AY19" xr:uid="{41180E18-3207-4E81-8A54-699B6A813DAB}">
      <formula1>"Confiable,No confiable"</formula1>
    </dataValidation>
    <dataValidation type="list" allowBlank="1" showInputMessage="1" showErrorMessage="1" sqref="AZ10:AZ19" xr:uid="{20B1CB85-BC56-45D2-8EEC-8DB30072FDE0}">
      <formula1>"Se investigan y resuelven oportunamente,No se investigan y resuelven oportunamente."</formula1>
    </dataValidation>
    <dataValidation type="list" allowBlank="1" showInputMessage="1" showErrorMessage="1" sqref="BA10:BA19" xr:uid="{E9EA1206-0781-4600-A3E1-276DCB47DCBC}">
      <formula1>"Completa,Incompleta,No existe"</formula1>
    </dataValidation>
    <dataValidation type="list" allowBlank="1" showInputMessage="1" showErrorMessage="1" sqref="BE10:BE19" xr:uid="{2FC2E9B7-50AC-47BE-B78D-FF8B472A1AAD}">
      <formula1>"Fuerte,Moderado,Débil"</formula1>
    </dataValidation>
    <dataValidation type="list" allowBlank="1" showInputMessage="1" showErrorMessage="1" sqref="AT10:AT19" xr:uid="{A287654A-414F-4A19-B712-6FE3432894DC}">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C91A9BD-02E3-43E0-B1AE-768B5D2B30AC}">
          <x14:formula1>
            <xm:f>Hoja2!$A$1:$A$4</xm:f>
          </x14:formula1>
          <xm:sqref>AM10:AM19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4B82-D621-4AAB-82F0-5CC8FA36CE5B}">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45" t="s">
        <v>64</v>
      </c>
      <c r="AV9" s="145" t="s">
        <v>65</v>
      </c>
      <c r="AW9" s="145">
        <v>2</v>
      </c>
      <c r="AX9" s="145">
        <v>3</v>
      </c>
      <c r="AY9" s="145">
        <v>4</v>
      </c>
      <c r="AZ9" s="145">
        <v>5</v>
      </c>
      <c r="BA9" s="145">
        <v>6</v>
      </c>
      <c r="BB9" s="301"/>
      <c r="BC9" s="302"/>
      <c r="BD9" s="8"/>
      <c r="BE9" s="301"/>
      <c r="BF9" s="302"/>
      <c r="BG9" s="8"/>
      <c r="BH9" s="301"/>
      <c r="BI9" s="302"/>
      <c r="BJ9" s="301"/>
      <c r="BK9" s="317"/>
      <c r="BL9" s="317"/>
      <c r="BM9" s="309" t="s">
        <v>5</v>
      </c>
      <c r="BN9" s="310"/>
      <c r="BO9" s="9" t="s">
        <v>6</v>
      </c>
      <c r="BP9" s="9" t="s">
        <v>7</v>
      </c>
      <c r="BQ9" s="493"/>
      <c r="BR9" s="308"/>
    </row>
    <row r="10" spans="1:70" ht="165.75" x14ac:dyDescent="0.25">
      <c r="A10" s="20"/>
      <c r="B10" s="508" t="s">
        <v>14</v>
      </c>
      <c r="C10" s="507" t="s">
        <v>847</v>
      </c>
      <c r="D10" s="511" t="s">
        <v>848</v>
      </c>
      <c r="E10" s="511" t="s">
        <v>849</v>
      </c>
      <c r="F10" s="507" t="s">
        <v>89</v>
      </c>
      <c r="G10" s="507" t="s">
        <v>89</v>
      </c>
      <c r="H10" s="513" t="s">
        <v>89</v>
      </c>
      <c r="I10" s="507" t="s">
        <v>89</v>
      </c>
      <c r="J10" s="531" t="str">
        <f t="shared" ref="J10" si="0">IF(AND((F10="SI"),(G10="SI"),(H10="SI"),(I10="SI")),"Si es Riesgo de Corrupción","No es Riesgo de Corrupción")</f>
        <v>Si es Riesgo de Corrupción</v>
      </c>
      <c r="K10" s="21">
        <v>1</v>
      </c>
      <c r="L10" s="22" t="s">
        <v>850</v>
      </c>
      <c r="M10" s="516" t="s">
        <v>851</v>
      </c>
      <c r="N10" s="518">
        <v>2</v>
      </c>
      <c r="O10" s="534" t="str">
        <f t="shared" ref="O10" si="1">IF(N10=1,"Rara vez",IF(N10=2,"Improbable",IF(N10=3,"Posible",IF(N10=4,"Probable",IF(N10=5,"Casi seguro","← 
Definir el nivel de probabilidad")))))</f>
        <v>Improbable</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0" s="507" t="s">
        <v>89</v>
      </c>
      <c r="R10" s="507" t="s">
        <v>89</v>
      </c>
      <c r="S10" s="507" t="s">
        <v>89</v>
      </c>
      <c r="T10" s="507" t="s">
        <v>89</v>
      </c>
      <c r="U10" s="507" t="s">
        <v>89</v>
      </c>
      <c r="V10" s="507" t="s">
        <v>89</v>
      </c>
      <c r="W10" s="507" t="s">
        <v>89</v>
      </c>
      <c r="X10" s="507" t="s">
        <v>89</v>
      </c>
      <c r="Y10" s="507" t="s">
        <v>89</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17</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852</v>
      </c>
      <c r="AP10" s="10" t="s">
        <v>853</v>
      </c>
      <c r="AQ10" s="10" t="s">
        <v>99</v>
      </c>
      <c r="AR10" s="10" t="s">
        <v>854</v>
      </c>
      <c r="AS10" s="10" t="s">
        <v>855</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860</v>
      </c>
      <c r="BR10" s="501" t="s">
        <v>861</v>
      </c>
    </row>
    <row r="11" spans="1:70" ht="165.75" x14ac:dyDescent="0.25">
      <c r="A11" s="20"/>
      <c r="B11" s="509"/>
      <c r="C11" s="505"/>
      <c r="D11" s="511"/>
      <c r="E11" s="511"/>
      <c r="F11" s="505"/>
      <c r="G11" s="505"/>
      <c r="H11" s="514"/>
      <c r="I11" s="505"/>
      <c r="J11" s="532"/>
      <c r="K11" s="24">
        <v>2</v>
      </c>
      <c r="L11" s="25" t="s">
        <v>850</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856</v>
      </c>
      <c r="AP11" s="16" t="s">
        <v>857</v>
      </c>
      <c r="AQ11" s="16" t="s">
        <v>99</v>
      </c>
      <c r="AR11" s="16" t="s">
        <v>858</v>
      </c>
      <c r="AS11" s="16" t="s">
        <v>859</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23.25" customHeight="1" x14ac:dyDescent="0.25">
      <c r="A12" s="20"/>
      <c r="B12" s="509"/>
      <c r="C12" s="505"/>
      <c r="D12" s="511"/>
      <c r="E12" s="511"/>
      <c r="F12" s="505"/>
      <c r="G12" s="505"/>
      <c r="H12" s="514"/>
      <c r="I12" s="505"/>
      <c r="J12" s="532"/>
      <c r="K12" s="27">
        <v>3</v>
      </c>
      <c r="L12" s="28"/>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3.2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DWGbXetuuATcSExjIrdhMVqlt74fgI6st31KBEOyXKtm1HlneRMLCtA54Tf/PIffcoi9onxz8WhbPJDB4PZaHQ==" saltValue="D7SoCPtepVA3jJgjeAt9rg==" spinCount="100000" sheet="1" formatCells="0" formatColumns="0" formatRows="0" autoFilter="0"/>
  <mergeCells count="93">
    <mergeCell ref="B2:C3"/>
    <mergeCell ref="D2:BR2"/>
    <mergeCell ref="D3:BR3"/>
    <mergeCell ref="B4:C4"/>
    <mergeCell ref="D4:R4"/>
    <mergeCell ref="S4:AR4"/>
    <mergeCell ref="AS4:BH4"/>
    <mergeCell ref="BI4:BR4"/>
    <mergeCell ref="BQ6:BR7"/>
    <mergeCell ref="B7:B9"/>
    <mergeCell ref="C7:C9"/>
    <mergeCell ref="D7:D9"/>
    <mergeCell ref="E7:E9"/>
    <mergeCell ref="B6:M6"/>
    <mergeCell ref="N6:AM6"/>
    <mergeCell ref="AN6:AT6"/>
    <mergeCell ref="AU6:BL6"/>
    <mergeCell ref="BM6:BP8"/>
    <mergeCell ref="F7:J7"/>
    <mergeCell ref="K7:L9"/>
    <mergeCell ref="M7:M9"/>
    <mergeCell ref="N7:AM7"/>
    <mergeCell ref="AN7:AN9"/>
    <mergeCell ref="F8:F9"/>
    <mergeCell ref="G8:G9"/>
    <mergeCell ref="H8:H9"/>
    <mergeCell ref="I8:I9"/>
    <mergeCell ref="BK7:BK9"/>
    <mergeCell ref="BL7:BL9"/>
    <mergeCell ref="AP7:AP9"/>
    <mergeCell ref="AQ7:AQ9"/>
    <mergeCell ref="AR7:AR9"/>
    <mergeCell ref="AS7:AS9"/>
    <mergeCell ref="AT7:AT9"/>
    <mergeCell ref="AU7:BA8"/>
    <mergeCell ref="AM8:AM9"/>
    <mergeCell ref="BB7:BC9"/>
    <mergeCell ref="BE7:BF9"/>
    <mergeCell ref="BH7:BI9"/>
    <mergeCell ref="BJ7:BJ9"/>
    <mergeCell ref="AO7:AO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I10:I19"/>
    <mergeCell ref="J10:J19"/>
    <mergeCell ref="M10:M19"/>
    <mergeCell ref="N10:N19"/>
    <mergeCell ref="O10:O19"/>
    <mergeCell ref="AB10:AB19"/>
    <mergeCell ref="Q10:Q19"/>
    <mergeCell ref="R10:R19"/>
    <mergeCell ref="S10:S19"/>
    <mergeCell ref="T10:T19"/>
    <mergeCell ref="U10:U19"/>
    <mergeCell ref="V10:V19"/>
    <mergeCell ref="W10:W19"/>
    <mergeCell ref="X10:X19"/>
    <mergeCell ref="Y10:Y19"/>
    <mergeCell ref="Z10:Z19"/>
    <mergeCell ref="AA10:AA19"/>
    <mergeCell ref="BK10:BK19"/>
    <mergeCell ref="AC10:AC19"/>
    <mergeCell ref="AD10:AD19"/>
    <mergeCell ref="AE10:AE19"/>
    <mergeCell ref="AF10:AF19"/>
    <mergeCell ref="AG10:AG19"/>
    <mergeCell ref="AH10:AH19"/>
    <mergeCell ref="AI10:AI19"/>
    <mergeCell ref="AJ10:AJ19"/>
    <mergeCell ref="AK10:AK19"/>
    <mergeCell ref="AL10:AL19"/>
    <mergeCell ref="AM10:AM19"/>
    <mergeCell ref="BR10:BR19"/>
    <mergeCell ref="BL10:BL19"/>
    <mergeCell ref="BM10:BM19"/>
    <mergeCell ref="BN10:BN19"/>
    <mergeCell ref="BO10:BO19"/>
    <mergeCell ref="BP10:BP19"/>
    <mergeCell ref="BQ10:BQ19"/>
  </mergeCells>
  <conditionalFormatting sqref="J10">
    <cfRule type="containsText" dxfId="50" priority="16" operator="containsText" text="No es Riesgo de Corrupción">
      <formula>NOT(ISERROR(SEARCH("No es Riesgo de Corrupción",J10)))</formula>
    </cfRule>
    <cfRule type="containsText" dxfId="49" priority="17" operator="containsText" text="Si es Riesgo de Corrupción">
      <formula>NOT(ISERROR(SEARCH("Si es Riesgo de Corrupción",J10)))</formula>
    </cfRule>
  </conditionalFormatting>
  <conditionalFormatting sqref="AL10:AL19">
    <cfRule type="containsText" dxfId="48" priority="12" operator="containsText" text="Extremo">
      <formula>NOT(ISERROR(SEARCH("Extremo",AL10)))</formula>
    </cfRule>
    <cfRule type="containsText" dxfId="47" priority="13" operator="containsText" text="Alto">
      <formula>NOT(ISERROR(SEARCH("Alto",AL10)))</formula>
    </cfRule>
    <cfRule type="containsText" dxfId="46" priority="14" operator="containsText" text="Moderado">
      <formula>NOT(ISERROR(SEARCH("Moderado",AL10)))</formula>
    </cfRule>
    <cfRule type="containsText" dxfId="45" priority="15" operator="containsText" text="Bajo">
      <formula>NOT(ISERROR(SEARCH("Bajo",AL10)))</formula>
    </cfRule>
  </conditionalFormatting>
  <conditionalFormatting sqref="BH10:BH19">
    <cfRule type="containsText" dxfId="44" priority="9" operator="containsText" text="FUERTE">
      <formula>NOT(ISERROR(SEARCH("FUERTE",BH10)))</formula>
    </cfRule>
    <cfRule type="containsText" dxfId="43" priority="10" operator="containsText" text="MODERADO">
      <formula>NOT(ISERROR(SEARCH("MODERADO",BH10)))</formula>
    </cfRule>
    <cfRule type="containsText" dxfId="42" priority="11" operator="containsText" text="DÉBIL">
      <formula>NOT(ISERROR(SEARCH("DÉBIL",BH10)))</formula>
    </cfRule>
  </conditionalFormatting>
  <conditionalFormatting sqref="AM10">
    <cfRule type="containsText" dxfId="41" priority="5" operator="containsText" text="Extremo">
      <formula>NOT(ISERROR(SEARCH("Extremo",AM10)))</formula>
    </cfRule>
    <cfRule type="containsText" dxfId="40" priority="6" operator="containsText" text="Alto">
      <formula>NOT(ISERROR(SEARCH("Alto",AM10)))</formula>
    </cfRule>
    <cfRule type="containsText" dxfId="39" priority="7" operator="containsText" text="Moderado">
      <formula>NOT(ISERROR(SEARCH("Moderado",AM10)))</formula>
    </cfRule>
    <cfRule type="containsText" dxfId="38" priority="8" operator="containsText" text="Bajo">
      <formula>NOT(ISERROR(SEARCH("Bajo",AM10)))</formula>
    </cfRule>
  </conditionalFormatting>
  <conditionalFormatting sqref="BP10:BP19">
    <cfRule type="containsText" dxfId="37" priority="1" operator="containsText" text="Extremo">
      <formula>NOT(ISERROR(SEARCH("Extremo",BP10)))</formula>
    </cfRule>
    <cfRule type="containsText" dxfId="36" priority="2" operator="containsText" text="Alto">
      <formula>NOT(ISERROR(SEARCH("Alto",BP10)))</formula>
    </cfRule>
    <cfRule type="containsText" dxfId="35" priority="3" operator="containsText" text="Moderado">
      <formula>NOT(ISERROR(SEARCH("Moderado",BP10)))</formula>
    </cfRule>
    <cfRule type="containsText" dxfId="34" priority="4" operator="containsText" text="Bajo">
      <formula>NOT(ISERROR(SEARCH("Bajo",BP10)))</formula>
    </cfRule>
  </conditionalFormatting>
  <dataValidations count="12">
    <dataValidation type="list" allowBlank="1" showInputMessage="1" showErrorMessage="1" sqref="AT10:AT19" xr:uid="{DA6483A9-CA2E-4D75-BD83-C051A9105CCA}">
      <formula1>"Preventivo,Detectivo"</formula1>
    </dataValidation>
    <dataValidation type="list" allowBlank="1" showInputMessage="1" showErrorMessage="1" sqref="BE10:BE19" xr:uid="{C9FFF325-827B-46D4-8EEA-B14EFC63385B}">
      <formula1>"Fuerte,Moderado,Débil"</formula1>
    </dataValidation>
    <dataValidation type="list" allowBlank="1" showInputMessage="1" showErrorMessage="1" sqref="BA10:BA19" xr:uid="{D0EC73C1-F224-4699-8E27-3A3ADD92BB67}">
      <formula1>"Completa,Incompleta,No existe"</formula1>
    </dataValidation>
    <dataValidation type="list" allowBlank="1" showInputMessage="1" showErrorMessage="1" sqref="AZ10:AZ19" xr:uid="{D261EECE-2962-4B24-A714-C5995C33C59E}">
      <formula1>"Se investigan y resuelven oportunamente,No se investigan y resuelven oportunamente."</formula1>
    </dataValidation>
    <dataValidation type="list" allowBlank="1" showInputMessage="1" showErrorMessage="1" sqref="AY10:AY19" xr:uid="{E3D535CF-2382-4CBD-AAF5-7D3A89522056}">
      <formula1>"Confiable,No confiable"</formula1>
    </dataValidation>
    <dataValidation type="list" allowBlank="1" showInputMessage="1" showErrorMessage="1" sqref="AX10:AX19" xr:uid="{5C40DD99-7CB6-40DA-9FDA-60678C1AA8C5}">
      <formula1>"Prevenir,Detectar,No es un control"</formula1>
    </dataValidation>
    <dataValidation type="list" allowBlank="1" showInputMessage="1" showErrorMessage="1" sqref="AW10:AW19" xr:uid="{7A21ECA7-ECF9-41EC-A034-71B578BB8B50}">
      <formula1>"Oportuna,Inoportuna"</formula1>
    </dataValidation>
    <dataValidation type="list" allowBlank="1" showInputMessage="1" showErrorMessage="1" sqref="AV10:AV19" xr:uid="{ED658C39-99BA-46BF-891A-137E311E57C7}">
      <formula1>"Adecuado,Inadecuado"</formula1>
    </dataValidation>
    <dataValidation type="list" allowBlank="1" showInputMessage="1" showErrorMessage="1" sqref="AU10:AU19" xr:uid="{17D56684-8187-430E-A1B2-F1E4AC7BEFF2}">
      <formula1>"Asignado,No Asignado"</formula1>
    </dataValidation>
    <dataValidation type="list" allowBlank="1" showInputMessage="1" showErrorMessage="1" sqref="AQ10:AQ19" xr:uid="{AE089BC0-B775-4355-A804-0D7314ABD0EC}">
      <formula1>"Por Tramite, Diario, Semanal, Quincenal, Mensual, Bimestral, Trimestral, Semestral"</formula1>
    </dataValidation>
    <dataValidation type="list" allowBlank="1" showInputMessage="1" showErrorMessage="1" sqref="N10" xr:uid="{EDF85D55-F412-4117-A032-55F8545A9038}">
      <formula1>"-,1,2,3,4,5"</formula1>
    </dataValidation>
    <dataValidation type="list" allowBlank="1" showInputMessage="1" showErrorMessage="1" sqref="F10:I10 Q10:AI19" xr:uid="{894BBA56-35C8-4BE9-9862-6C263CF53258}">
      <formula1>"SI,NO"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C562A9DF-9505-4F3D-9A7D-9681026C6163}">
          <x14:formula1>
            <xm:f>Hoja2!$A$1:$A$4</xm:f>
          </x14:formula1>
          <xm:sqref>AM10:AM19</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A82EC-46A5-4BCC-8E7A-CE42FEC9793A}">
  <sheetPr>
    <tabColor theme="9" tint="-0.249977111117893"/>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171" t="s">
        <v>64</v>
      </c>
      <c r="AV9" s="171" t="s">
        <v>65</v>
      </c>
      <c r="AW9" s="171">
        <v>2</v>
      </c>
      <c r="AX9" s="171">
        <v>3</v>
      </c>
      <c r="AY9" s="171">
        <v>4</v>
      </c>
      <c r="AZ9" s="171">
        <v>5</v>
      </c>
      <c r="BA9" s="171">
        <v>6</v>
      </c>
      <c r="BB9" s="301"/>
      <c r="BC9" s="302"/>
      <c r="BD9" s="8"/>
      <c r="BE9" s="301"/>
      <c r="BF9" s="302"/>
      <c r="BG9" s="8"/>
      <c r="BH9" s="301"/>
      <c r="BI9" s="302"/>
      <c r="BJ9" s="301"/>
      <c r="BK9" s="317"/>
      <c r="BL9" s="317"/>
      <c r="BM9" s="309" t="s">
        <v>5</v>
      </c>
      <c r="BN9" s="310"/>
      <c r="BO9" s="9" t="s">
        <v>6</v>
      </c>
      <c r="BP9" s="9" t="s">
        <v>7</v>
      </c>
      <c r="BQ9" s="493"/>
      <c r="BR9" s="308"/>
    </row>
    <row r="10" spans="1:70" ht="114.75" x14ac:dyDescent="0.25">
      <c r="A10" s="20"/>
      <c r="B10" s="508" t="s">
        <v>40</v>
      </c>
      <c r="C10" s="507" t="s">
        <v>862</v>
      </c>
      <c r="D10" s="511" t="s">
        <v>690</v>
      </c>
      <c r="E10" s="511" t="s">
        <v>863</v>
      </c>
      <c r="F10" s="507" t="s">
        <v>89</v>
      </c>
      <c r="G10" s="507" t="s">
        <v>89</v>
      </c>
      <c r="H10" s="513" t="s">
        <v>89</v>
      </c>
      <c r="I10" s="507" t="s">
        <v>89</v>
      </c>
      <c r="J10" s="531" t="str">
        <f t="shared" ref="J10" si="0">IF(AND((F10="SI"),(G10="SI"),(H10="SI"),(I10="SI")),"Si es Riesgo de Corrupción","No es Riesgo de Corrupción")</f>
        <v>Si es Riesgo de Corrupción</v>
      </c>
      <c r="K10" s="21">
        <v>1</v>
      </c>
      <c r="L10" s="22" t="s">
        <v>693</v>
      </c>
      <c r="M10" s="516" t="s">
        <v>864</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89</v>
      </c>
      <c r="U10" s="507" t="s">
        <v>89</v>
      </c>
      <c r="V10" s="507" t="s">
        <v>89</v>
      </c>
      <c r="W10" s="507" t="s">
        <v>89</v>
      </c>
      <c r="X10" s="507" t="s">
        <v>96</v>
      </c>
      <c r="Y10" s="507" t="s">
        <v>89</v>
      </c>
      <c r="Z10" s="507" t="s">
        <v>89</v>
      </c>
      <c r="AA10" s="507" t="s">
        <v>89</v>
      </c>
      <c r="AB10" s="507" t="s">
        <v>89</v>
      </c>
      <c r="AC10" s="507" t="s">
        <v>89</v>
      </c>
      <c r="AD10" s="507" t="s">
        <v>89</v>
      </c>
      <c r="AE10" s="507" t="s">
        <v>89</v>
      </c>
      <c r="AF10" s="507" t="s">
        <v>96</v>
      </c>
      <c r="AG10" s="507" t="s">
        <v>89</v>
      </c>
      <c r="AH10" s="507" t="s">
        <v>89</v>
      </c>
      <c r="AI10" s="507" t="s">
        <v>96</v>
      </c>
      <c r="AJ10" s="536">
        <f t="shared" ref="AJ10" si="3">IF(AF10="SI","Impacto Catastrófico por lesoines o perdida de vidas humanas",(COUNTIF(Q10:AE19,"SI")+COUNTIF(AG10:AI19,"SI")))</f>
        <v>16</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865</v>
      </c>
      <c r="AP10" s="10" t="s">
        <v>866</v>
      </c>
      <c r="AQ10" s="10" t="s">
        <v>99</v>
      </c>
      <c r="AR10" s="10" t="s">
        <v>867</v>
      </c>
      <c r="AS10" s="10" t="s">
        <v>868</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869</v>
      </c>
      <c r="BR10" s="501"/>
    </row>
    <row r="11" spans="1:70" ht="22.5" customHeight="1" x14ac:dyDescent="0.25">
      <c r="A11" s="20"/>
      <c r="B11" s="509"/>
      <c r="C11" s="505"/>
      <c r="D11" s="511"/>
      <c r="E11" s="511"/>
      <c r="F11" s="505"/>
      <c r="G11" s="505"/>
      <c r="H11" s="514"/>
      <c r="I11" s="505"/>
      <c r="J11" s="532"/>
      <c r="K11" s="24">
        <v>2</v>
      </c>
      <c r="L11" s="25" t="s">
        <v>47</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c r="AP11" s="16"/>
      <c r="AQ11" s="16"/>
      <c r="AR11" s="16"/>
      <c r="AS11" s="16"/>
      <c r="AT11" s="16"/>
      <c r="AU11" s="16"/>
      <c r="AV11" s="16"/>
      <c r="AW11" s="16"/>
      <c r="AX11" s="16"/>
      <c r="AY11" s="16"/>
      <c r="AZ11" s="16"/>
      <c r="BA11" s="16"/>
      <c r="BB11" s="16"/>
      <c r="BC11" s="16"/>
      <c r="BD11" s="16"/>
      <c r="BE11" s="16"/>
      <c r="BF11" s="16"/>
      <c r="BG11" s="16"/>
      <c r="BH11" s="17" t="str">
        <f t="shared" si="9"/>
        <v/>
      </c>
      <c r="BI11" s="16" t="str">
        <f t="shared" si="10"/>
        <v/>
      </c>
      <c r="BJ11" s="16" t="str">
        <f t="shared" si="11"/>
        <v>SI</v>
      </c>
      <c r="BK11" s="526"/>
      <c r="BL11" s="526"/>
      <c r="BM11" s="542"/>
      <c r="BN11" s="534"/>
      <c r="BO11" s="534"/>
      <c r="BP11" s="539"/>
      <c r="BQ11" s="505"/>
      <c r="BR11" s="502"/>
    </row>
    <row r="12" spans="1:70" ht="22.5" customHeight="1" x14ac:dyDescent="0.25">
      <c r="A12" s="20"/>
      <c r="B12" s="509"/>
      <c r="C12" s="505"/>
      <c r="D12" s="511"/>
      <c r="E12" s="511"/>
      <c r="F12" s="505"/>
      <c r="G12" s="505"/>
      <c r="H12" s="514"/>
      <c r="I12" s="505"/>
      <c r="J12" s="532"/>
      <c r="K12" s="27">
        <v>3</v>
      </c>
      <c r="L12" s="28" t="s">
        <v>47</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c r="AP12" s="12"/>
      <c r="AQ12" s="12"/>
      <c r="AR12" s="12"/>
      <c r="AS12" s="12"/>
      <c r="AT12" s="12"/>
      <c r="AU12" s="12"/>
      <c r="AV12" s="12"/>
      <c r="AW12" s="12"/>
      <c r="AX12" s="12"/>
      <c r="AY12" s="12"/>
      <c r="AZ12" s="12"/>
      <c r="BA12" s="12"/>
      <c r="BB12" s="12">
        <f t="shared" si="6"/>
        <v>0</v>
      </c>
      <c r="BC12" s="12" t="str">
        <f t="shared" si="7"/>
        <v>Débil</v>
      </c>
      <c r="BD12" s="12"/>
      <c r="BE12" s="12"/>
      <c r="BF12" s="12" t="str">
        <f t="shared" si="8"/>
        <v/>
      </c>
      <c r="BG12" s="12"/>
      <c r="BH12" s="13" t="str">
        <f t="shared" si="9"/>
        <v/>
      </c>
      <c r="BI12" s="12" t="str">
        <f t="shared" si="10"/>
        <v/>
      </c>
      <c r="BJ12" s="12" t="str">
        <f t="shared" si="11"/>
        <v>SI</v>
      </c>
      <c r="BK12" s="526"/>
      <c r="BL12" s="526"/>
      <c r="BM12" s="542"/>
      <c r="BN12" s="534"/>
      <c r="BO12" s="534"/>
      <c r="BP12" s="539"/>
      <c r="BQ12" s="505"/>
      <c r="BR12" s="502"/>
    </row>
    <row r="13" spans="1:70" ht="22.5" customHeight="1" x14ac:dyDescent="0.25">
      <c r="A13" s="20"/>
      <c r="B13" s="509"/>
      <c r="C13" s="505"/>
      <c r="D13" s="511"/>
      <c r="E13" s="511"/>
      <c r="F13" s="505"/>
      <c r="G13" s="505"/>
      <c r="H13" s="514"/>
      <c r="I13" s="505"/>
      <c r="J13" s="532"/>
      <c r="K13" s="24">
        <v>4</v>
      </c>
      <c r="L13" s="25" t="s">
        <v>47</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c r="AP13" s="16"/>
      <c r="AQ13" s="16"/>
      <c r="AR13" s="16"/>
      <c r="AS13" s="16"/>
      <c r="AT13" s="16"/>
      <c r="AU13" s="16"/>
      <c r="AV13" s="16"/>
      <c r="AW13" s="16"/>
      <c r="AX13" s="16"/>
      <c r="AY13" s="16"/>
      <c r="AZ13" s="16"/>
      <c r="BA13" s="16"/>
      <c r="BB13" s="16">
        <f t="shared" si="6"/>
        <v>0</v>
      </c>
      <c r="BC13" s="16" t="str">
        <f t="shared" si="7"/>
        <v>Débil</v>
      </c>
      <c r="BD13" s="16"/>
      <c r="BE13" s="16"/>
      <c r="BF13" s="16" t="str">
        <f t="shared" si="8"/>
        <v/>
      </c>
      <c r="BG13" s="16"/>
      <c r="BH13" s="17" t="str">
        <f t="shared" si="9"/>
        <v/>
      </c>
      <c r="BI13" s="16" t="str">
        <f t="shared" si="10"/>
        <v/>
      </c>
      <c r="BJ13" s="16" t="str">
        <f t="shared" si="11"/>
        <v>SI</v>
      </c>
      <c r="BK13" s="526"/>
      <c r="BL13" s="526"/>
      <c r="BM13" s="542"/>
      <c r="BN13" s="534"/>
      <c r="BO13" s="534"/>
      <c r="BP13" s="539"/>
      <c r="BQ13" s="505"/>
      <c r="BR13" s="502"/>
    </row>
    <row r="14" spans="1:70" ht="2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bENaFCC2RO7VqP/mx5Dj8QQsH4CdqPNAmuvz3dFIUP9Dv1cS0zYFh+563ieW5kPkEvDAwGCaZ2XkOafdNDXF4w==" saltValue="er1mqKYNcIuQPLgu0G+68Q==" spinCount="100000" sheet="1" formatCells="0" formatColumns="0" formatRows="0" autoFilter="0"/>
  <mergeCells count="93">
    <mergeCell ref="BR10:BR19"/>
    <mergeCell ref="BL10:BL19"/>
    <mergeCell ref="BM10:BM19"/>
    <mergeCell ref="BN10:BN19"/>
    <mergeCell ref="BO10:BO19"/>
    <mergeCell ref="BP10:BP19"/>
    <mergeCell ref="BQ10:BQ19"/>
    <mergeCell ref="AI10:AI19"/>
    <mergeCell ref="AJ10:AJ19"/>
    <mergeCell ref="AK10:AK19"/>
    <mergeCell ref="AL10:AL19"/>
    <mergeCell ref="AM10:AM19"/>
    <mergeCell ref="BK10:BK19"/>
    <mergeCell ref="AC10:AC19"/>
    <mergeCell ref="AD10:AD19"/>
    <mergeCell ref="AE10:AE19"/>
    <mergeCell ref="AF10:AF19"/>
    <mergeCell ref="AG10:AG19"/>
    <mergeCell ref="AH10:AH19"/>
    <mergeCell ref="W10:W19"/>
    <mergeCell ref="X10:X19"/>
    <mergeCell ref="Y10:Y19"/>
    <mergeCell ref="Z10:Z19"/>
    <mergeCell ref="AA10:AA19"/>
    <mergeCell ref="AB10:AB19"/>
    <mergeCell ref="Q10:Q19"/>
    <mergeCell ref="R10:R19"/>
    <mergeCell ref="S10:S19"/>
    <mergeCell ref="T10:T19"/>
    <mergeCell ref="U10:U19"/>
    <mergeCell ref="V10:V19"/>
    <mergeCell ref="I10:I19"/>
    <mergeCell ref="J10:J19"/>
    <mergeCell ref="M10:M19"/>
    <mergeCell ref="N10:N19"/>
    <mergeCell ref="O10:O19"/>
    <mergeCell ref="P10:P19"/>
    <mergeCell ref="BQ8:BQ9"/>
    <mergeCell ref="BR8:BR9"/>
    <mergeCell ref="BM9:BN9"/>
    <mergeCell ref="B10:B19"/>
    <mergeCell ref="C10:C19"/>
    <mergeCell ref="D10:D19"/>
    <mergeCell ref="E10:E19"/>
    <mergeCell ref="F10:F19"/>
    <mergeCell ref="G10:G19"/>
    <mergeCell ref="H10:H19"/>
    <mergeCell ref="J8:J9"/>
    <mergeCell ref="N8:P9"/>
    <mergeCell ref="Q8:AI8"/>
    <mergeCell ref="AJ8:AK9"/>
    <mergeCell ref="AL8:AL9"/>
    <mergeCell ref="AM8:AM9"/>
    <mergeCell ref="BB7:BC9"/>
    <mergeCell ref="BE7:BF9"/>
    <mergeCell ref="BH7:BI9"/>
    <mergeCell ref="BJ7:BJ9"/>
    <mergeCell ref="BK7:BK9"/>
    <mergeCell ref="BL7:BL9"/>
    <mergeCell ref="AP7:AP9"/>
    <mergeCell ref="AQ7:AQ9"/>
    <mergeCell ref="AR7:AR9"/>
    <mergeCell ref="AS7:AS9"/>
    <mergeCell ref="AT7:AT9"/>
    <mergeCell ref="AU7:BA8"/>
    <mergeCell ref="F7:J7"/>
    <mergeCell ref="K7:L9"/>
    <mergeCell ref="M7:M9"/>
    <mergeCell ref="N7:AM7"/>
    <mergeCell ref="AN7:AN9"/>
    <mergeCell ref="AO7:AO9"/>
    <mergeCell ref="F8:F9"/>
    <mergeCell ref="G8:G9"/>
    <mergeCell ref="H8:H9"/>
    <mergeCell ref="I8:I9"/>
    <mergeCell ref="B6:M6"/>
    <mergeCell ref="N6:AM6"/>
    <mergeCell ref="AN6:AT6"/>
    <mergeCell ref="AU6:BL6"/>
    <mergeCell ref="BM6:BP8"/>
    <mergeCell ref="BQ6:BR7"/>
    <mergeCell ref="B7:B9"/>
    <mergeCell ref="C7:C9"/>
    <mergeCell ref="D7:D9"/>
    <mergeCell ref="E7:E9"/>
    <mergeCell ref="B2:C3"/>
    <mergeCell ref="D2:BR2"/>
    <mergeCell ref="D3:BR3"/>
    <mergeCell ref="B4:C4"/>
    <mergeCell ref="D4:R4"/>
    <mergeCell ref="S4:AR4"/>
    <mergeCell ref="AS4:BH4"/>
    <mergeCell ref="BI4:BR4"/>
  </mergeCells>
  <conditionalFormatting sqref="J10">
    <cfRule type="containsText" dxfId="16" priority="16" operator="containsText" text="No es Riesgo de Corrupción">
      <formula>NOT(ISERROR(SEARCH("No es Riesgo de Corrupción",J10)))</formula>
    </cfRule>
    <cfRule type="containsText" dxfId="15" priority="17" operator="containsText" text="Si es Riesgo de Corrupción">
      <formula>NOT(ISERROR(SEARCH("Si es Riesgo de Corrupción",J10)))</formula>
    </cfRule>
  </conditionalFormatting>
  <conditionalFormatting sqref="AL10:AL19">
    <cfRule type="containsText" dxfId="14" priority="12" operator="containsText" text="Extremo">
      <formula>NOT(ISERROR(SEARCH("Extremo",AL10)))</formula>
    </cfRule>
    <cfRule type="containsText" dxfId="13" priority="13" operator="containsText" text="Alto">
      <formula>NOT(ISERROR(SEARCH("Alto",AL10)))</formula>
    </cfRule>
    <cfRule type="containsText" dxfId="12" priority="14" operator="containsText" text="Moderado">
      <formula>NOT(ISERROR(SEARCH("Moderado",AL10)))</formula>
    </cfRule>
    <cfRule type="containsText" dxfId="11" priority="15" operator="containsText" text="Bajo">
      <formula>NOT(ISERROR(SEARCH("Bajo",AL10)))</formula>
    </cfRule>
  </conditionalFormatting>
  <conditionalFormatting sqref="BH10:BH19">
    <cfRule type="containsText" dxfId="10" priority="9" operator="containsText" text="FUERTE">
      <formula>NOT(ISERROR(SEARCH("FUERTE",BH10)))</formula>
    </cfRule>
    <cfRule type="containsText" dxfId="9" priority="10" operator="containsText" text="MODERADO">
      <formula>NOT(ISERROR(SEARCH("MODERADO",BH10)))</formula>
    </cfRule>
    <cfRule type="containsText" dxfId="8" priority="11" operator="containsText" text="DÉBIL">
      <formula>NOT(ISERROR(SEARCH("DÉBIL",BH10)))</formula>
    </cfRule>
  </conditionalFormatting>
  <conditionalFormatting sqref="AM10">
    <cfRule type="containsText" dxfId="7" priority="5" operator="containsText" text="Extremo">
      <formula>NOT(ISERROR(SEARCH("Extremo",AM10)))</formula>
    </cfRule>
    <cfRule type="containsText" dxfId="6" priority="6" operator="containsText" text="Alto">
      <formula>NOT(ISERROR(SEARCH("Alto",AM10)))</formula>
    </cfRule>
    <cfRule type="containsText" dxfId="5" priority="7" operator="containsText" text="Moderado">
      <formula>NOT(ISERROR(SEARCH("Moderado",AM10)))</formula>
    </cfRule>
    <cfRule type="containsText" dxfId="4" priority="8" operator="containsText" text="Bajo">
      <formula>NOT(ISERROR(SEARCH("Bajo",AM10)))</formula>
    </cfRule>
  </conditionalFormatting>
  <conditionalFormatting sqref="BP10:BP19">
    <cfRule type="containsText" dxfId="3" priority="1" operator="containsText" text="Extremo">
      <formula>NOT(ISERROR(SEARCH("Extremo",BP10)))</formula>
    </cfRule>
    <cfRule type="containsText" dxfId="2" priority="2" operator="containsText" text="Alto">
      <formula>NOT(ISERROR(SEARCH("Alto",BP10)))</formula>
    </cfRule>
    <cfRule type="containsText" dxfId="1" priority="3" operator="containsText" text="Moderado">
      <formula>NOT(ISERROR(SEARCH("Moderado",BP10)))</formula>
    </cfRule>
    <cfRule type="containsText" dxfId="0" priority="4" operator="containsText" text="Bajo">
      <formula>NOT(ISERROR(SEARCH("Bajo",BP10)))</formula>
    </cfRule>
  </conditionalFormatting>
  <dataValidations count="12">
    <dataValidation type="list" allowBlank="1" showInputMessage="1" showErrorMessage="1" sqref="F10:I10 Q10:AI19" xr:uid="{BDBCA812-C1C7-41FC-8E5E-C30335AE6377}">
      <formula1>"SI,NO"</formula1>
    </dataValidation>
    <dataValidation type="list" allowBlank="1" showInputMessage="1" showErrorMessage="1" sqref="N10" xr:uid="{7405A118-F3B8-413F-A995-9E03922911C1}">
      <formula1>"-,1,2,3,4,5"</formula1>
    </dataValidation>
    <dataValidation type="list" allowBlank="1" showInputMessage="1" showErrorMessage="1" sqref="AQ10:AQ19" xr:uid="{605E9D2E-F095-429A-A6C4-3398710CA648}">
      <formula1>"Por Tramite, Diario, Semanal, Quincenal, Mensual, Bimestral, Trimestral, Semestral"</formula1>
    </dataValidation>
    <dataValidation type="list" allowBlank="1" showInputMessage="1" showErrorMessage="1" sqref="AU10:AU19" xr:uid="{F389952C-FB8A-4F3F-AE53-7FEF4D054BB8}">
      <formula1>"Asignado,No Asignado"</formula1>
    </dataValidation>
    <dataValidation type="list" allowBlank="1" showInputMessage="1" showErrorMessage="1" sqref="AV10:AV19" xr:uid="{B5951FAE-26A1-4C3B-A292-AD5AC41FECE3}">
      <formula1>"Adecuado,Inadecuado"</formula1>
    </dataValidation>
    <dataValidation type="list" allowBlank="1" showInputMessage="1" showErrorMessage="1" sqref="AW10:AW19" xr:uid="{FC8A0555-A881-49FD-B93D-1D08368850DD}">
      <formula1>"Oportuna,Inoportuna"</formula1>
    </dataValidation>
    <dataValidation type="list" allowBlank="1" showInputMessage="1" showErrorMessage="1" sqref="AX10:AX19" xr:uid="{99255795-A06B-4767-9543-4209C8CC5E84}">
      <formula1>"Prevenir,Detectar,No es un control"</formula1>
    </dataValidation>
    <dataValidation type="list" allowBlank="1" showInputMessage="1" showErrorMessage="1" sqref="AY10:AY19" xr:uid="{C05A96DC-E0C8-4E86-A10A-79A7E18FC277}">
      <formula1>"Confiable,No confiable"</formula1>
    </dataValidation>
    <dataValidation type="list" allowBlank="1" showInputMessage="1" showErrorMessage="1" sqref="AZ10:AZ19" xr:uid="{5B9ED502-AC6A-44C1-BFD4-F92261F2D5F2}">
      <formula1>"Se investigan y resuelven oportunamente,No se investigan y resuelven oportunamente."</formula1>
    </dataValidation>
    <dataValidation type="list" allowBlank="1" showInputMessage="1" showErrorMessage="1" sqref="BA10:BA19" xr:uid="{79F66960-75D8-435F-84E1-E615C77B6289}">
      <formula1>"Completa,Incompleta,No existe"</formula1>
    </dataValidation>
    <dataValidation type="list" allowBlank="1" showInputMessage="1" showErrorMessage="1" sqref="BE10:BE19" xr:uid="{8378AF4E-26CF-44AF-9F82-C97332868F6D}">
      <formula1>"Fuerte,Moderado,Débil"</formula1>
    </dataValidation>
    <dataValidation type="list" allowBlank="1" showInputMessage="1" showErrorMessage="1" sqref="AT10:AT19" xr:uid="{47525ECD-4753-4005-8DE3-F091FEA3A2B8}">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41E65BC6-7809-499B-95AD-4B26438C8759}">
          <x14:formula1>
            <xm:f>Hoja2!$A$1:$A$4</xm:f>
          </x14:formula1>
          <xm:sqref>AM10:AM19</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BR1047903"/>
  <sheetViews>
    <sheetView zoomScale="80" zoomScaleNormal="80" zoomScaleSheetLayoutView="50" zoomScalePageLayoutView="30" workbookViewId="0"/>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customWidth="1" outlineLevel="1"/>
    <col min="8" max="8" width="15.7109375" style="1" customWidth="1" outlineLevel="1"/>
    <col min="9" max="9" width="8.5703125" style="1" customWidth="1" outlineLevel="1"/>
    <col min="10" max="10" width="9.28515625" style="1" customWidth="1" outlineLevel="1"/>
    <col min="11" max="11" width="7.28515625" style="1" customWidth="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customWidth="1" outlineLevel="1"/>
    <col min="36" max="36" width="12.140625" style="1" customWidth="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customWidth="1" outlineLevel="1"/>
    <col min="47" max="47" width="10" style="1" customWidth="1" outlineLevel="1"/>
    <col min="48" max="48" width="10.5703125" style="1" customWidth="1" outlineLevel="1"/>
    <col min="49" max="51" width="10" style="1" customWidth="1" outlineLevel="1"/>
    <col min="52" max="52" width="22.140625" style="1" customWidth="1" outlineLevel="1"/>
    <col min="53" max="53" width="12" style="1" customWidth="1" outlineLevel="1"/>
    <col min="54" max="54" width="5.7109375" style="1" customWidth="1" outlineLevel="1"/>
    <col min="55" max="55" width="14.140625" style="1" customWidth="1" outlineLevel="1"/>
    <col min="56" max="56" width="1.42578125" style="1" customWidth="1" outlineLevel="1"/>
    <col min="57" max="57" width="9.42578125" style="1" customWidth="1" outlineLevel="1"/>
    <col min="58" max="58" width="15.85546875" style="1" customWidth="1" outlineLevel="1"/>
    <col min="59" max="59" width="1.42578125" style="1" customWidth="1" outlineLevel="1"/>
    <col min="60" max="60" width="19.5703125" style="1" customWidth="1" outlineLevel="1"/>
    <col min="61" max="61" width="5.7109375" style="1" customWidth="1" outlineLevel="1"/>
    <col min="62" max="63" width="18.42578125" style="1" customWidth="1" outlineLevel="1"/>
    <col min="64" max="64" width="21.5703125" style="1" customWidth="1" outlineLevel="1"/>
    <col min="65" max="65" width="5.7109375" style="3" customWidth="1"/>
    <col min="66" max="66" width="14.42578125" style="1" customWidth="1"/>
    <col min="67" max="67" width="14.7109375" style="1" customWidth="1"/>
    <col min="68" max="68" width="18.42578125" style="1" customWidth="1"/>
    <col min="69" max="69" width="38.28515625" style="1" customWidth="1"/>
    <col min="70" max="70" width="28.5703125" style="1" customWidth="1"/>
    <col min="71" max="71" width="1.42578125" style="1" customWidth="1"/>
    <col min="72" max="16384" width="11.42578125" style="1"/>
  </cols>
  <sheetData>
    <row r="1" spans="1:70" ht="7.5" customHeight="1" thickBot="1" x14ac:dyDescent="0.3"/>
    <row r="2" spans="1:70" s="85" customFormat="1" ht="30" customHeight="1" thickTop="1" x14ac:dyDescent="0.25">
      <c r="B2" s="436"/>
      <c r="C2" s="437"/>
      <c r="D2" s="357" t="s">
        <v>55</v>
      </c>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9"/>
    </row>
    <row r="3" spans="1:70" s="85" customFormat="1" ht="92.25" customHeight="1" x14ac:dyDescent="0.25">
      <c r="B3" s="438"/>
      <c r="C3" s="439"/>
      <c r="D3" s="360" t="s">
        <v>59</v>
      </c>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2"/>
    </row>
    <row r="4" spans="1:70" s="115" customFormat="1" ht="30" customHeight="1" thickBot="1" x14ac:dyDescent="0.3">
      <c r="B4" s="440" t="s">
        <v>60</v>
      </c>
      <c r="C4" s="441"/>
      <c r="D4" s="442" t="s">
        <v>75</v>
      </c>
      <c r="E4" s="443"/>
      <c r="F4" s="443"/>
      <c r="G4" s="443"/>
      <c r="H4" s="443"/>
      <c r="I4" s="443"/>
      <c r="J4" s="443"/>
      <c r="K4" s="443"/>
      <c r="L4" s="443"/>
      <c r="M4" s="443"/>
      <c r="N4" s="443"/>
      <c r="O4" s="443"/>
      <c r="P4" s="443"/>
      <c r="Q4" s="443"/>
      <c r="R4" s="444"/>
      <c r="S4" s="443" t="s">
        <v>76</v>
      </c>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4"/>
      <c r="AS4" s="350" t="s">
        <v>77</v>
      </c>
      <c r="AT4" s="351"/>
      <c r="AU4" s="351"/>
      <c r="AV4" s="351"/>
      <c r="AW4" s="351"/>
      <c r="AX4" s="351"/>
      <c r="AY4" s="351"/>
      <c r="AZ4" s="351"/>
      <c r="BA4" s="351"/>
      <c r="BB4" s="351"/>
      <c r="BC4" s="351"/>
      <c r="BD4" s="351"/>
      <c r="BE4" s="351"/>
      <c r="BF4" s="351"/>
      <c r="BG4" s="351"/>
      <c r="BH4" s="352"/>
      <c r="BI4" s="350" t="s">
        <v>78</v>
      </c>
      <c r="BJ4" s="351"/>
      <c r="BK4" s="351"/>
      <c r="BL4" s="351"/>
      <c r="BM4" s="351"/>
      <c r="BN4" s="351"/>
      <c r="BO4" s="351"/>
      <c r="BP4" s="351"/>
      <c r="BQ4" s="351"/>
      <c r="BR4" s="363"/>
    </row>
    <row r="5" spans="1:70" ht="16.5" thickTop="1" thickBot="1" x14ac:dyDescent="0.3">
      <c r="S5" s="4"/>
    </row>
    <row r="6" spans="1:70" s="3" customFormat="1" ht="21" customHeight="1" x14ac:dyDescent="0.25">
      <c r="B6" s="330" t="s">
        <v>0</v>
      </c>
      <c r="C6" s="331"/>
      <c r="D6" s="331"/>
      <c r="E6" s="331"/>
      <c r="F6" s="331"/>
      <c r="G6" s="331"/>
      <c r="H6" s="331"/>
      <c r="I6" s="331"/>
      <c r="J6" s="331"/>
      <c r="K6" s="331"/>
      <c r="L6" s="331"/>
      <c r="M6" s="332"/>
      <c r="N6" s="263" t="s">
        <v>1</v>
      </c>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5"/>
      <c r="AN6" s="266" t="s">
        <v>451</v>
      </c>
      <c r="AO6" s="267"/>
      <c r="AP6" s="267"/>
      <c r="AQ6" s="267"/>
      <c r="AR6" s="267"/>
      <c r="AS6" s="267"/>
      <c r="AT6" s="267"/>
      <c r="AU6" s="268" t="s">
        <v>69</v>
      </c>
      <c r="AV6" s="267"/>
      <c r="AW6" s="267"/>
      <c r="AX6" s="267"/>
      <c r="AY6" s="267"/>
      <c r="AZ6" s="267"/>
      <c r="BA6" s="267"/>
      <c r="BB6" s="267"/>
      <c r="BC6" s="267"/>
      <c r="BD6" s="267"/>
      <c r="BE6" s="267"/>
      <c r="BF6" s="267"/>
      <c r="BG6" s="267"/>
      <c r="BH6" s="267"/>
      <c r="BI6" s="267"/>
      <c r="BJ6" s="267"/>
      <c r="BK6" s="267"/>
      <c r="BL6" s="269"/>
      <c r="BM6" s="270" t="s">
        <v>74</v>
      </c>
      <c r="BN6" s="271"/>
      <c r="BO6" s="271"/>
      <c r="BP6" s="272"/>
      <c r="BQ6" s="303" t="s">
        <v>4</v>
      </c>
      <c r="BR6" s="304"/>
    </row>
    <row r="7" spans="1:70" ht="12.75" customHeight="1" x14ac:dyDescent="0.25">
      <c r="B7" s="324" t="s">
        <v>2</v>
      </c>
      <c r="C7" s="327" t="s">
        <v>49</v>
      </c>
      <c r="D7" s="327" t="s">
        <v>61</v>
      </c>
      <c r="E7" s="327" t="s">
        <v>85</v>
      </c>
      <c r="F7" s="333" t="s">
        <v>46</v>
      </c>
      <c r="G7" s="334"/>
      <c r="H7" s="334"/>
      <c r="I7" s="334"/>
      <c r="J7" s="335"/>
      <c r="K7" s="336" t="s">
        <v>48</v>
      </c>
      <c r="L7" s="337"/>
      <c r="M7" s="342" t="s">
        <v>3</v>
      </c>
      <c r="N7" s="279" t="s">
        <v>72</v>
      </c>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t="s">
        <v>52</v>
      </c>
      <c r="AO7" s="293" t="s">
        <v>53</v>
      </c>
      <c r="AP7" s="293" t="s">
        <v>58</v>
      </c>
      <c r="AQ7" s="293" t="s">
        <v>57</v>
      </c>
      <c r="AR7" s="293" t="s">
        <v>63</v>
      </c>
      <c r="AS7" s="293" t="s">
        <v>86</v>
      </c>
      <c r="AT7" s="293" t="s">
        <v>50</v>
      </c>
      <c r="AU7" s="297" t="s">
        <v>51</v>
      </c>
      <c r="AV7" s="318"/>
      <c r="AW7" s="318"/>
      <c r="AX7" s="318"/>
      <c r="AY7" s="318"/>
      <c r="AZ7" s="318"/>
      <c r="BA7" s="298"/>
      <c r="BB7" s="297" t="s">
        <v>54</v>
      </c>
      <c r="BC7" s="298"/>
      <c r="BD7" s="5"/>
      <c r="BE7" s="297" t="s">
        <v>67</v>
      </c>
      <c r="BF7" s="298"/>
      <c r="BG7" s="5"/>
      <c r="BH7" s="297" t="s">
        <v>70</v>
      </c>
      <c r="BI7" s="298"/>
      <c r="BJ7" s="297" t="s">
        <v>68</v>
      </c>
      <c r="BK7" s="315" t="s">
        <v>71</v>
      </c>
      <c r="BL7" s="315" t="s">
        <v>73</v>
      </c>
      <c r="BM7" s="273"/>
      <c r="BN7" s="274"/>
      <c r="BO7" s="274"/>
      <c r="BP7" s="275"/>
      <c r="BQ7" s="305"/>
      <c r="BR7" s="306"/>
    </row>
    <row r="8" spans="1:70" ht="15" customHeight="1" x14ac:dyDescent="0.25">
      <c r="B8" s="325"/>
      <c r="C8" s="328"/>
      <c r="D8" s="328"/>
      <c r="E8" s="328"/>
      <c r="F8" s="313" t="s">
        <v>42</v>
      </c>
      <c r="G8" s="313" t="s">
        <v>43</v>
      </c>
      <c r="H8" s="313" t="s">
        <v>44</v>
      </c>
      <c r="I8" s="313" t="s">
        <v>45</v>
      </c>
      <c r="J8" s="345" t="s">
        <v>380</v>
      </c>
      <c r="K8" s="338"/>
      <c r="L8" s="339"/>
      <c r="M8" s="343"/>
      <c r="N8" s="284" t="s">
        <v>5</v>
      </c>
      <c r="O8" s="285"/>
      <c r="P8" s="286"/>
      <c r="Q8" s="290" t="s">
        <v>62</v>
      </c>
      <c r="R8" s="291"/>
      <c r="S8" s="291"/>
      <c r="T8" s="291"/>
      <c r="U8" s="291"/>
      <c r="V8" s="291"/>
      <c r="W8" s="291"/>
      <c r="X8" s="291"/>
      <c r="Y8" s="291"/>
      <c r="Z8" s="291"/>
      <c r="AA8" s="291"/>
      <c r="AB8" s="291"/>
      <c r="AC8" s="291"/>
      <c r="AD8" s="291"/>
      <c r="AE8" s="291"/>
      <c r="AF8" s="291"/>
      <c r="AG8" s="291"/>
      <c r="AH8" s="291"/>
      <c r="AI8" s="292"/>
      <c r="AJ8" s="311" t="s">
        <v>6</v>
      </c>
      <c r="AK8" s="286"/>
      <c r="AL8" s="285" t="s">
        <v>66</v>
      </c>
      <c r="AM8" s="322" t="s">
        <v>80</v>
      </c>
      <c r="AN8" s="282"/>
      <c r="AO8" s="293"/>
      <c r="AP8" s="293"/>
      <c r="AQ8" s="293"/>
      <c r="AR8" s="293"/>
      <c r="AS8" s="293"/>
      <c r="AT8" s="293"/>
      <c r="AU8" s="319"/>
      <c r="AV8" s="320"/>
      <c r="AW8" s="320"/>
      <c r="AX8" s="320"/>
      <c r="AY8" s="320"/>
      <c r="AZ8" s="320"/>
      <c r="BA8" s="321"/>
      <c r="BB8" s="299"/>
      <c r="BC8" s="300"/>
      <c r="BD8" s="6"/>
      <c r="BE8" s="299"/>
      <c r="BF8" s="300"/>
      <c r="BG8" s="6"/>
      <c r="BH8" s="299"/>
      <c r="BI8" s="300"/>
      <c r="BJ8" s="299"/>
      <c r="BK8" s="316"/>
      <c r="BL8" s="316"/>
      <c r="BM8" s="276"/>
      <c r="BN8" s="277"/>
      <c r="BO8" s="277"/>
      <c r="BP8" s="278"/>
      <c r="BQ8" s="492" t="s">
        <v>8</v>
      </c>
      <c r="BR8" s="307" t="s">
        <v>79</v>
      </c>
    </row>
    <row r="9" spans="1:70" s="2" customFormat="1" ht="33.75" customHeight="1" thickBot="1" x14ac:dyDescent="0.3">
      <c r="B9" s="326"/>
      <c r="C9" s="329"/>
      <c r="D9" s="329"/>
      <c r="E9" s="329"/>
      <c r="F9" s="314"/>
      <c r="G9" s="314"/>
      <c r="H9" s="314"/>
      <c r="I9" s="314"/>
      <c r="J9" s="346"/>
      <c r="K9" s="340"/>
      <c r="L9" s="341"/>
      <c r="M9" s="344"/>
      <c r="N9" s="287"/>
      <c r="O9" s="288"/>
      <c r="P9" s="289"/>
      <c r="Q9" s="7">
        <v>1</v>
      </c>
      <c r="R9" s="7">
        <v>2</v>
      </c>
      <c r="S9" s="7">
        <v>3</v>
      </c>
      <c r="T9" s="7">
        <v>4</v>
      </c>
      <c r="U9" s="7">
        <v>5</v>
      </c>
      <c r="V9" s="7">
        <v>6</v>
      </c>
      <c r="W9" s="7">
        <v>7</v>
      </c>
      <c r="X9" s="7">
        <v>8</v>
      </c>
      <c r="Y9" s="7">
        <v>9</v>
      </c>
      <c r="Z9" s="7">
        <v>10</v>
      </c>
      <c r="AA9" s="7">
        <v>11</v>
      </c>
      <c r="AB9" s="7">
        <v>12</v>
      </c>
      <c r="AC9" s="7">
        <v>13</v>
      </c>
      <c r="AD9" s="7">
        <v>14</v>
      </c>
      <c r="AE9" s="7">
        <v>15</v>
      </c>
      <c r="AF9" s="7">
        <v>16</v>
      </c>
      <c r="AG9" s="7">
        <v>17</v>
      </c>
      <c r="AH9" s="7">
        <v>18</v>
      </c>
      <c r="AI9" s="7">
        <v>19</v>
      </c>
      <c r="AJ9" s="312"/>
      <c r="AK9" s="289"/>
      <c r="AL9" s="288"/>
      <c r="AM9" s="323"/>
      <c r="AN9" s="283"/>
      <c r="AO9" s="294"/>
      <c r="AP9" s="294"/>
      <c r="AQ9" s="294"/>
      <c r="AR9" s="294"/>
      <c r="AS9" s="294"/>
      <c r="AT9" s="294"/>
      <c r="AU9" s="35" t="s">
        <v>64</v>
      </c>
      <c r="AV9" s="35" t="s">
        <v>65</v>
      </c>
      <c r="AW9" s="35">
        <v>2</v>
      </c>
      <c r="AX9" s="35">
        <v>3</v>
      </c>
      <c r="AY9" s="35">
        <v>4</v>
      </c>
      <c r="AZ9" s="35">
        <v>5</v>
      </c>
      <c r="BA9" s="35">
        <v>6</v>
      </c>
      <c r="BB9" s="301"/>
      <c r="BC9" s="302"/>
      <c r="BD9" s="8"/>
      <c r="BE9" s="301"/>
      <c r="BF9" s="302"/>
      <c r="BG9" s="8"/>
      <c r="BH9" s="301"/>
      <c r="BI9" s="302"/>
      <c r="BJ9" s="301"/>
      <c r="BK9" s="317"/>
      <c r="BL9" s="317"/>
      <c r="BM9" s="309" t="s">
        <v>5</v>
      </c>
      <c r="BN9" s="310"/>
      <c r="BO9" s="9" t="s">
        <v>6</v>
      </c>
      <c r="BP9" s="9" t="s">
        <v>7</v>
      </c>
      <c r="BQ9" s="493"/>
      <c r="BR9" s="308"/>
    </row>
    <row r="10" spans="1:70" ht="76.5" x14ac:dyDescent="0.25">
      <c r="A10" s="20"/>
      <c r="B10" s="508" t="s">
        <v>18</v>
      </c>
      <c r="C10" s="507" t="s">
        <v>161</v>
      </c>
      <c r="D10" s="511" t="s">
        <v>162</v>
      </c>
      <c r="E10" s="511" t="s">
        <v>163</v>
      </c>
      <c r="F10" s="507" t="s">
        <v>89</v>
      </c>
      <c r="G10" s="507" t="s">
        <v>89</v>
      </c>
      <c r="H10" s="513" t="s">
        <v>89</v>
      </c>
      <c r="I10" s="507" t="s">
        <v>89</v>
      </c>
      <c r="J10" s="531" t="str">
        <f t="shared" ref="J10" si="0">IF(AND((F10="SI"),(G10="SI"),(H10="SI"),(I10="SI")),"Si es Riesgo de Corrupción","No es Riesgo de Corrupción")</f>
        <v>Si es Riesgo de Corrupción</v>
      </c>
      <c r="K10" s="21">
        <v>1</v>
      </c>
      <c r="L10" s="22" t="s">
        <v>442</v>
      </c>
      <c r="M10" s="516" t="s">
        <v>443</v>
      </c>
      <c r="N10" s="518">
        <v>1</v>
      </c>
      <c r="O10" s="534" t="str">
        <f t="shared" ref="O10" si="1">IF(N10=1,"Rara vez",IF(N10=2,"Improbable",IF(N10=3,"Posible",IF(N10=4,"Probable",IF(N10=5,"Casi seguro","← 
Definir el nivel de probabilidad")))))</f>
        <v>Rara vez</v>
      </c>
      <c r="P10" s="523" t="str">
        <f t="shared" ref="P10" si="2">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0" s="507" t="s">
        <v>89</v>
      </c>
      <c r="R10" s="507" t="s">
        <v>89</v>
      </c>
      <c r="S10" s="507" t="s">
        <v>89</v>
      </c>
      <c r="T10" s="507" t="s">
        <v>96</v>
      </c>
      <c r="U10" s="507" t="s">
        <v>89</v>
      </c>
      <c r="V10" s="507" t="s">
        <v>89</v>
      </c>
      <c r="W10" s="507" t="s">
        <v>89</v>
      </c>
      <c r="X10" s="507" t="s">
        <v>89</v>
      </c>
      <c r="Y10" s="507" t="s">
        <v>89</v>
      </c>
      <c r="Z10" s="507" t="s">
        <v>89</v>
      </c>
      <c r="AA10" s="507" t="s">
        <v>89</v>
      </c>
      <c r="AB10" s="507" t="s">
        <v>89</v>
      </c>
      <c r="AC10" s="507" t="s">
        <v>89</v>
      </c>
      <c r="AD10" s="507" t="s">
        <v>89</v>
      </c>
      <c r="AE10" s="507" t="s">
        <v>89</v>
      </c>
      <c r="AF10" s="507" t="s">
        <v>89</v>
      </c>
      <c r="AG10" s="507" t="s">
        <v>89</v>
      </c>
      <c r="AH10" s="507" t="s">
        <v>89</v>
      </c>
      <c r="AI10" s="507" t="s">
        <v>89</v>
      </c>
      <c r="AJ10" s="536" t="str">
        <f t="shared" ref="AJ10" si="3">IF(AF10="SI","Impacto Catastrófico por lesoines o perdida de vidas humanas",(COUNTIF(Q10:AE19,"SI")+COUNTIF(AG10:AI19,"SI")))</f>
        <v>Impacto Catastrófico por lesoines o perdida de vidas humanas</v>
      </c>
      <c r="AK10" s="534" t="str">
        <f t="shared" ref="AK10" si="4">IF(AJ10=0,"",IF(AND(AJ10&gt;0,AJ10&lt;=5),"Moderado",IF(AND(AJ10&gt;5,AJ10&lt;=11),"Mayor","Catastrófico")))</f>
        <v>Catastrófico</v>
      </c>
      <c r="AL10" s="538" t="str">
        <f t="shared" ref="AL10" si="5">IF(AND(O10="Rara Vez",AK10="Moderado"),"Moderado",IF(AND(O10="Rara Vez",AK10="Mayor"),"Alto",IF(AND(O10="Improbable",AK10="Moderado"),"Moderado",IF(AND(O10="Improbable",AK10="Mayor"),"Alto",IF(AND(O10="Posible",AK10="Moderado"),"Alto",IF(AND(O10="Probable",AK10="Moderado"),"Alto","Extremo"))))))</f>
        <v>Extremo</v>
      </c>
      <c r="AM10" s="253" t="s">
        <v>81</v>
      </c>
      <c r="AN10" s="23">
        <v>1</v>
      </c>
      <c r="AO10" s="22" t="s">
        <v>444</v>
      </c>
      <c r="AP10" s="10" t="s">
        <v>164</v>
      </c>
      <c r="AQ10" s="10" t="s">
        <v>99</v>
      </c>
      <c r="AR10" s="10" t="s">
        <v>445</v>
      </c>
      <c r="AS10" s="10" t="s">
        <v>446</v>
      </c>
      <c r="AT10" s="10" t="s">
        <v>123</v>
      </c>
      <c r="AU10" s="10" t="s">
        <v>103</v>
      </c>
      <c r="AV10" s="10" t="s">
        <v>104</v>
      </c>
      <c r="AW10" s="10" t="s">
        <v>105</v>
      </c>
      <c r="AX10" s="10" t="s">
        <v>106</v>
      </c>
      <c r="AY10" s="10" t="s">
        <v>107</v>
      </c>
      <c r="AZ10" s="10" t="s">
        <v>108</v>
      </c>
      <c r="BA10" s="10" t="s">
        <v>124</v>
      </c>
      <c r="BB10" s="10">
        <f t="shared" ref="BB10:BB19" si="6">IF(AU10="Asignado",15,0)+IF(AV10="Adecuado",15,0)+IF(AW10="Oportuna",15,0)+IF(AX10="Prevenir",15,IF(AX10="Detectar",10,0))+IF(AY10="Confiable",15,0)+IF(AZ10="Se investigan y resuelven oportunamente",15,0)+IF(BA10="Completa",10,IF(BA10="Incompleta",5,0))</f>
        <v>100</v>
      </c>
      <c r="BC10" s="10" t="str">
        <f t="shared" ref="BC10:BC19" si="7">IF(BB10&lt;=85,"Débil",IF(AND(BB10&gt;=86,BB10&lt;=94),"Moderado","Fuerte"))</f>
        <v>Fuerte</v>
      </c>
      <c r="BD10" s="10"/>
      <c r="BE10" s="10" t="s">
        <v>115</v>
      </c>
      <c r="BF10" s="10" t="str">
        <f t="shared" ref="BF10:BF19" si="8">IF(BE10="Débil","No se ejecuta",IF(BE10="Moderado","Algunas veces se ejecuta",IF(BE10="FUERTE","Siempre se ejecuta","")))</f>
        <v>Siempre se ejecuta</v>
      </c>
      <c r="BG10" s="10"/>
      <c r="BH10" s="11" t="str">
        <f t="shared" ref="BH10:BH19" si="9">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FUERTE</v>
      </c>
      <c r="BI10" s="10">
        <f t="shared" ref="BI10:BI19" si="10">IF(BH10="DÉBIL",0,IF(BH10="MODERADO",50,IF(BH10="FUERTE",100,"")))</f>
        <v>100</v>
      </c>
      <c r="BJ10" s="10" t="str">
        <f t="shared" ref="BJ10:BJ19" si="11">IF(AND(BE10="Fuerte",BC10="Fuerte"),"NO","SI")</f>
        <v>NO</v>
      </c>
      <c r="BK10" s="526" t="str">
        <f t="shared" ref="BK10" si="12">IF(AVERAGE(BI10:BI19)=100,"FUERTE",IF(AND(AVERAGE(BI10:BI19)&lt;=99,AVERAGE(BI10:BI19)&gt;=50),"MODERADA",IF(AVERAGE(BI10:BI19)&lt;50,"DÉBIL",0)))</f>
        <v>FUERTE</v>
      </c>
      <c r="BL10" s="526" t="str">
        <f t="shared" ref="BL10" si="13">IFERROR(IF(BK10="DÉBIL","NO DISMINUYE",IF(AVERAGEIF(AT10:AT19,"Preventivo",BI10:BI19)&gt;=50,"DIRECTAMENTE","NO DISMINUYE")),"NO DISMINUYE")</f>
        <v>DIRECTAMENTE</v>
      </c>
      <c r="BM10" s="541">
        <f t="shared" ref="BM10" si="14">IF(N10=1,1,IF(AND(N10=2,BK10="FUERTE",BL10="DIRECTAMENTE"),N10-1,IF(AND(N10&gt;2,BK10="FUERTE",BL10="DIRECTAMENTE"),N10-2,IF(AND(N10&gt;=2,BK10="MODERADA",BL10="DIRECTAMENTE"),N10-1,N10))))</f>
        <v>1</v>
      </c>
      <c r="BN10" s="534" t="str">
        <f t="shared" ref="BN10" si="15">IF(BM10=1,"Rara vez",IF(BM10=2,"Improbable",IF(BM10=3,"Posible",IF(BM10=4,"Probable",IF(BM10=5,"Casi Seguro",0)))))</f>
        <v>Rara vez</v>
      </c>
      <c r="BO10" s="534" t="str">
        <f t="shared" ref="BO10" si="16">AK10</f>
        <v>Catastrófico</v>
      </c>
      <c r="BP10" s="538" t="str">
        <f t="shared" ref="BP10" si="17">IF(AND(BN10="Rara Vez",BO10="Moderado"),"Moderado",IF(AND(BN10="Rara Vez",BO10="Mayor"),"Alto",IF(AND(BN10="Improbable",BO10="Moderado"),"Moderado",IF(AND(BN10="Improbable",BO10="Mayor"),"Alto",IF(AND(BN10="Posible",BO10="Moderado"),"Alto",IF(AND(BN10="Probable",BO10="Moderado"),"Alto","Extremo"))))))</f>
        <v>Extremo</v>
      </c>
      <c r="BQ10" s="507" t="s">
        <v>447</v>
      </c>
      <c r="BR10" s="501" t="s">
        <v>165</v>
      </c>
    </row>
    <row r="11" spans="1:70" ht="76.5" x14ac:dyDescent="0.25">
      <c r="A11" s="20"/>
      <c r="B11" s="509"/>
      <c r="C11" s="505"/>
      <c r="D11" s="511"/>
      <c r="E11" s="511"/>
      <c r="F11" s="505"/>
      <c r="G11" s="505"/>
      <c r="H11" s="514"/>
      <c r="I11" s="505"/>
      <c r="J11" s="532"/>
      <c r="K11" s="24">
        <v>2</v>
      </c>
      <c r="L11" s="25" t="s">
        <v>448</v>
      </c>
      <c r="M11" s="516"/>
      <c r="N11" s="518"/>
      <c r="O11" s="534"/>
      <c r="P11" s="524"/>
      <c r="Q11" s="505"/>
      <c r="R11" s="505"/>
      <c r="S11" s="505"/>
      <c r="T11" s="505"/>
      <c r="U11" s="505"/>
      <c r="V11" s="505"/>
      <c r="W11" s="505"/>
      <c r="X11" s="505"/>
      <c r="Y11" s="505"/>
      <c r="Z11" s="505"/>
      <c r="AA11" s="505"/>
      <c r="AB11" s="505"/>
      <c r="AC11" s="505"/>
      <c r="AD11" s="505"/>
      <c r="AE11" s="505"/>
      <c r="AF11" s="505"/>
      <c r="AG11" s="505"/>
      <c r="AH11" s="505"/>
      <c r="AI11" s="505"/>
      <c r="AJ11" s="536"/>
      <c r="AK11" s="534"/>
      <c r="AL11" s="539"/>
      <c r="AM11" s="254"/>
      <c r="AN11" s="26">
        <v>2</v>
      </c>
      <c r="AO11" s="25" t="s">
        <v>444</v>
      </c>
      <c r="AP11" s="16" t="s">
        <v>164</v>
      </c>
      <c r="AQ11" s="16" t="s">
        <v>99</v>
      </c>
      <c r="AR11" s="16" t="s">
        <v>445</v>
      </c>
      <c r="AS11" s="16" t="s">
        <v>446</v>
      </c>
      <c r="AT11" s="16" t="s">
        <v>123</v>
      </c>
      <c r="AU11" s="16" t="s">
        <v>103</v>
      </c>
      <c r="AV11" s="16" t="s">
        <v>104</v>
      </c>
      <c r="AW11" s="16" t="s">
        <v>105</v>
      </c>
      <c r="AX11" s="16" t="s">
        <v>106</v>
      </c>
      <c r="AY11" s="16" t="s">
        <v>107</v>
      </c>
      <c r="AZ11" s="16" t="s">
        <v>108</v>
      </c>
      <c r="BA11" s="16" t="s">
        <v>124</v>
      </c>
      <c r="BB11" s="16">
        <f t="shared" si="6"/>
        <v>100</v>
      </c>
      <c r="BC11" s="16" t="str">
        <f t="shared" si="7"/>
        <v>Fuerte</v>
      </c>
      <c r="BD11" s="16"/>
      <c r="BE11" s="16" t="s">
        <v>115</v>
      </c>
      <c r="BF11" s="16" t="str">
        <f t="shared" si="8"/>
        <v>Siempre se ejecuta</v>
      </c>
      <c r="BG11" s="16"/>
      <c r="BH11" s="17" t="str">
        <f t="shared" si="9"/>
        <v>FUERTE</v>
      </c>
      <c r="BI11" s="16">
        <f t="shared" si="10"/>
        <v>100</v>
      </c>
      <c r="BJ11" s="16" t="str">
        <f t="shared" si="11"/>
        <v>NO</v>
      </c>
      <c r="BK11" s="526"/>
      <c r="BL11" s="526"/>
      <c r="BM11" s="542"/>
      <c r="BN11" s="534"/>
      <c r="BO11" s="534"/>
      <c r="BP11" s="539"/>
      <c r="BQ11" s="505"/>
      <c r="BR11" s="502"/>
    </row>
    <row r="12" spans="1:70" ht="76.5" x14ac:dyDescent="0.25">
      <c r="A12" s="20"/>
      <c r="B12" s="509"/>
      <c r="C12" s="505"/>
      <c r="D12" s="511"/>
      <c r="E12" s="511"/>
      <c r="F12" s="505"/>
      <c r="G12" s="505"/>
      <c r="H12" s="514"/>
      <c r="I12" s="505"/>
      <c r="J12" s="532"/>
      <c r="K12" s="27">
        <v>3</v>
      </c>
      <c r="L12" s="28" t="s">
        <v>449</v>
      </c>
      <c r="M12" s="516"/>
      <c r="N12" s="518"/>
      <c r="O12" s="534"/>
      <c r="P12" s="524"/>
      <c r="Q12" s="505"/>
      <c r="R12" s="505"/>
      <c r="S12" s="505"/>
      <c r="T12" s="505"/>
      <c r="U12" s="505"/>
      <c r="V12" s="505"/>
      <c r="W12" s="505"/>
      <c r="X12" s="505"/>
      <c r="Y12" s="505"/>
      <c r="Z12" s="505"/>
      <c r="AA12" s="505"/>
      <c r="AB12" s="505"/>
      <c r="AC12" s="505"/>
      <c r="AD12" s="505"/>
      <c r="AE12" s="505"/>
      <c r="AF12" s="505"/>
      <c r="AG12" s="505"/>
      <c r="AH12" s="505"/>
      <c r="AI12" s="505"/>
      <c r="AJ12" s="536"/>
      <c r="AK12" s="534"/>
      <c r="AL12" s="539"/>
      <c r="AM12" s="254"/>
      <c r="AN12" s="29">
        <v>3</v>
      </c>
      <c r="AO12" s="28" t="s">
        <v>444</v>
      </c>
      <c r="AP12" s="12" t="s">
        <v>164</v>
      </c>
      <c r="AQ12" s="12" t="s">
        <v>99</v>
      </c>
      <c r="AR12" s="12" t="s">
        <v>445</v>
      </c>
      <c r="AS12" s="12" t="s">
        <v>446</v>
      </c>
      <c r="AT12" s="12" t="s">
        <v>123</v>
      </c>
      <c r="AU12" s="12" t="s">
        <v>103</v>
      </c>
      <c r="AV12" s="12" t="s">
        <v>104</v>
      </c>
      <c r="AW12" s="12" t="s">
        <v>105</v>
      </c>
      <c r="AX12" s="12" t="s">
        <v>106</v>
      </c>
      <c r="AY12" s="12" t="s">
        <v>107</v>
      </c>
      <c r="AZ12" s="12" t="s">
        <v>108</v>
      </c>
      <c r="BA12" s="12" t="s">
        <v>124</v>
      </c>
      <c r="BB12" s="12">
        <f t="shared" si="6"/>
        <v>100</v>
      </c>
      <c r="BC12" s="12" t="str">
        <f t="shared" si="7"/>
        <v>Fuerte</v>
      </c>
      <c r="BD12" s="12"/>
      <c r="BE12" s="12" t="s">
        <v>115</v>
      </c>
      <c r="BF12" s="12" t="str">
        <f t="shared" si="8"/>
        <v>Siempre se ejecuta</v>
      </c>
      <c r="BG12" s="12"/>
      <c r="BH12" s="13" t="str">
        <f t="shared" si="9"/>
        <v>FUERTE</v>
      </c>
      <c r="BI12" s="12">
        <f t="shared" si="10"/>
        <v>100</v>
      </c>
      <c r="BJ12" s="12" t="str">
        <f t="shared" si="11"/>
        <v>NO</v>
      </c>
      <c r="BK12" s="526"/>
      <c r="BL12" s="526"/>
      <c r="BM12" s="542"/>
      <c r="BN12" s="534"/>
      <c r="BO12" s="534"/>
      <c r="BP12" s="539"/>
      <c r="BQ12" s="505"/>
      <c r="BR12" s="502"/>
    </row>
    <row r="13" spans="1:70" ht="76.5" x14ac:dyDescent="0.25">
      <c r="A13" s="20"/>
      <c r="B13" s="509"/>
      <c r="C13" s="505"/>
      <c r="D13" s="511"/>
      <c r="E13" s="511"/>
      <c r="F13" s="505"/>
      <c r="G13" s="505"/>
      <c r="H13" s="514"/>
      <c r="I13" s="505"/>
      <c r="J13" s="532"/>
      <c r="K13" s="24">
        <v>4</v>
      </c>
      <c r="L13" s="25" t="s">
        <v>450</v>
      </c>
      <c r="M13" s="516"/>
      <c r="N13" s="518"/>
      <c r="O13" s="534"/>
      <c r="P13" s="524"/>
      <c r="Q13" s="505"/>
      <c r="R13" s="505"/>
      <c r="S13" s="505"/>
      <c r="T13" s="505"/>
      <c r="U13" s="505"/>
      <c r="V13" s="505"/>
      <c r="W13" s="505"/>
      <c r="X13" s="505"/>
      <c r="Y13" s="505"/>
      <c r="Z13" s="505"/>
      <c r="AA13" s="505"/>
      <c r="AB13" s="505"/>
      <c r="AC13" s="505"/>
      <c r="AD13" s="505"/>
      <c r="AE13" s="505"/>
      <c r="AF13" s="505"/>
      <c r="AG13" s="505"/>
      <c r="AH13" s="505"/>
      <c r="AI13" s="505"/>
      <c r="AJ13" s="536"/>
      <c r="AK13" s="534"/>
      <c r="AL13" s="539"/>
      <c r="AM13" s="254"/>
      <c r="AN13" s="26">
        <v>4</v>
      </c>
      <c r="AO13" s="25" t="s">
        <v>444</v>
      </c>
      <c r="AP13" s="16" t="s">
        <v>164</v>
      </c>
      <c r="AQ13" s="16" t="s">
        <v>99</v>
      </c>
      <c r="AR13" s="16" t="s">
        <v>445</v>
      </c>
      <c r="AS13" s="16" t="s">
        <v>446</v>
      </c>
      <c r="AT13" s="16" t="s">
        <v>123</v>
      </c>
      <c r="AU13" s="16" t="s">
        <v>103</v>
      </c>
      <c r="AV13" s="16" t="s">
        <v>104</v>
      </c>
      <c r="AW13" s="16" t="s">
        <v>105</v>
      </c>
      <c r="AX13" s="16" t="s">
        <v>106</v>
      </c>
      <c r="AY13" s="16" t="s">
        <v>107</v>
      </c>
      <c r="AZ13" s="16" t="s">
        <v>108</v>
      </c>
      <c r="BA13" s="16" t="s">
        <v>124</v>
      </c>
      <c r="BB13" s="16">
        <f t="shared" si="6"/>
        <v>100</v>
      </c>
      <c r="BC13" s="16" t="str">
        <f t="shared" si="7"/>
        <v>Fuerte</v>
      </c>
      <c r="BD13" s="16"/>
      <c r="BE13" s="16" t="s">
        <v>115</v>
      </c>
      <c r="BF13" s="16" t="str">
        <f t="shared" si="8"/>
        <v>Siempre se ejecuta</v>
      </c>
      <c r="BG13" s="16"/>
      <c r="BH13" s="17" t="str">
        <f t="shared" si="9"/>
        <v>FUERTE</v>
      </c>
      <c r="BI13" s="16">
        <f t="shared" si="10"/>
        <v>100</v>
      </c>
      <c r="BJ13" s="16" t="str">
        <f t="shared" si="11"/>
        <v>NO</v>
      </c>
      <c r="BK13" s="526"/>
      <c r="BL13" s="526"/>
      <c r="BM13" s="542"/>
      <c r="BN13" s="534"/>
      <c r="BO13" s="534"/>
      <c r="BP13" s="539"/>
      <c r="BQ13" s="505"/>
      <c r="BR13" s="502"/>
    </row>
    <row r="14" spans="1:70" ht="23.25" customHeight="1" x14ac:dyDescent="0.25">
      <c r="A14" s="20"/>
      <c r="B14" s="509"/>
      <c r="C14" s="505"/>
      <c r="D14" s="511"/>
      <c r="E14" s="511"/>
      <c r="F14" s="505"/>
      <c r="G14" s="505"/>
      <c r="H14" s="514"/>
      <c r="I14" s="505"/>
      <c r="J14" s="532"/>
      <c r="K14" s="27">
        <v>5</v>
      </c>
      <c r="L14" s="28" t="s">
        <v>47</v>
      </c>
      <c r="M14" s="516"/>
      <c r="N14" s="518"/>
      <c r="O14" s="534"/>
      <c r="P14" s="524"/>
      <c r="Q14" s="505"/>
      <c r="R14" s="505"/>
      <c r="S14" s="505"/>
      <c r="T14" s="505"/>
      <c r="U14" s="505"/>
      <c r="V14" s="505"/>
      <c r="W14" s="505"/>
      <c r="X14" s="505"/>
      <c r="Y14" s="505"/>
      <c r="Z14" s="505"/>
      <c r="AA14" s="505"/>
      <c r="AB14" s="505"/>
      <c r="AC14" s="505"/>
      <c r="AD14" s="505"/>
      <c r="AE14" s="505"/>
      <c r="AF14" s="505"/>
      <c r="AG14" s="505"/>
      <c r="AH14" s="505"/>
      <c r="AI14" s="505"/>
      <c r="AJ14" s="536"/>
      <c r="AK14" s="534"/>
      <c r="AL14" s="539"/>
      <c r="AM14" s="254"/>
      <c r="AN14" s="29">
        <v>5</v>
      </c>
      <c r="AO14" s="28" t="s">
        <v>47</v>
      </c>
      <c r="AP14" s="12"/>
      <c r="AQ14" s="12"/>
      <c r="AR14" s="12"/>
      <c r="AS14" s="12"/>
      <c r="AT14" s="12"/>
      <c r="AU14" s="12"/>
      <c r="AV14" s="12"/>
      <c r="AW14" s="12"/>
      <c r="AX14" s="12"/>
      <c r="AY14" s="12"/>
      <c r="AZ14" s="12"/>
      <c r="BA14" s="12"/>
      <c r="BB14" s="12">
        <f t="shared" si="6"/>
        <v>0</v>
      </c>
      <c r="BC14" s="12" t="str">
        <f t="shared" si="7"/>
        <v>Débil</v>
      </c>
      <c r="BD14" s="12"/>
      <c r="BE14" s="12"/>
      <c r="BF14" s="12" t="str">
        <f t="shared" si="8"/>
        <v/>
      </c>
      <c r="BG14" s="12"/>
      <c r="BH14" s="13" t="str">
        <f t="shared" si="9"/>
        <v/>
      </c>
      <c r="BI14" s="12" t="str">
        <f t="shared" si="10"/>
        <v/>
      </c>
      <c r="BJ14" s="12" t="str">
        <f t="shared" si="11"/>
        <v>SI</v>
      </c>
      <c r="BK14" s="526"/>
      <c r="BL14" s="526"/>
      <c r="BM14" s="542"/>
      <c r="BN14" s="534"/>
      <c r="BO14" s="534"/>
      <c r="BP14" s="539"/>
      <c r="BQ14" s="505"/>
      <c r="BR14" s="502"/>
    </row>
    <row r="15" spans="1:70" ht="23.25" customHeight="1" x14ac:dyDescent="0.25">
      <c r="A15" s="20"/>
      <c r="B15" s="509"/>
      <c r="C15" s="505"/>
      <c r="D15" s="511"/>
      <c r="E15" s="511"/>
      <c r="F15" s="505"/>
      <c r="G15" s="505"/>
      <c r="H15" s="514"/>
      <c r="I15" s="505"/>
      <c r="J15" s="532"/>
      <c r="K15" s="24">
        <v>6</v>
      </c>
      <c r="L15" s="25" t="s">
        <v>47</v>
      </c>
      <c r="M15" s="516"/>
      <c r="N15" s="518"/>
      <c r="O15" s="534"/>
      <c r="P15" s="524"/>
      <c r="Q15" s="505"/>
      <c r="R15" s="505"/>
      <c r="S15" s="505"/>
      <c r="T15" s="505"/>
      <c r="U15" s="505"/>
      <c r="V15" s="505"/>
      <c r="W15" s="505"/>
      <c r="X15" s="505"/>
      <c r="Y15" s="505"/>
      <c r="Z15" s="505"/>
      <c r="AA15" s="505"/>
      <c r="AB15" s="505"/>
      <c r="AC15" s="505"/>
      <c r="AD15" s="505"/>
      <c r="AE15" s="505"/>
      <c r="AF15" s="505"/>
      <c r="AG15" s="505"/>
      <c r="AH15" s="505"/>
      <c r="AI15" s="505"/>
      <c r="AJ15" s="536"/>
      <c r="AK15" s="534"/>
      <c r="AL15" s="539"/>
      <c r="AM15" s="254"/>
      <c r="AN15" s="26">
        <v>6</v>
      </c>
      <c r="AO15" s="25" t="s">
        <v>47</v>
      </c>
      <c r="AP15" s="16"/>
      <c r="AQ15" s="16"/>
      <c r="AR15" s="16"/>
      <c r="AS15" s="16"/>
      <c r="AT15" s="16"/>
      <c r="AU15" s="16"/>
      <c r="AV15" s="16"/>
      <c r="AW15" s="16"/>
      <c r="AX15" s="16"/>
      <c r="AY15" s="16"/>
      <c r="AZ15" s="16"/>
      <c r="BA15" s="16"/>
      <c r="BB15" s="16">
        <f t="shared" si="6"/>
        <v>0</v>
      </c>
      <c r="BC15" s="16" t="str">
        <f t="shared" si="7"/>
        <v>Débil</v>
      </c>
      <c r="BD15" s="16"/>
      <c r="BE15" s="16"/>
      <c r="BF15" s="16" t="str">
        <f t="shared" si="8"/>
        <v/>
      </c>
      <c r="BG15" s="16"/>
      <c r="BH15" s="17" t="str">
        <f t="shared" si="9"/>
        <v/>
      </c>
      <c r="BI15" s="16" t="str">
        <f t="shared" si="10"/>
        <v/>
      </c>
      <c r="BJ15" s="16" t="str">
        <f t="shared" si="11"/>
        <v>SI</v>
      </c>
      <c r="BK15" s="526"/>
      <c r="BL15" s="526"/>
      <c r="BM15" s="542"/>
      <c r="BN15" s="534"/>
      <c r="BO15" s="534"/>
      <c r="BP15" s="539"/>
      <c r="BQ15" s="505"/>
      <c r="BR15" s="502"/>
    </row>
    <row r="16" spans="1:70" ht="23.25" customHeight="1" x14ac:dyDescent="0.25">
      <c r="A16" s="20"/>
      <c r="B16" s="509"/>
      <c r="C16" s="505"/>
      <c r="D16" s="511"/>
      <c r="E16" s="511"/>
      <c r="F16" s="505"/>
      <c r="G16" s="505"/>
      <c r="H16" s="514"/>
      <c r="I16" s="505"/>
      <c r="J16" s="532"/>
      <c r="K16" s="27">
        <v>7</v>
      </c>
      <c r="L16" s="28" t="s">
        <v>47</v>
      </c>
      <c r="M16" s="516"/>
      <c r="N16" s="518"/>
      <c r="O16" s="534"/>
      <c r="P16" s="524"/>
      <c r="Q16" s="505"/>
      <c r="R16" s="505"/>
      <c r="S16" s="505"/>
      <c r="T16" s="505"/>
      <c r="U16" s="505"/>
      <c r="V16" s="505"/>
      <c r="W16" s="505"/>
      <c r="X16" s="505"/>
      <c r="Y16" s="505"/>
      <c r="Z16" s="505"/>
      <c r="AA16" s="505"/>
      <c r="AB16" s="505"/>
      <c r="AC16" s="505"/>
      <c r="AD16" s="505"/>
      <c r="AE16" s="505"/>
      <c r="AF16" s="505"/>
      <c r="AG16" s="505"/>
      <c r="AH16" s="505"/>
      <c r="AI16" s="505"/>
      <c r="AJ16" s="536"/>
      <c r="AK16" s="534"/>
      <c r="AL16" s="539"/>
      <c r="AM16" s="254"/>
      <c r="AN16" s="29">
        <v>7</v>
      </c>
      <c r="AO16" s="28" t="s">
        <v>47</v>
      </c>
      <c r="AP16" s="12"/>
      <c r="AQ16" s="12"/>
      <c r="AR16" s="12"/>
      <c r="AS16" s="12"/>
      <c r="AT16" s="12"/>
      <c r="AU16" s="12"/>
      <c r="AV16" s="12"/>
      <c r="AW16" s="12"/>
      <c r="AX16" s="12"/>
      <c r="AY16" s="12"/>
      <c r="AZ16" s="12"/>
      <c r="BA16" s="12"/>
      <c r="BB16" s="12">
        <f t="shared" si="6"/>
        <v>0</v>
      </c>
      <c r="BC16" s="12" t="str">
        <f t="shared" si="7"/>
        <v>Débil</v>
      </c>
      <c r="BD16" s="12"/>
      <c r="BE16" s="12"/>
      <c r="BF16" s="12" t="str">
        <f t="shared" si="8"/>
        <v/>
      </c>
      <c r="BG16" s="12"/>
      <c r="BH16" s="13" t="str">
        <f t="shared" si="9"/>
        <v/>
      </c>
      <c r="BI16" s="12" t="str">
        <f t="shared" si="10"/>
        <v/>
      </c>
      <c r="BJ16" s="12" t="str">
        <f t="shared" si="11"/>
        <v>SI</v>
      </c>
      <c r="BK16" s="526"/>
      <c r="BL16" s="526"/>
      <c r="BM16" s="542"/>
      <c r="BN16" s="534"/>
      <c r="BO16" s="534"/>
      <c r="BP16" s="539"/>
      <c r="BQ16" s="505"/>
      <c r="BR16" s="502"/>
    </row>
    <row r="17" spans="1:70" ht="23.25" customHeight="1" x14ac:dyDescent="0.25">
      <c r="A17" s="20"/>
      <c r="B17" s="509"/>
      <c r="C17" s="505"/>
      <c r="D17" s="511"/>
      <c r="E17" s="511"/>
      <c r="F17" s="505"/>
      <c r="G17" s="505"/>
      <c r="H17" s="514"/>
      <c r="I17" s="505"/>
      <c r="J17" s="532"/>
      <c r="K17" s="24">
        <v>8</v>
      </c>
      <c r="L17" s="25" t="s">
        <v>47</v>
      </c>
      <c r="M17" s="516"/>
      <c r="N17" s="518"/>
      <c r="O17" s="534"/>
      <c r="P17" s="524"/>
      <c r="Q17" s="505"/>
      <c r="R17" s="505"/>
      <c r="S17" s="505"/>
      <c r="T17" s="505"/>
      <c r="U17" s="505"/>
      <c r="V17" s="505"/>
      <c r="W17" s="505"/>
      <c r="X17" s="505"/>
      <c r="Y17" s="505"/>
      <c r="Z17" s="505"/>
      <c r="AA17" s="505"/>
      <c r="AB17" s="505"/>
      <c r="AC17" s="505"/>
      <c r="AD17" s="505"/>
      <c r="AE17" s="505"/>
      <c r="AF17" s="505"/>
      <c r="AG17" s="505"/>
      <c r="AH17" s="505"/>
      <c r="AI17" s="505"/>
      <c r="AJ17" s="536"/>
      <c r="AK17" s="534"/>
      <c r="AL17" s="539"/>
      <c r="AM17" s="254"/>
      <c r="AN17" s="26">
        <v>8</v>
      </c>
      <c r="AO17" s="25" t="s">
        <v>47</v>
      </c>
      <c r="AP17" s="16"/>
      <c r="AQ17" s="16"/>
      <c r="AR17" s="16"/>
      <c r="AS17" s="16"/>
      <c r="AT17" s="16"/>
      <c r="AU17" s="16"/>
      <c r="AV17" s="16"/>
      <c r="AW17" s="16"/>
      <c r="AX17" s="16"/>
      <c r="AY17" s="16"/>
      <c r="AZ17" s="16"/>
      <c r="BA17" s="16"/>
      <c r="BB17" s="16">
        <f t="shared" si="6"/>
        <v>0</v>
      </c>
      <c r="BC17" s="16" t="str">
        <f t="shared" si="7"/>
        <v>Débil</v>
      </c>
      <c r="BD17" s="16"/>
      <c r="BE17" s="16"/>
      <c r="BF17" s="16" t="str">
        <f t="shared" si="8"/>
        <v/>
      </c>
      <c r="BG17" s="16"/>
      <c r="BH17" s="17" t="str">
        <f t="shared" si="9"/>
        <v/>
      </c>
      <c r="BI17" s="16" t="str">
        <f t="shared" si="10"/>
        <v/>
      </c>
      <c r="BJ17" s="16" t="str">
        <f t="shared" si="11"/>
        <v>SI</v>
      </c>
      <c r="BK17" s="526"/>
      <c r="BL17" s="526"/>
      <c r="BM17" s="542"/>
      <c r="BN17" s="534"/>
      <c r="BO17" s="534"/>
      <c r="BP17" s="539"/>
      <c r="BQ17" s="505"/>
      <c r="BR17" s="502"/>
    </row>
    <row r="18" spans="1:70" ht="23.25" customHeight="1" x14ac:dyDescent="0.25">
      <c r="A18" s="20"/>
      <c r="B18" s="509"/>
      <c r="C18" s="505"/>
      <c r="D18" s="511"/>
      <c r="E18" s="511"/>
      <c r="F18" s="505"/>
      <c r="G18" s="505"/>
      <c r="H18" s="514"/>
      <c r="I18" s="505"/>
      <c r="J18" s="532"/>
      <c r="K18" s="27">
        <v>9</v>
      </c>
      <c r="L18" s="28" t="s">
        <v>47</v>
      </c>
      <c r="M18" s="516"/>
      <c r="N18" s="518"/>
      <c r="O18" s="534"/>
      <c r="P18" s="524"/>
      <c r="Q18" s="505"/>
      <c r="R18" s="505"/>
      <c r="S18" s="505"/>
      <c r="T18" s="505"/>
      <c r="U18" s="505"/>
      <c r="V18" s="505"/>
      <c r="W18" s="505"/>
      <c r="X18" s="505"/>
      <c r="Y18" s="505"/>
      <c r="Z18" s="505"/>
      <c r="AA18" s="505"/>
      <c r="AB18" s="505"/>
      <c r="AC18" s="505"/>
      <c r="AD18" s="505"/>
      <c r="AE18" s="505"/>
      <c r="AF18" s="505"/>
      <c r="AG18" s="505"/>
      <c r="AH18" s="505"/>
      <c r="AI18" s="505"/>
      <c r="AJ18" s="536"/>
      <c r="AK18" s="534"/>
      <c r="AL18" s="539"/>
      <c r="AM18" s="254"/>
      <c r="AN18" s="29">
        <v>9</v>
      </c>
      <c r="AO18" s="28" t="s">
        <v>56</v>
      </c>
      <c r="AP18" s="12"/>
      <c r="AQ18" s="12"/>
      <c r="AR18" s="12"/>
      <c r="AS18" s="12"/>
      <c r="AT18" s="12"/>
      <c r="AU18" s="12"/>
      <c r="AV18" s="12"/>
      <c r="AW18" s="12"/>
      <c r="AX18" s="12"/>
      <c r="AY18" s="12"/>
      <c r="AZ18" s="12"/>
      <c r="BA18" s="12"/>
      <c r="BB18" s="12">
        <f t="shared" si="6"/>
        <v>0</v>
      </c>
      <c r="BC18" s="12" t="str">
        <f t="shared" si="7"/>
        <v>Débil</v>
      </c>
      <c r="BD18" s="12"/>
      <c r="BE18" s="12"/>
      <c r="BF18" s="12" t="str">
        <f t="shared" si="8"/>
        <v/>
      </c>
      <c r="BG18" s="12"/>
      <c r="BH18" s="13" t="str">
        <f t="shared" si="9"/>
        <v/>
      </c>
      <c r="BI18" s="12" t="str">
        <f t="shared" si="10"/>
        <v/>
      </c>
      <c r="BJ18" s="12" t="str">
        <f t="shared" si="11"/>
        <v>SI</v>
      </c>
      <c r="BK18" s="526"/>
      <c r="BL18" s="526"/>
      <c r="BM18" s="542"/>
      <c r="BN18" s="534"/>
      <c r="BO18" s="534"/>
      <c r="BP18" s="539"/>
      <c r="BQ18" s="505"/>
      <c r="BR18" s="502"/>
    </row>
    <row r="19" spans="1:70" ht="23.25" customHeight="1" thickBot="1" x14ac:dyDescent="0.3">
      <c r="A19" s="20"/>
      <c r="B19" s="510"/>
      <c r="C19" s="506"/>
      <c r="D19" s="512"/>
      <c r="E19" s="512"/>
      <c r="F19" s="506"/>
      <c r="G19" s="506"/>
      <c r="H19" s="515"/>
      <c r="I19" s="506"/>
      <c r="J19" s="533"/>
      <c r="K19" s="30">
        <v>10</v>
      </c>
      <c r="L19" s="31" t="s">
        <v>47</v>
      </c>
      <c r="M19" s="517"/>
      <c r="N19" s="519"/>
      <c r="O19" s="535"/>
      <c r="P19" s="525"/>
      <c r="Q19" s="506"/>
      <c r="R19" s="506"/>
      <c r="S19" s="506"/>
      <c r="T19" s="506"/>
      <c r="U19" s="506"/>
      <c r="V19" s="506"/>
      <c r="W19" s="506"/>
      <c r="X19" s="506"/>
      <c r="Y19" s="506"/>
      <c r="Z19" s="506"/>
      <c r="AA19" s="506"/>
      <c r="AB19" s="506"/>
      <c r="AC19" s="506"/>
      <c r="AD19" s="506"/>
      <c r="AE19" s="506"/>
      <c r="AF19" s="506"/>
      <c r="AG19" s="506"/>
      <c r="AH19" s="506"/>
      <c r="AI19" s="506"/>
      <c r="AJ19" s="537"/>
      <c r="AK19" s="535"/>
      <c r="AL19" s="540"/>
      <c r="AM19" s="255"/>
      <c r="AN19" s="32">
        <v>10</v>
      </c>
      <c r="AO19" s="31" t="s">
        <v>56</v>
      </c>
      <c r="AP19" s="18"/>
      <c r="AQ19" s="18"/>
      <c r="AR19" s="18"/>
      <c r="AS19" s="18"/>
      <c r="AT19" s="18"/>
      <c r="AU19" s="18"/>
      <c r="AV19" s="18"/>
      <c r="AW19" s="18"/>
      <c r="AX19" s="18"/>
      <c r="AY19" s="18"/>
      <c r="AZ19" s="18"/>
      <c r="BA19" s="18"/>
      <c r="BB19" s="18">
        <f t="shared" si="6"/>
        <v>0</v>
      </c>
      <c r="BC19" s="18" t="str">
        <f t="shared" si="7"/>
        <v>Débil</v>
      </c>
      <c r="BD19" s="18"/>
      <c r="BE19" s="18"/>
      <c r="BF19" s="18" t="str">
        <f t="shared" si="8"/>
        <v/>
      </c>
      <c r="BG19" s="18"/>
      <c r="BH19" s="19" t="str">
        <f t="shared" si="9"/>
        <v/>
      </c>
      <c r="BI19" s="18" t="str">
        <f t="shared" si="10"/>
        <v/>
      </c>
      <c r="BJ19" s="18" t="str">
        <f t="shared" si="11"/>
        <v>SI</v>
      </c>
      <c r="BK19" s="527"/>
      <c r="BL19" s="527"/>
      <c r="BM19" s="543"/>
      <c r="BN19" s="535"/>
      <c r="BO19" s="535"/>
      <c r="BP19" s="540"/>
      <c r="BQ19" s="506"/>
      <c r="BR19" s="503"/>
    </row>
    <row r="1047871" spans="2:2" ht="24" x14ac:dyDescent="0.25">
      <c r="B1047871" s="33" t="s">
        <v>9</v>
      </c>
    </row>
    <row r="1047872" spans="2:2" x14ac:dyDescent="0.25">
      <c r="B1047872" s="33" t="s">
        <v>10</v>
      </c>
    </row>
    <row r="1047873" spans="2:2" x14ac:dyDescent="0.25">
      <c r="B1047873" s="33" t="s">
        <v>11</v>
      </c>
    </row>
    <row r="1047874" spans="2:2" x14ac:dyDescent="0.25">
      <c r="B1047874" s="33" t="s">
        <v>12</v>
      </c>
    </row>
    <row r="1047875" spans="2:2" ht="24" x14ac:dyDescent="0.25">
      <c r="B1047875" s="33" t="s">
        <v>13</v>
      </c>
    </row>
    <row r="1047876" spans="2:2" ht="24" x14ac:dyDescent="0.25">
      <c r="B1047876" s="33" t="s">
        <v>14</v>
      </c>
    </row>
    <row r="1047877" spans="2:2" ht="24" x14ac:dyDescent="0.25">
      <c r="B1047877" s="33" t="s">
        <v>15</v>
      </c>
    </row>
    <row r="1047878" spans="2:2" ht="24" x14ac:dyDescent="0.25">
      <c r="B1047878" s="33" t="s">
        <v>16</v>
      </c>
    </row>
    <row r="1047879" spans="2:2" x14ac:dyDescent="0.25">
      <c r="B1047879" s="33" t="s">
        <v>17</v>
      </c>
    </row>
    <row r="1047880" spans="2:2" ht="24" x14ac:dyDescent="0.25">
      <c r="B1047880" s="33" t="s">
        <v>18</v>
      </c>
    </row>
    <row r="1047881" spans="2:2" ht="24" x14ac:dyDescent="0.25">
      <c r="B1047881" s="33" t="s">
        <v>19</v>
      </c>
    </row>
    <row r="1047882" spans="2:2" ht="24" x14ac:dyDescent="0.25">
      <c r="B1047882" s="33" t="s">
        <v>20</v>
      </c>
    </row>
    <row r="1047883" spans="2:2" ht="24" x14ac:dyDescent="0.25">
      <c r="B1047883" s="33" t="s">
        <v>21</v>
      </c>
    </row>
    <row r="1047884" spans="2:2" ht="24" x14ac:dyDescent="0.25">
      <c r="B1047884" s="33" t="s">
        <v>22</v>
      </c>
    </row>
    <row r="1047885" spans="2:2" ht="24" x14ac:dyDescent="0.25">
      <c r="B1047885" s="33" t="s">
        <v>23</v>
      </c>
    </row>
    <row r="1047886" spans="2:2" x14ac:dyDescent="0.25">
      <c r="B1047886" s="33" t="s">
        <v>24</v>
      </c>
    </row>
    <row r="1047887" spans="2:2" ht="24" x14ac:dyDescent="0.25">
      <c r="B1047887" s="33" t="s">
        <v>25</v>
      </c>
    </row>
    <row r="1047888" spans="2:2" ht="24" x14ac:dyDescent="0.25">
      <c r="B1047888" s="33" t="s">
        <v>26</v>
      </c>
    </row>
    <row r="1047889" spans="2:2" ht="24" x14ac:dyDescent="0.25">
      <c r="B1047889" s="33" t="s">
        <v>27</v>
      </c>
    </row>
    <row r="1047890" spans="2:2" x14ac:dyDescent="0.25">
      <c r="B1047890" s="33" t="s">
        <v>28</v>
      </c>
    </row>
    <row r="1047891" spans="2:2" ht="24" x14ac:dyDescent="0.25">
      <c r="B1047891" s="33" t="s">
        <v>29</v>
      </c>
    </row>
    <row r="1047892" spans="2:2" ht="24" x14ac:dyDescent="0.25">
      <c r="B1047892" s="33" t="s">
        <v>30</v>
      </c>
    </row>
    <row r="1047893" spans="2:2" ht="24" x14ac:dyDescent="0.25">
      <c r="B1047893" s="33" t="s">
        <v>31</v>
      </c>
    </row>
    <row r="1047894" spans="2:2" ht="24" x14ac:dyDescent="0.25">
      <c r="B1047894" s="33" t="s">
        <v>32</v>
      </c>
    </row>
    <row r="1047895" spans="2:2" ht="24" x14ac:dyDescent="0.25">
      <c r="B1047895" s="33" t="s">
        <v>33</v>
      </c>
    </row>
    <row r="1047896" spans="2:2" x14ac:dyDescent="0.25">
      <c r="B1047896" s="33" t="s">
        <v>34</v>
      </c>
    </row>
    <row r="1047897" spans="2:2" ht="24" x14ac:dyDescent="0.25">
      <c r="B1047897" s="33" t="s">
        <v>35</v>
      </c>
    </row>
    <row r="1047898" spans="2:2" ht="24" x14ac:dyDescent="0.25">
      <c r="B1047898" s="33" t="s">
        <v>36</v>
      </c>
    </row>
    <row r="1047899" spans="2:2" x14ac:dyDescent="0.25">
      <c r="B1047899" s="33" t="s">
        <v>37</v>
      </c>
    </row>
    <row r="1047900" spans="2:2" x14ac:dyDescent="0.25">
      <c r="B1047900" s="33" t="s">
        <v>38</v>
      </c>
    </row>
    <row r="1047901" spans="2:2" x14ac:dyDescent="0.25">
      <c r="B1047901" s="33" t="s">
        <v>39</v>
      </c>
    </row>
    <row r="1047902" spans="2:2" x14ac:dyDescent="0.25">
      <c r="B1047902" s="33" t="s">
        <v>40</v>
      </c>
    </row>
    <row r="1047903" spans="2:2" x14ac:dyDescent="0.25">
      <c r="B1047903" s="33" t="s">
        <v>41</v>
      </c>
    </row>
  </sheetData>
  <sheetProtection algorithmName="SHA-512" hashValue="xDHTNZ+j0C3GUAcRe8FIlPUPXebaQ/ujz0vxiCrOelJ3qXuYbhgc5LoQbCFM5POPTF/Fz99cK5hS6pFwGO++uA==" saltValue="zxeVvxDh89hZZUgWK6WP/g==" spinCount="100000" sheet="1" formatCells="0" formatColumns="0" formatRows="0" autoFilter="0"/>
  <mergeCells count="93">
    <mergeCell ref="BN10:BN19"/>
    <mergeCell ref="BO10:BO19"/>
    <mergeCell ref="BP10:BP19"/>
    <mergeCell ref="BQ10:BQ19"/>
    <mergeCell ref="BR10:BR19"/>
    <mergeCell ref="BM10:BM19"/>
    <mergeCell ref="AE10:AE19"/>
    <mergeCell ref="AF10:AF19"/>
    <mergeCell ref="AG10:AG19"/>
    <mergeCell ref="AH10:AH19"/>
    <mergeCell ref="AI10:AI19"/>
    <mergeCell ref="AJ10:AJ19"/>
    <mergeCell ref="AK10:AK19"/>
    <mergeCell ref="AL10:AL19"/>
    <mergeCell ref="AM10:AM19"/>
    <mergeCell ref="BK10:BK19"/>
    <mergeCell ref="BL10:BL19"/>
    <mergeCell ref="AD10:AD19"/>
    <mergeCell ref="S10:S19"/>
    <mergeCell ref="T10:T19"/>
    <mergeCell ref="U10:U19"/>
    <mergeCell ref="V10:V19"/>
    <mergeCell ref="W10:W19"/>
    <mergeCell ref="X10:X19"/>
    <mergeCell ref="Y10:Y19"/>
    <mergeCell ref="Z10:Z19"/>
    <mergeCell ref="AA10:AA19"/>
    <mergeCell ref="AB10:AB19"/>
    <mergeCell ref="AC10:AC19"/>
    <mergeCell ref="R10:R19"/>
    <mergeCell ref="B10:B19"/>
    <mergeCell ref="C10:C19"/>
    <mergeCell ref="D10:D19"/>
    <mergeCell ref="E10:E19"/>
    <mergeCell ref="F10:F19"/>
    <mergeCell ref="G10:G19"/>
    <mergeCell ref="H10:H19"/>
    <mergeCell ref="I10:I19"/>
    <mergeCell ref="J10:J19"/>
    <mergeCell ref="M10:M19"/>
    <mergeCell ref="N10:N19"/>
    <mergeCell ref="O10:O19"/>
    <mergeCell ref="P10:P19"/>
    <mergeCell ref="Q10:Q19"/>
    <mergeCell ref="BM9:BN9"/>
    <mergeCell ref="N8:P9"/>
    <mergeCell ref="Q8:AI8"/>
    <mergeCell ref="AJ8:AK9"/>
    <mergeCell ref="AL8:AL9"/>
    <mergeCell ref="AM8:AM9"/>
    <mergeCell ref="BB7:BC9"/>
    <mergeCell ref="BE7:BF9"/>
    <mergeCell ref="BH7:BI9"/>
    <mergeCell ref="BJ7:BJ9"/>
    <mergeCell ref="BK7:BK9"/>
    <mergeCell ref="AS7:AS9"/>
    <mergeCell ref="AT7:AT9"/>
    <mergeCell ref="AU7:BA8"/>
    <mergeCell ref="BQ8:BQ9"/>
    <mergeCell ref="K7:L9"/>
    <mergeCell ref="M7:M9"/>
    <mergeCell ref="N7:AM7"/>
    <mergeCell ref="AN7:AN9"/>
    <mergeCell ref="AQ7:AQ9"/>
    <mergeCell ref="BQ6:BR7"/>
    <mergeCell ref="BR8:BR9"/>
    <mergeCell ref="BL7:BL9"/>
    <mergeCell ref="AP7:AP9"/>
    <mergeCell ref="AR7:AR9"/>
    <mergeCell ref="N6:AM6"/>
    <mergeCell ref="AN6:AT6"/>
    <mergeCell ref="AU6:BL6"/>
    <mergeCell ref="BM6:BP8"/>
    <mergeCell ref="AO7:AO9"/>
    <mergeCell ref="B7:B9"/>
    <mergeCell ref="C7:C9"/>
    <mergeCell ref="D7:D9"/>
    <mergeCell ref="E7:E9"/>
    <mergeCell ref="B6:M6"/>
    <mergeCell ref="F8:F9"/>
    <mergeCell ref="G8:G9"/>
    <mergeCell ref="H8:H9"/>
    <mergeCell ref="I8:I9"/>
    <mergeCell ref="F7:J7"/>
    <mergeCell ref="J8:J9"/>
    <mergeCell ref="B2:C3"/>
    <mergeCell ref="D2:BR2"/>
    <mergeCell ref="D3:BR3"/>
    <mergeCell ref="B4:C4"/>
    <mergeCell ref="D4:R4"/>
    <mergeCell ref="S4:AR4"/>
    <mergeCell ref="AS4:BH4"/>
    <mergeCell ref="BI4:BR4"/>
  </mergeCells>
  <conditionalFormatting sqref="J10">
    <cfRule type="containsText" dxfId="33" priority="84" operator="containsText" text="No es Riesgo de Corrupción">
      <formula>NOT(ISERROR(SEARCH("No es Riesgo de Corrupción",J10)))</formula>
    </cfRule>
    <cfRule type="containsText" dxfId="32" priority="85" operator="containsText" text="Si es Riesgo de Corrupción">
      <formula>NOT(ISERROR(SEARCH("Si es Riesgo de Corrupción",J10)))</formula>
    </cfRule>
  </conditionalFormatting>
  <conditionalFormatting sqref="AL10:AL19">
    <cfRule type="containsText" dxfId="31" priority="80" operator="containsText" text="Extremo">
      <formula>NOT(ISERROR(SEARCH("Extremo",AL10)))</formula>
    </cfRule>
    <cfRule type="containsText" dxfId="30" priority="81" operator="containsText" text="Alto">
      <formula>NOT(ISERROR(SEARCH("Alto",AL10)))</formula>
    </cfRule>
    <cfRule type="containsText" dxfId="29" priority="82" operator="containsText" text="Moderado">
      <formula>NOT(ISERROR(SEARCH("Moderado",AL10)))</formula>
    </cfRule>
    <cfRule type="containsText" dxfId="28" priority="83" operator="containsText" text="Bajo">
      <formula>NOT(ISERROR(SEARCH("Bajo",AL10)))</formula>
    </cfRule>
  </conditionalFormatting>
  <conditionalFormatting sqref="BH10:BH19">
    <cfRule type="containsText" dxfId="27" priority="77" operator="containsText" text="FUERTE">
      <formula>NOT(ISERROR(SEARCH("FUERTE",BH10)))</formula>
    </cfRule>
    <cfRule type="containsText" dxfId="26" priority="78" operator="containsText" text="MODERADO">
      <formula>NOT(ISERROR(SEARCH("MODERADO",BH10)))</formula>
    </cfRule>
    <cfRule type="containsText" dxfId="25" priority="79" operator="containsText" text="DÉBIL">
      <formula>NOT(ISERROR(SEARCH("DÉBIL",BH10)))</formula>
    </cfRule>
  </conditionalFormatting>
  <conditionalFormatting sqref="AM10">
    <cfRule type="containsText" dxfId="24" priority="73" operator="containsText" text="Extremo">
      <formula>NOT(ISERROR(SEARCH("Extremo",AM10)))</formula>
    </cfRule>
    <cfRule type="containsText" dxfId="23" priority="74" operator="containsText" text="Alto">
      <formula>NOT(ISERROR(SEARCH("Alto",AM10)))</formula>
    </cfRule>
    <cfRule type="containsText" dxfId="22" priority="75" operator="containsText" text="Moderado">
      <formula>NOT(ISERROR(SEARCH("Moderado",AM10)))</formula>
    </cfRule>
    <cfRule type="containsText" dxfId="21" priority="76" operator="containsText" text="Bajo">
      <formula>NOT(ISERROR(SEARCH("Bajo",AM10)))</formula>
    </cfRule>
  </conditionalFormatting>
  <conditionalFormatting sqref="BP10:BP19">
    <cfRule type="containsText" dxfId="20" priority="69" operator="containsText" text="Extremo">
      <formula>NOT(ISERROR(SEARCH("Extremo",BP10)))</formula>
    </cfRule>
    <cfRule type="containsText" dxfId="19" priority="70" operator="containsText" text="Alto">
      <formula>NOT(ISERROR(SEARCH("Alto",BP10)))</formula>
    </cfRule>
    <cfRule type="containsText" dxfId="18" priority="71" operator="containsText" text="Moderado">
      <formula>NOT(ISERROR(SEARCH("Moderado",BP10)))</formula>
    </cfRule>
    <cfRule type="containsText" dxfId="17" priority="72" operator="containsText" text="Bajo">
      <formula>NOT(ISERROR(SEARCH("Bajo",BP10)))</formula>
    </cfRule>
  </conditionalFormatting>
  <dataValidations count="13">
    <dataValidation type="list" allowBlank="1" showInputMessage="1" showErrorMessage="1" sqref="B10" xr:uid="{00000000-0002-0000-1500-000000000000}">
      <formula1>$B$1047871:$B$1047903</formula1>
    </dataValidation>
    <dataValidation type="list" allowBlank="1" showInputMessage="1" showErrorMessage="1" sqref="F10:I10 Q10:AI19" xr:uid="{00000000-0002-0000-1500-000001000000}">
      <formula1>"SI,NO"</formula1>
    </dataValidation>
    <dataValidation type="list" allowBlank="1" showInputMessage="1" showErrorMessage="1" sqref="N10" xr:uid="{00000000-0002-0000-1500-000002000000}">
      <formula1>"-,1,2,3,4,5"</formula1>
    </dataValidation>
    <dataValidation type="list" allowBlank="1" showInputMessage="1" showErrorMessage="1" sqref="AQ10:AQ19" xr:uid="{00000000-0002-0000-1500-000003000000}">
      <formula1>"Por Tramite, Diario, Semanal, Quincenal, Mensual, Bimestral, Trimestral, Semestral"</formula1>
    </dataValidation>
    <dataValidation type="list" allowBlank="1" showInputMessage="1" showErrorMessage="1" sqref="AU10:AU19" xr:uid="{00000000-0002-0000-1500-000004000000}">
      <formula1>"Asignado,No Asignado"</formula1>
    </dataValidation>
    <dataValidation type="list" allowBlank="1" showInputMessage="1" showErrorMessage="1" sqref="AV10:AV19" xr:uid="{00000000-0002-0000-1500-000005000000}">
      <formula1>"Adecuado,Inadecuado"</formula1>
    </dataValidation>
    <dataValidation type="list" allowBlank="1" showInputMessage="1" showErrorMessage="1" sqref="AW10:AW19" xr:uid="{00000000-0002-0000-1500-000006000000}">
      <formula1>"Oportuna,Inoportuna"</formula1>
    </dataValidation>
    <dataValidation type="list" allowBlank="1" showInputMessage="1" showErrorMessage="1" sqref="AX10:AX19" xr:uid="{00000000-0002-0000-1500-000007000000}">
      <formula1>"Prevenir,Detectar,No es un control"</formula1>
    </dataValidation>
    <dataValidation type="list" allowBlank="1" showInputMessage="1" showErrorMessage="1" sqref="AY10:AY19" xr:uid="{00000000-0002-0000-1500-000008000000}">
      <formula1>"Confiable,No confiable"</formula1>
    </dataValidation>
    <dataValidation type="list" allowBlank="1" showInputMessage="1" showErrorMessage="1" sqref="AZ10:AZ19" xr:uid="{00000000-0002-0000-1500-000009000000}">
      <formula1>"Se investigan y resuelven oportunamente,No se investigan y resuelven oportunamente."</formula1>
    </dataValidation>
    <dataValidation type="list" allowBlank="1" showInputMessage="1" showErrorMessage="1" sqref="BA10:BA19" xr:uid="{00000000-0002-0000-1500-00000A000000}">
      <formula1>"Completa,Incompleta,No existe"</formula1>
    </dataValidation>
    <dataValidation type="list" allowBlank="1" showInputMessage="1" showErrorMessage="1" sqref="BE10:BE19" xr:uid="{00000000-0002-0000-1500-00000B000000}">
      <formula1>"Fuerte,Moderado,Débil"</formula1>
    </dataValidation>
    <dataValidation type="list" allowBlank="1" showInputMessage="1" showErrorMessage="1" sqref="AT10:AT19" xr:uid="{00000000-0002-0000-15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D000000}">
          <x14:formula1>
            <xm:f>Hoja2!$A$1:$A$4</xm:f>
          </x14:formula1>
          <xm:sqref>AM10:AM19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7"/>
  <sheetViews>
    <sheetView view="pageLayout" zoomScaleNormal="100" workbookViewId="0">
      <selection activeCell="A15" sqref="A1:A15"/>
    </sheetView>
  </sheetViews>
  <sheetFormatPr baseColWidth="10" defaultRowHeight="15" x14ac:dyDescent="0.25"/>
  <cols>
    <col min="1" max="1" width="85.28515625" customWidth="1"/>
  </cols>
  <sheetData>
    <row r="1" spans="1:9" x14ac:dyDescent="0.25">
      <c r="A1" s="14" t="s">
        <v>82</v>
      </c>
      <c r="B1" s="14"/>
      <c r="C1" s="14"/>
      <c r="D1" s="14"/>
      <c r="E1" s="14"/>
      <c r="F1" s="14"/>
      <c r="G1" s="14"/>
      <c r="H1" s="14"/>
      <c r="I1" s="14"/>
    </row>
    <row r="2" spans="1:9" ht="60" x14ac:dyDescent="0.25">
      <c r="A2" s="15" t="s">
        <v>83</v>
      </c>
      <c r="B2" s="14"/>
      <c r="C2" s="14"/>
      <c r="D2" s="14"/>
      <c r="E2" s="14"/>
      <c r="F2" s="14"/>
      <c r="G2" s="14"/>
      <c r="H2" s="14"/>
      <c r="I2" s="14"/>
    </row>
    <row r="3" spans="1:9" ht="60" x14ac:dyDescent="0.25">
      <c r="A3" s="15" t="s">
        <v>81</v>
      </c>
      <c r="B3" s="14"/>
      <c r="C3" s="14"/>
      <c r="D3" s="14"/>
      <c r="E3" s="14"/>
      <c r="F3" s="14"/>
      <c r="G3" s="14"/>
      <c r="H3" s="14"/>
      <c r="I3" s="14"/>
    </row>
    <row r="4" spans="1:9" ht="75" x14ac:dyDescent="0.25">
      <c r="A4" s="15" t="s">
        <v>84</v>
      </c>
      <c r="B4" s="14"/>
      <c r="C4" s="14"/>
      <c r="D4" s="14"/>
      <c r="E4" s="14"/>
      <c r="F4" s="14"/>
      <c r="G4" s="14"/>
      <c r="H4" s="14"/>
      <c r="I4" s="14"/>
    </row>
    <row r="5" spans="1:9" x14ac:dyDescent="0.25">
      <c r="A5" s="14"/>
      <c r="B5" s="14"/>
      <c r="C5" s="14"/>
      <c r="D5" s="14"/>
      <c r="E5" s="14"/>
      <c r="F5" s="14"/>
      <c r="G5" s="14"/>
      <c r="H5" s="14"/>
      <c r="I5" s="14"/>
    </row>
    <row r="6" spans="1:9" x14ac:dyDescent="0.25">
      <c r="A6" s="14"/>
      <c r="B6" s="14"/>
      <c r="C6" s="14"/>
      <c r="D6" s="14"/>
      <c r="E6" s="14"/>
      <c r="F6" s="14"/>
      <c r="G6" s="14"/>
      <c r="H6" s="14"/>
      <c r="I6" s="14"/>
    </row>
    <row r="7" spans="1:9" x14ac:dyDescent="0.25">
      <c r="A7" s="14"/>
      <c r="B7" s="14"/>
      <c r="C7" s="14"/>
      <c r="D7" s="14"/>
      <c r="E7" s="14"/>
      <c r="F7" s="14"/>
      <c r="G7" s="14"/>
      <c r="H7" s="14"/>
      <c r="I7" s="14"/>
    </row>
    <row r="8" spans="1:9" x14ac:dyDescent="0.25">
      <c r="A8" s="14"/>
      <c r="B8" s="14"/>
      <c r="C8" s="14"/>
      <c r="D8" s="14"/>
      <c r="E8" s="14"/>
      <c r="F8" s="14"/>
      <c r="G8" s="14"/>
      <c r="H8" s="14"/>
      <c r="I8" s="14"/>
    </row>
    <row r="9" spans="1:9" x14ac:dyDescent="0.25">
      <c r="A9" s="14"/>
      <c r="B9" s="14"/>
      <c r="C9" s="14"/>
      <c r="D9" s="14"/>
      <c r="E9" s="14"/>
      <c r="F9" s="14"/>
      <c r="G9" s="14"/>
      <c r="H9" s="14"/>
      <c r="I9" s="14"/>
    </row>
    <row r="10" spans="1:9" x14ac:dyDescent="0.25">
      <c r="A10" s="14"/>
      <c r="B10" s="14"/>
      <c r="C10" s="14"/>
      <c r="D10" s="14"/>
      <c r="E10" s="14"/>
      <c r="F10" s="14"/>
      <c r="G10" s="14"/>
      <c r="H10" s="14"/>
      <c r="I10" s="14"/>
    </row>
    <row r="11" spans="1:9" x14ac:dyDescent="0.25">
      <c r="A11" s="14"/>
      <c r="B11" s="14"/>
      <c r="C11" s="14"/>
      <c r="D11" s="14"/>
      <c r="E11" s="14"/>
      <c r="F11" s="14"/>
      <c r="G11" s="14"/>
      <c r="H11" s="14"/>
      <c r="I11" s="14"/>
    </row>
    <row r="12" spans="1:9" x14ac:dyDescent="0.25">
      <c r="A12" s="14"/>
      <c r="B12" s="14"/>
      <c r="C12" s="14"/>
      <c r="D12" s="14"/>
      <c r="E12" s="14"/>
      <c r="F12" s="14"/>
      <c r="G12" s="14"/>
      <c r="H12" s="14"/>
      <c r="I12" s="14"/>
    </row>
    <row r="13" spans="1:9" x14ac:dyDescent="0.25">
      <c r="A13" s="14"/>
      <c r="B13" s="14"/>
      <c r="C13" s="14"/>
      <c r="D13" s="14"/>
      <c r="E13" s="14"/>
      <c r="F13" s="14"/>
      <c r="G13" s="14"/>
      <c r="H13" s="14"/>
      <c r="I13" s="14"/>
    </row>
    <row r="14" spans="1:9" x14ac:dyDescent="0.25">
      <c r="A14" s="14"/>
      <c r="B14" s="14"/>
      <c r="C14" s="14"/>
      <c r="D14" s="14"/>
      <c r="E14" s="14"/>
      <c r="F14" s="14"/>
      <c r="G14" s="14"/>
      <c r="H14" s="14"/>
      <c r="I14" s="14"/>
    </row>
    <row r="15" spans="1:9" x14ac:dyDescent="0.25">
      <c r="A15" s="14"/>
      <c r="B15" s="14"/>
      <c r="C15" s="14"/>
      <c r="D15" s="14"/>
      <c r="E15" s="14"/>
      <c r="F15" s="14"/>
      <c r="G15" s="14"/>
      <c r="H15" s="14"/>
      <c r="I15" s="14"/>
    </row>
    <row r="16" spans="1:9" x14ac:dyDescent="0.25">
      <c r="A16" s="14"/>
      <c r="B16" s="14"/>
      <c r="C16" s="14"/>
      <c r="D16" s="14"/>
      <c r="E16" s="14"/>
      <c r="F16" s="14"/>
      <c r="G16" s="14"/>
      <c r="H16" s="14"/>
      <c r="I16" s="14"/>
    </row>
    <row r="17" spans="1:9" x14ac:dyDescent="0.25">
      <c r="A17" s="14"/>
      <c r="B17" s="14"/>
      <c r="C17" s="14"/>
      <c r="D17" s="14"/>
      <c r="E17" s="14"/>
      <c r="F17" s="14"/>
      <c r="G17" s="14"/>
      <c r="H17" s="14"/>
      <c r="I17" s="14"/>
    </row>
    <row r="18" spans="1:9" x14ac:dyDescent="0.25">
      <c r="A18" s="14"/>
      <c r="B18" s="14"/>
      <c r="C18" s="14"/>
      <c r="D18" s="14"/>
      <c r="E18" s="14"/>
      <c r="F18" s="14"/>
      <c r="G18" s="14"/>
      <c r="H18" s="14"/>
      <c r="I18" s="14"/>
    </row>
    <row r="19" spans="1:9" x14ac:dyDescent="0.25">
      <c r="A19" s="14"/>
      <c r="B19" s="14"/>
      <c r="C19" s="14"/>
      <c r="D19" s="14"/>
      <c r="E19" s="14"/>
      <c r="F19" s="14"/>
      <c r="G19" s="14"/>
      <c r="H19" s="14"/>
      <c r="I19" s="14"/>
    </row>
    <row r="20" spans="1:9" x14ac:dyDescent="0.25">
      <c r="A20" s="14"/>
      <c r="B20" s="14"/>
      <c r="C20" s="14"/>
      <c r="D20" s="14"/>
      <c r="E20" s="14"/>
      <c r="F20" s="14"/>
      <c r="G20" s="14"/>
      <c r="H20" s="14"/>
      <c r="I20" s="14"/>
    </row>
    <row r="21" spans="1:9" x14ac:dyDescent="0.25">
      <c r="A21" s="14"/>
      <c r="B21" s="14"/>
      <c r="C21" s="14"/>
      <c r="D21" s="14"/>
      <c r="E21" s="14"/>
      <c r="F21" s="14"/>
      <c r="G21" s="14"/>
      <c r="H21" s="14"/>
      <c r="I21" s="14"/>
    </row>
    <row r="22" spans="1:9" x14ac:dyDescent="0.25">
      <c r="A22" s="14"/>
      <c r="B22" s="14"/>
      <c r="C22" s="14"/>
      <c r="D22" s="14"/>
      <c r="E22" s="14"/>
      <c r="F22" s="14"/>
      <c r="G22" s="14"/>
      <c r="H22" s="14"/>
      <c r="I22" s="14"/>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4"/>
      <c r="C26" s="14"/>
      <c r="D26" s="14"/>
      <c r="E26" s="14"/>
      <c r="F26" s="14"/>
      <c r="G26" s="14"/>
      <c r="H26" s="14"/>
      <c r="I26" s="14"/>
    </row>
    <row r="27" spans="1:9" x14ac:dyDescent="0.25">
      <c r="A27" s="14"/>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x14ac:dyDescent="0.25">
      <c r="A30" s="14"/>
      <c r="B30" s="14"/>
      <c r="C30" s="14"/>
      <c r="D30" s="14"/>
      <c r="E30" s="14"/>
      <c r="F30" s="14"/>
      <c r="G30" s="14"/>
      <c r="H30" s="14"/>
      <c r="I30" s="14"/>
    </row>
    <row r="31" spans="1:9" x14ac:dyDescent="0.25">
      <c r="A31" s="14"/>
      <c r="B31" s="14"/>
      <c r="C31" s="14"/>
      <c r="D31" s="14"/>
      <c r="E31" s="14"/>
      <c r="F31" s="14"/>
      <c r="G31" s="14"/>
      <c r="H31" s="14"/>
      <c r="I31" s="14"/>
    </row>
    <row r="32" spans="1:9" x14ac:dyDescent="0.25">
      <c r="A32" s="14"/>
      <c r="B32" s="14"/>
      <c r="C32" s="14"/>
      <c r="D32" s="14"/>
      <c r="E32" s="14"/>
      <c r="F32" s="14"/>
      <c r="G32" s="14"/>
      <c r="H32" s="14"/>
      <c r="I32" s="14"/>
    </row>
    <row r="33" spans="1:9" x14ac:dyDescent="0.25">
      <c r="A33" s="14"/>
      <c r="B33" s="14"/>
      <c r="C33" s="14"/>
      <c r="D33" s="14"/>
      <c r="E33" s="14"/>
      <c r="F33" s="14"/>
      <c r="G33" s="14"/>
      <c r="H33" s="14"/>
      <c r="I33" s="14"/>
    </row>
    <row r="34" spans="1:9" x14ac:dyDescent="0.25">
      <c r="A34" s="14"/>
      <c r="B34" s="14"/>
      <c r="C34" s="14"/>
      <c r="D34" s="14"/>
      <c r="E34" s="14"/>
      <c r="F34" s="14"/>
      <c r="G34" s="14"/>
      <c r="H34" s="14"/>
      <c r="I34" s="14"/>
    </row>
    <row r="35" spans="1:9" x14ac:dyDescent="0.25">
      <c r="A35" s="14"/>
      <c r="B35" s="14"/>
      <c r="C35" s="14"/>
      <c r="D35" s="14"/>
      <c r="E35" s="14"/>
      <c r="F35" s="14"/>
      <c r="G35" s="14"/>
      <c r="H35" s="14"/>
      <c r="I35" s="14"/>
    </row>
    <row r="36" spans="1:9" x14ac:dyDescent="0.25">
      <c r="A36" s="14"/>
      <c r="B36" s="14"/>
      <c r="C36" s="14"/>
      <c r="D36" s="14"/>
      <c r="E36" s="14"/>
      <c r="F36" s="14"/>
      <c r="G36" s="14"/>
      <c r="H36" s="14"/>
      <c r="I36" s="14"/>
    </row>
    <row r="37" spans="1:9" x14ac:dyDescent="0.25">
      <c r="A37" s="14"/>
      <c r="B37" s="14"/>
      <c r="C37" s="14"/>
      <c r="D37" s="14"/>
      <c r="E37" s="14"/>
      <c r="F37" s="14"/>
      <c r="G37" s="14"/>
      <c r="H37" s="14"/>
      <c r="I37" s="14"/>
    </row>
    <row r="38" spans="1:9" x14ac:dyDescent="0.25">
      <c r="A38" s="14"/>
      <c r="B38" s="14"/>
      <c r="C38" s="14"/>
      <c r="D38" s="14"/>
      <c r="E38" s="14"/>
      <c r="F38" s="14"/>
      <c r="G38" s="14"/>
      <c r="H38" s="14"/>
      <c r="I38" s="14"/>
    </row>
    <row r="39" spans="1:9" x14ac:dyDescent="0.25">
      <c r="A39" s="14"/>
      <c r="B39" s="14"/>
      <c r="C39" s="14"/>
      <c r="D39" s="14"/>
      <c r="E39" s="14"/>
      <c r="F39" s="14"/>
      <c r="G39" s="14"/>
      <c r="H39" s="14"/>
      <c r="I39" s="14"/>
    </row>
    <row r="40" spans="1:9" x14ac:dyDescent="0.25">
      <c r="A40" s="14"/>
      <c r="B40" s="14"/>
      <c r="C40" s="14"/>
      <c r="D40" s="14"/>
      <c r="E40" s="14"/>
      <c r="F40" s="14"/>
      <c r="G40" s="14"/>
      <c r="H40" s="14"/>
      <c r="I40" s="14"/>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x14ac:dyDescent="0.25">
      <c r="A46" s="14"/>
      <c r="B46" s="14"/>
      <c r="C46" s="14"/>
      <c r="D46" s="14"/>
      <c r="E46" s="14"/>
      <c r="F46" s="14"/>
      <c r="G46" s="14"/>
      <c r="H46" s="14"/>
      <c r="I46" s="14"/>
    </row>
    <row r="47" spans="1:9" x14ac:dyDescent="0.25">
      <c r="A47" s="14"/>
      <c r="B47" s="14"/>
      <c r="C47" s="14"/>
      <c r="D47" s="14"/>
      <c r="E47" s="14"/>
      <c r="F47" s="14"/>
      <c r="G47" s="14"/>
      <c r="H47" s="14"/>
      <c r="I47" s="14"/>
    </row>
    <row r="48" spans="1:9" x14ac:dyDescent="0.25">
      <c r="A48" s="14"/>
      <c r="B48" s="14"/>
      <c r="C48" s="14"/>
      <c r="D48" s="14"/>
      <c r="E48" s="14"/>
      <c r="F48" s="14"/>
      <c r="G48" s="14"/>
      <c r="H48" s="14"/>
      <c r="I48" s="14"/>
    </row>
    <row r="49" spans="1:9" x14ac:dyDescent="0.25">
      <c r="A49" s="14"/>
      <c r="B49" s="14"/>
      <c r="C49" s="14"/>
      <c r="D49" s="14"/>
      <c r="E49" s="14"/>
      <c r="F49" s="14"/>
      <c r="G49" s="14"/>
      <c r="H49" s="14"/>
      <c r="I49" s="14"/>
    </row>
    <row r="50" spans="1:9" x14ac:dyDescent="0.25">
      <c r="A50" s="14"/>
      <c r="B50" s="14"/>
      <c r="C50" s="14"/>
      <c r="D50" s="14"/>
      <c r="E50" s="14"/>
      <c r="F50" s="14"/>
      <c r="G50" s="14"/>
      <c r="H50" s="14"/>
      <c r="I50" s="14"/>
    </row>
    <row r="51" spans="1:9" x14ac:dyDescent="0.25">
      <c r="A51" s="14"/>
      <c r="B51" s="14"/>
      <c r="C51" s="14"/>
      <c r="D51" s="14"/>
      <c r="E51" s="14"/>
      <c r="F51" s="14"/>
      <c r="G51" s="14"/>
      <c r="H51" s="14"/>
      <c r="I51" s="14"/>
    </row>
    <row r="52" spans="1:9" x14ac:dyDescent="0.25">
      <c r="A52" s="14"/>
      <c r="B52" s="14"/>
      <c r="C52" s="14"/>
      <c r="D52" s="14"/>
      <c r="E52" s="14"/>
      <c r="F52" s="14"/>
      <c r="G52" s="14"/>
      <c r="H52" s="14"/>
      <c r="I52" s="14"/>
    </row>
    <row r="53" spans="1:9" x14ac:dyDescent="0.25">
      <c r="A53" s="14"/>
      <c r="B53" s="14"/>
      <c r="C53" s="14"/>
      <c r="D53" s="14"/>
      <c r="E53" s="14"/>
      <c r="F53" s="14"/>
      <c r="G53" s="14"/>
      <c r="H53" s="14"/>
      <c r="I53" s="14"/>
    </row>
    <row r="54" spans="1:9" x14ac:dyDescent="0.25">
      <c r="A54" s="14"/>
      <c r="B54" s="14"/>
      <c r="C54" s="14"/>
      <c r="D54" s="14"/>
      <c r="E54" s="14"/>
      <c r="F54" s="14"/>
      <c r="G54" s="14"/>
      <c r="H54" s="14"/>
      <c r="I54" s="14"/>
    </row>
    <row r="55" spans="1:9" x14ac:dyDescent="0.25">
      <c r="A55" s="14"/>
      <c r="B55" s="14"/>
      <c r="C55" s="14"/>
      <c r="D55" s="14"/>
      <c r="E55" s="14"/>
      <c r="F55" s="14"/>
      <c r="G55" s="14"/>
      <c r="H55" s="14"/>
      <c r="I55" s="14"/>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14"/>
      <c r="B58" s="14"/>
      <c r="C58" s="14"/>
      <c r="D58" s="14"/>
      <c r="E58" s="14"/>
      <c r="F58" s="14"/>
      <c r="G58" s="14"/>
      <c r="H58" s="14"/>
      <c r="I58" s="14"/>
    </row>
    <row r="59" spans="1:9" x14ac:dyDescent="0.25">
      <c r="A59" s="14"/>
      <c r="B59" s="14"/>
      <c r="C59" s="14"/>
      <c r="D59" s="14"/>
      <c r="E59" s="14"/>
      <c r="F59" s="14"/>
      <c r="G59" s="14"/>
      <c r="H59" s="14"/>
      <c r="I59" s="14"/>
    </row>
    <row r="60" spans="1:9" x14ac:dyDescent="0.25">
      <c r="A60" s="14"/>
      <c r="B60" s="14"/>
      <c r="C60" s="14"/>
      <c r="D60" s="14"/>
      <c r="E60" s="14"/>
      <c r="F60" s="14"/>
      <c r="G60" s="14"/>
      <c r="H60" s="14"/>
      <c r="I60" s="14"/>
    </row>
    <row r="61" spans="1:9" x14ac:dyDescent="0.25">
      <c r="A61" s="14"/>
      <c r="B61" s="14"/>
      <c r="C61" s="14"/>
      <c r="D61" s="14"/>
      <c r="E61" s="14"/>
      <c r="F61" s="14"/>
      <c r="G61" s="14"/>
      <c r="H61" s="14"/>
      <c r="I61" s="14"/>
    </row>
    <row r="62" spans="1:9" x14ac:dyDescent="0.25">
      <c r="A62" s="14"/>
      <c r="B62" s="14"/>
      <c r="C62" s="14"/>
      <c r="D62" s="14"/>
      <c r="E62" s="14"/>
      <c r="F62" s="14"/>
      <c r="G62" s="14"/>
      <c r="H62" s="14"/>
      <c r="I62" s="14"/>
    </row>
    <row r="63" spans="1:9" x14ac:dyDescent="0.25">
      <c r="A63" s="14"/>
      <c r="B63" s="14"/>
      <c r="C63" s="14"/>
      <c r="D63" s="14"/>
      <c r="E63" s="14"/>
      <c r="F63" s="14"/>
      <c r="G63" s="14"/>
      <c r="H63" s="14"/>
      <c r="I63" s="14"/>
    </row>
    <row r="64" spans="1:9" x14ac:dyDescent="0.25">
      <c r="A64" s="14"/>
      <c r="B64" s="14"/>
      <c r="C64" s="14"/>
      <c r="D64" s="14"/>
      <c r="E64" s="14"/>
      <c r="F64" s="14"/>
      <c r="G64" s="14"/>
      <c r="H64" s="14"/>
      <c r="I64" s="14"/>
    </row>
    <row r="65" spans="1:9" x14ac:dyDescent="0.25">
      <c r="A65" s="14"/>
      <c r="B65" s="14"/>
      <c r="C65" s="14"/>
      <c r="D65" s="14"/>
      <c r="E65" s="14"/>
      <c r="F65" s="14"/>
      <c r="G65" s="14"/>
      <c r="H65" s="14"/>
      <c r="I65" s="14"/>
    </row>
    <row r="66" spans="1:9" x14ac:dyDescent="0.25">
      <c r="A66" s="14"/>
      <c r="B66" s="14"/>
      <c r="C66" s="14"/>
      <c r="D66" s="14"/>
      <c r="E66" s="14"/>
      <c r="F66" s="14"/>
      <c r="G66" s="14"/>
      <c r="H66" s="14"/>
      <c r="I66" s="14"/>
    </row>
    <row r="67" spans="1:9" x14ac:dyDescent="0.25">
      <c r="A67" s="14"/>
      <c r="B67" s="14"/>
      <c r="C67" s="14"/>
      <c r="D67" s="14"/>
      <c r="E67" s="14"/>
      <c r="F67" s="14"/>
      <c r="G67" s="14"/>
      <c r="H67" s="14"/>
      <c r="I67" s="14"/>
    </row>
    <row r="68" spans="1:9" x14ac:dyDescent="0.25">
      <c r="A68" s="14"/>
      <c r="B68" s="14"/>
      <c r="C68" s="14"/>
      <c r="D68" s="14"/>
      <c r="E68" s="14"/>
      <c r="F68" s="14"/>
      <c r="G68" s="14"/>
      <c r="H68" s="14"/>
      <c r="I68" s="14"/>
    </row>
    <row r="69" spans="1:9" x14ac:dyDescent="0.25">
      <c r="A69" s="14"/>
      <c r="B69" s="14"/>
      <c r="C69" s="14"/>
      <c r="D69" s="14"/>
      <c r="E69" s="14"/>
      <c r="F69" s="14"/>
      <c r="G69" s="14"/>
      <c r="H69" s="14"/>
      <c r="I69" s="14"/>
    </row>
    <row r="70" spans="1:9" x14ac:dyDescent="0.25">
      <c r="A70" s="14"/>
      <c r="B70" s="14"/>
      <c r="C70" s="14"/>
      <c r="D70" s="14"/>
      <c r="E70" s="14"/>
      <c r="F70" s="14"/>
      <c r="G70" s="14"/>
      <c r="H70" s="14"/>
      <c r="I70" s="14"/>
    </row>
    <row r="71" spans="1:9" x14ac:dyDescent="0.25">
      <c r="A71" s="14"/>
      <c r="B71" s="14"/>
      <c r="C71" s="14"/>
      <c r="D71" s="14"/>
      <c r="E71" s="14"/>
      <c r="F71" s="14"/>
      <c r="G71" s="14"/>
      <c r="H71" s="14"/>
      <c r="I71" s="14"/>
    </row>
    <row r="72" spans="1:9" x14ac:dyDescent="0.25">
      <c r="A72" s="14"/>
      <c r="B72" s="14"/>
      <c r="C72" s="14"/>
      <c r="D72" s="14"/>
      <c r="E72" s="14"/>
      <c r="F72" s="14"/>
      <c r="G72" s="14"/>
      <c r="H72" s="14"/>
      <c r="I72" s="14"/>
    </row>
    <row r="73" spans="1:9" x14ac:dyDescent="0.25">
      <c r="A73" s="14"/>
      <c r="B73" s="14"/>
      <c r="C73" s="14"/>
      <c r="D73" s="14"/>
      <c r="E73" s="14"/>
      <c r="F73" s="14"/>
      <c r="G73" s="14"/>
      <c r="H73" s="14"/>
      <c r="I73" s="14"/>
    </row>
    <row r="74" spans="1:9" x14ac:dyDescent="0.25">
      <c r="A74" s="14"/>
      <c r="B74" s="14"/>
      <c r="C74" s="14"/>
      <c r="D74" s="14"/>
      <c r="E74" s="14"/>
      <c r="F74" s="14"/>
      <c r="G74" s="14"/>
      <c r="H74" s="14"/>
      <c r="I74" s="14"/>
    </row>
    <row r="75" spans="1:9" x14ac:dyDescent="0.25">
      <c r="A75" s="14"/>
      <c r="B75" s="14"/>
      <c r="C75" s="14"/>
      <c r="D75" s="14"/>
      <c r="E75" s="14"/>
      <c r="F75" s="14"/>
      <c r="G75" s="14"/>
      <c r="H75" s="14"/>
      <c r="I75" s="14"/>
    </row>
    <row r="76" spans="1:9" x14ac:dyDescent="0.25">
      <c r="A76" s="14"/>
      <c r="B76" s="14"/>
      <c r="C76" s="14"/>
      <c r="D76" s="14"/>
      <c r="E76" s="14"/>
      <c r="F76" s="14"/>
      <c r="G76" s="14"/>
      <c r="H76" s="14"/>
      <c r="I76" s="14"/>
    </row>
    <row r="77" spans="1:9" x14ac:dyDescent="0.25">
      <c r="A77" s="14"/>
      <c r="B77" s="14"/>
      <c r="C77" s="14"/>
      <c r="D77" s="14"/>
      <c r="E77" s="14"/>
      <c r="F77" s="14"/>
      <c r="G77" s="14"/>
      <c r="H77" s="14"/>
      <c r="I77" s="14"/>
    </row>
    <row r="78" spans="1:9" x14ac:dyDescent="0.25">
      <c r="A78" s="14"/>
      <c r="B78" s="14"/>
      <c r="C78" s="14"/>
      <c r="D78" s="14"/>
      <c r="E78" s="14"/>
      <c r="F78" s="14"/>
      <c r="G78" s="14"/>
      <c r="H78" s="14"/>
      <c r="I78" s="14"/>
    </row>
    <row r="79" spans="1:9" x14ac:dyDescent="0.25">
      <c r="A79" s="14"/>
      <c r="B79" s="14"/>
      <c r="C79" s="14"/>
      <c r="D79" s="14"/>
      <c r="E79" s="14"/>
      <c r="F79" s="14"/>
      <c r="G79" s="14"/>
      <c r="H79" s="14"/>
      <c r="I79" s="14"/>
    </row>
    <row r="80" spans="1:9" x14ac:dyDescent="0.25">
      <c r="A80" s="14"/>
      <c r="B80" s="14"/>
      <c r="C80" s="14"/>
      <c r="D80" s="14"/>
      <c r="E80" s="14"/>
      <c r="F80" s="14"/>
      <c r="G80" s="14"/>
      <c r="H80" s="14"/>
      <c r="I80" s="14"/>
    </row>
    <row r="81" spans="1:9" x14ac:dyDescent="0.25">
      <c r="A81" s="14"/>
      <c r="B81" s="14"/>
      <c r="C81" s="14"/>
      <c r="D81" s="14"/>
      <c r="E81" s="14"/>
      <c r="F81" s="14"/>
      <c r="G81" s="14"/>
      <c r="H81" s="14"/>
      <c r="I81" s="14"/>
    </row>
    <row r="82" spans="1:9" x14ac:dyDescent="0.25">
      <c r="A82" s="14"/>
      <c r="B82" s="14"/>
      <c r="C82" s="14"/>
      <c r="D82" s="14"/>
      <c r="E82" s="14"/>
      <c r="F82" s="14"/>
      <c r="G82" s="14"/>
      <c r="H82" s="14"/>
      <c r="I82" s="14"/>
    </row>
    <row r="83" spans="1:9" x14ac:dyDescent="0.25">
      <c r="A83" s="14"/>
      <c r="B83" s="14"/>
      <c r="C83" s="14"/>
      <c r="D83" s="14"/>
      <c r="E83" s="14"/>
      <c r="F83" s="14"/>
      <c r="G83" s="14"/>
      <c r="H83" s="14"/>
      <c r="I83" s="14"/>
    </row>
    <row r="84" spans="1:9" x14ac:dyDescent="0.25">
      <c r="A84" s="14"/>
      <c r="B84" s="14"/>
      <c r="C84" s="14"/>
      <c r="D84" s="14"/>
      <c r="E84" s="14"/>
      <c r="F84" s="14"/>
      <c r="G84" s="14"/>
      <c r="H84" s="14"/>
      <c r="I84" s="14"/>
    </row>
    <row r="85" spans="1:9" x14ac:dyDescent="0.25">
      <c r="A85" s="14"/>
      <c r="B85" s="14"/>
      <c r="C85" s="14"/>
      <c r="D85" s="14"/>
      <c r="E85" s="14"/>
      <c r="F85" s="14"/>
      <c r="G85" s="14"/>
      <c r="H85" s="14"/>
      <c r="I85" s="14"/>
    </row>
    <row r="86" spans="1:9" x14ac:dyDescent="0.25">
      <c r="A86" s="14"/>
      <c r="B86" s="14"/>
      <c r="C86" s="14"/>
      <c r="D86" s="14"/>
      <c r="E86" s="14"/>
      <c r="F86" s="14"/>
      <c r="G86" s="14"/>
      <c r="H86" s="14"/>
      <c r="I86" s="14"/>
    </row>
    <row r="87" spans="1:9" x14ac:dyDescent="0.25">
      <c r="A87" s="14"/>
      <c r="B87" s="14"/>
      <c r="C87" s="14"/>
      <c r="D87" s="14"/>
      <c r="E87" s="14"/>
      <c r="F87" s="14"/>
      <c r="G87" s="14"/>
      <c r="H87" s="14"/>
      <c r="I87" s="14"/>
    </row>
    <row r="88" spans="1:9" x14ac:dyDescent="0.25">
      <c r="A88" s="14"/>
      <c r="B88" s="14"/>
      <c r="C88" s="14"/>
      <c r="D88" s="14"/>
      <c r="E88" s="14"/>
      <c r="F88" s="14"/>
      <c r="G88" s="14"/>
      <c r="H88" s="14"/>
      <c r="I88" s="14"/>
    </row>
    <row r="89" spans="1:9" x14ac:dyDescent="0.25">
      <c r="A89" s="14"/>
      <c r="B89" s="14"/>
      <c r="C89" s="14"/>
      <c r="D89" s="14"/>
      <c r="E89" s="14"/>
      <c r="F89" s="14"/>
      <c r="G89" s="14"/>
      <c r="H89" s="14"/>
      <c r="I89" s="14"/>
    </row>
    <row r="90" spans="1:9" x14ac:dyDescent="0.25">
      <c r="A90" s="14"/>
      <c r="B90" s="14"/>
      <c r="C90" s="14"/>
      <c r="D90" s="14"/>
      <c r="E90" s="14"/>
      <c r="F90" s="14"/>
      <c r="G90" s="14"/>
      <c r="H90" s="14"/>
      <c r="I90" s="14"/>
    </row>
    <row r="91" spans="1:9" x14ac:dyDescent="0.25">
      <c r="A91" s="14"/>
      <c r="B91" s="14"/>
      <c r="C91" s="14"/>
      <c r="D91" s="14"/>
      <c r="E91" s="14"/>
      <c r="F91" s="14"/>
      <c r="G91" s="14"/>
      <c r="H91" s="14"/>
      <c r="I91" s="14"/>
    </row>
    <row r="92" spans="1:9" x14ac:dyDescent="0.25">
      <c r="A92" s="14"/>
      <c r="B92" s="14"/>
      <c r="C92" s="14"/>
      <c r="D92" s="14"/>
      <c r="E92" s="14"/>
      <c r="F92" s="14"/>
      <c r="G92" s="14"/>
      <c r="H92" s="14"/>
      <c r="I92" s="14"/>
    </row>
    <row r="93" spans="1:9" x14ac:dyDescent="0.25">
      <c r="A93" s="14"/>
      <c r="B93" s="14"/>
      <c r="C93" s="14"/>
      <c r="D93" s="14"/>
      <c r="E93" s="14"/>
      <c r="F93" s="14"/>
      <c r="G93" s="14"/>
      <c r="H93" s="14"/>
      <c r="I93" s="14"/>
    </row>
    <row r="94" spans="1:9" x14ac:dyDescent="0.25">
      <c r="A94" s="14"/>
      <c r="B94" s="14"/>
      <c r="C94" s="14"/>
      <c r="D94" s="14"/>
      <c r="E94" s="14"/>
      <c r="F94" s="14"/>
      <c r="G94" s="14"/>
      <c r="H94" s="14"/>
      <c r="I94" s="14"/>
    </row>
    <row r="95" spans="1:9" x14ac:dyDescent="0.25">
      <c r="A95" s="14"/>
      <c r="B95" s="14"/>
      <c r="C95" s="14"/>
      <c r="D95" s="14"/>
      <c r="E95" s="14"/>
      <c r="F95" s="14"/>
      <c r="G95" s="14"/>
      <c r="H95" s="14"/>
      <c r="I95" s="14"/>
    </row>
    <row r="96" spans="1:9" x14ac:dyDescent="0.25">
      <c r="A96" s="14"/>
      <c r="B96" s="14"/>
      <c r="C96" s="14"/>
      <c r="D96" s="14"/>
      <c r="E96" s="14"/>
      <c r="F96" s="14"/>
      <c r="G96" s="14"/>
      <c r="H96" s="14"/>
      <c r="I96" s="14"/>
    </row>
    <row r="97" spans="1:9" x14ac:dyDescent="0.25">
      <c r="A97" s="14"/>
      <c r="B97" s="14"/>
      <c r="C97" s="14"/>
      <c r="D97" s="14"/>
      <c r="E97" s="14"/>
      <c r="F97" s="14"/>
      <c r="G97" s="14"/>
      <c r="H97" s="14"/>
      <c r="I97" s="14"/>
    </row>
    <row r="98" spans="1:9" x14ac:dyDescent="0.25">
      <c r="A98" s="14"/>
      <c r="B98" s="14"/>
      <c r="C98" s="14"/>
      <c r="D98" s="14"/>
      <c r="E98" s="14"/>
      <c r="F98" s="14"/>
      <c r="G98" s="14"/>
      <c r="H98" s="14"/>
      <c r="I98" s="14"/>
    </row>
    <row r="99" spans="1:9" x14ac:dyDescent="0.25">
      <c r="A99" s="14"/>
      <c r="B99" s="14"/>
      <c r="C99" s="14"/>
      <c r="D99" s="14"/>
      <c r="E99" s="14"/>
      <c r="F99" s="14"/>
      <c r="G99" s="14"/>
      <c r="H99" s="14"/>
      <c r="I99" s="14"/>
    </row>
    <row r="100" spans="1:9" x14ac:dyDescent="0.25">
      <c r="A100" s="14"/>
      <c r="B100" s="14"/>
      <c r="C100" s="14"/>
      <c r="D100" s="14"/>
      <c r="E100" s="14"/>
      <c r="F100" s="14"/>
      <c r="G100" s="14"/>
      <c r="H100" s="14"/>
      <c r="I100" s="14"/>
    </row>
    <row r="101" spans="1:9" x14ac:dyDescent="0.25">
      <c r="A101" s="14"/>
      <c r="B101" s="14"/>
      <c r="C101" s="14"/>
      <c r="D101" s="14"/>
      <c r="E101" s="14"/>
      <c r="F101" s="14"/>
      <c r="G101" s="14"/>
      <c r="H101" s="14"/>
      <c r="I101" s="14"/>
    </row>
    <row r="102" spans="1:9" x14ac:dyDescent="0.25">
      <c r="A102" s="14"/>
      <c r="B102" s="14"/>
      <c r="C102" s="14"/>
      <c r="D102" s="14"/>
      <c r="E102" s="14"/>
      <c r="F102" s="14"/>
      <c r="G102" s="14"/>
      <c r="H102" s="14"/>
      <c r="I102" s="14"/>
    </row>
    <row r="103" spans="1:9" x14ac:dyDescent="0.25">
      <c r="A103" s="14"/>
      <c r="B103" s="14"/>
      <c r="C103" s="14"/>
      <c r="D103" s="14"/>
      <c r="E103" s="14"/>
      <c r="F103" s="14"/>
      <c r="G103" s="14"/>
      <c r="H103" s="14"/>
      <c r="I103" s="14"/>
    </row>
    <row r="104" spans="1:9" x14ac:dyDescent="0.25">
      <c r="A104" s="14"/>
      <c r="B104" s="14"/>
      <c r="C104" s="14"/>
      <c r="D104" s="14"/>
      <c r="E104" s="14"/>
      <c r="F104" s="14"/>
      <c r="G104" s="14"/>
      <c r="H104" s="14"/>
      <c r="I104" s="14"/>
    </row>
    <row r="105" spans="1:9" x14ac:dyDescent="0.25">
      <c r="A105" s="14"/>
      <c r="B105" s="14"/>
      <c r="C105" s="14"/>
      <c r="D105" s="14"/>
      <c r="E105" s="14"/>
      <c r="F105" s="14"/>
      <c r="G105" s="14"/>
      <c r="H105" s="14"/>
      <c r="I105" s="14"/>
    </row>
    <row r="106" spans="1:9" x14ac:dyDescent="0.25">
      <c r="A106" s="14"/>
      <c r="B106" s="14"/>
      <c r="C106" s="14"/>
      <c r="D106" s="14"/>
      <c r="E106" s="14"/>
      <c r="F106" s="14"/>
      <c r="G106" s="14"/>
      <c r="H106" s="14"/>
      <c r="I106" s="14"/>
    </row>
    <row r="107" spans="1:9" x14ac:dyDescent="0.25">
      <c r="A107" s="14"/>
      <c r="B107" s="14"/>
      <c r="C107" s="14"/>
      <c r="D107" s="14"/>
      <c r="E107" s="14"/>
      <c r="F107" s="14"/>
      <c r="G107" s="14"/>
      <c r="H107" s="14"/>
      <c r="I107" s="14"/>
    </row>
    <row r="108" spans="1:9" x14ac:dyDescent="0.25">
      <c r="A108" s="14"/>
      <c r="B108" s="14"/>
      <c r="C108" s="14"/>
      <c r="D108" s="14"/>
      <c r="E108" s="14"/>
      <c r="F108" s="14"/>
      <c r="G108" s="14"/>
      <c r="H108" s="14"/>
      <c r="I108" s="14"/>
    </row>
    <row r="109" spans="1:9" x14ac:dyDescent="0.25">
      <c r="A109" s="14"/>
      <c r="B109" s="14"/>
      <c r="C109" s="14"/>
      <c r="D109" s="14"/>
      <c r="E109" s="14"/>
      <c r="F109" s="14"/>
      <c r="G109" s="14"/>
      <c r="H109" s="14"/>
      <c r="I109" s="14"/>
    </row>
    <row r="110" spans="1:9" x14ac:dyDescent="0.25">
      <c r="A110" s="14"/>
      <c r="B110" s="14"/>
      <c r="C110" s="14"/>
      <c r="D110" s="14"/>
      <c r="E110" s="14"/>
      <c r="F110" s="14"/>
      <c r="G110" s="14"/>
      <c r="H110" s="14"/>
      <c r="I110" s="14"/>
    </row>
    <row r="111" spans="1:9" x14ac:dyDescent="0.25">
      <c r="A111" s="14"/>
      <c r="B111" s="14"/>
      <c r="C111" s="14"/>
      <c r="D111" s="14"/>
      <c r="E111" s="14"/>
      <c r="F111" s="14"/>
      <c r="G111" s="14"/>
      <c r="H111" s="14"/>
      <c r="I111" s="14"/>
    </row>
    <row r="112" spans="1:9" x14ac:dyDescent="0.25">
      <c r="A112" s="14"/>
      <c r="B112" s="14"/>
      <c r="C112" s="14"/>
      <c r="D112" s="14"/>
      <c r="E112" s="14"/>
      <c r="F112" s="14"/>
      <c r="G112" s="14"/>
      <c r="H112" s="14"/>
      <c r="I112" s="14"/>
    </row>
    <row r="113" spans="1:9" x14ac:dyDescent="0.25">
      <c r="A113" s="14"/>
      <c r="B113" s="14"/>
      <c r="C113" s="14"/>
      <c r="D113" s="14"/>
      <c r="E113" s="14"/>
      <c r="F113" s="14"/>
      <c r="G113" s="14"/>
      <c r="H113" s="14"/>
      <c r="I113" s="14"/>
    </row>
    <row r="114" spans="1:9" x14ac:dyDescent="0.25">
      <c r="A114" s="14"/>
      <c r="B114" s="14"/>
      <c r="C114" s="14"/>
      <c r="D114" s="14"/>
      <c r="E114" s="14"/>
      <c r="F114" s="14"/>
      <c r="G114" s="14"/>
      <c r="H114" s="14"/>
      <c r="I114" s="14"/>
    </row>
    <row r="115" spans="1:9" x14ac:dyDescent="0.25">
      <c r="A115" s="14"/>
      <c r="B115" s="14"/>
      <c r="C115" s="14"/>
      <c r="D115" s="14"/>
      <c r="E115" s="14"/>
      <c r="F115" s="14"/>
      <c r="G115" s="14"/>
      <c r="H115" s="14"/>
      <c r="I115" s="14"/>
    </row>
    <row r="116" spans="1:9" x14ac:dyDescent="0.25">
      <c r="A116" s="14"/>
      <c r="B116" s="14"/>
      <c r="C116" s="14"/>
      <c r="D116" s="14"/>
      <c r="E116" s="14"/>
      <c r="F116" s="14"/>
      <c r="G116" s="14"/>
      <c r="H116" s="14"/>
      <c r="I116" s="14"/>
    </row>
    <row r="117" spans="1:9" x14ac:dyDescent="0.25">
      <c r="A117" s="14"/>
      <c r="B117" s="14"/>
      <c r="C117" s="14"/>
      <c r="D117" s="14"/>
      <c r="E117" s="14"/>
      <c r="F117" s="14"/>
      <c r="G117" s="14"/>
      <c r="H117" s="14"/>
      <c r="I117" s="14"/>
    </row>
    <row r="118" spans="1:9" x14ac:dyDescent="0.25">
      <c r="A118" s="14"/>
      <c r="B118" s="14"/>
      <c r="C118" s="14"/>
      <c r="D118" s="14"/>
      <c r="E118" s="14"/>
      <c r="F118" s="14"/>
      <c r="G118" s="14"/>
      <c r="H118" s="14"/>
      <c r="I118" s="14"/>
    </row>
    <row r="119" spans="1:9" x14ac:dyDescent="0.25">
      <c r="A119" s="14"/>
      <c r="B119" s="14"/>
      <c r="C119" s="14"/>
      <c r="D119" s="14"/>
      <c r="E119" s="14"/>
      <c r="F119" s="14"/>
      <c r="G119" s="14"/>
      <c r="H119" s="14"/>
      <c r="I119" s="14"/>
    </row>
    <row r="120" spans="1:9" x14ac:dyDescent="0.25">
      <c r="A120" s="14"/>
      <c r="B120" s="14"/>
      <c r="C120" s="14"/>
      <c r="D120" s="14"/>
      <c r="E120" s="14"/>
      <c r="F120" s="14"/>
      <c r="G120" s="14"/>
      <c r="H120" s="14"/>
      <c r="I120" s="14"/>
    </row>
    <row r="121" spans="1:9" x14ac:dyDescent="0.25">
      <c r="A121" s="14"/>
      <c r="B121" s="14"/>
      <c r="C121" s="14"/>
      <c r="D121" s="14"/>
      <c r="E121" s="14"/>
      <c r="F121" s="14"/>
      <c r="G121" s="14"/>
      <c r="H121" s="14"/>
      <c r="I121" s="14"/>
    </row>
    <row r="122" spans="1:9" x14ac:dyDescent="0.25">
      <c r="A122" s="14"/>
      <c r="B122" s="14"/>
      <c r="C122" s="14"/>
      <c r="D122" s="14"/>
      <c r="E122" s="14"/>
      <c r="F122" s="14"/>
      <c r="G122" s="14"/>
      <c r="H122" s="14"/>
      <c r="I122" s="14"/>
    </row>
    <row r="123" spans="1:9" x14ac:dyDescent="0.25">
      <c r="A123" s="14"/>
      <c r="B123" s="14"/>
      <c r="C123" s="14"/>
      <c r="D123" s="14"/>
      <c r="E123" s="14"/>
      <c r="F123" s="14"/>
      <c r="G123" s="14"/>
      <c r="H123" s="14"/>
      <c r="I123" s="14"/>
    </row>
    <row r="124" spans="1:9" x14ac:dyDescent="0.25">
      <c r="A124" s="14"/>
      <c r="B124" s="14"/>
      <c r="C124" s="14"/>
      <c r="D124" s="14"/>
      <c r="E124" s="14"/>
      <c r="F124" s="14"/>
      <c r="G124" s="14"/>
      <c r="H124" s="14"/>
      <c r="I124" s="14"/>
    </row>
    <row r="125" spans="1:9" x14ac:dyDescent="0.25">
      <c r="A125" s="14"/>
      <c r="B125" s="14"/>
      <c r="C125" s="14"/>
      <c r="D125" s="14"/>
      <c r="E125" s="14"/>
      <c r="F125" s="14"/>
      <c r="G125" s="14"/>
      <c r="H125" s="14"/>
      <c r="I125" s="14"/>
    </row>
    <row r="126" spans="1:9" x14ac:dyDescent="0.25">
      <c r="A126" s="14"/>
      <c r="B126" s="14"/>
      <c r="C126" s="14"/>
      <c r="D126" s="14"/>
      <c r="E126" s="14"/>
      <c r="F126" s="14"/>
      <c r="G126" s="14"/>
      <c r="H126" s="14"/>
      <c r="I126" s="14"/>
    </row>
    <row r="127" spans="1:9" x14ac:dyDescent="0.25">
      <c r="A127" s="14"/>
      <c r="B127" s="14"/>
      <c r="C127" s="14"/>
      <c r="D127" s="14"/>
      <c r="E127" s="14"/>
      <c r="F127" s="14"/>
      <c r="G127" s="14"/>
      <c r="H127" s="14"/>
      <c r="I127" s="14"/>
    </row>
    <row r="128" spans="1:9" x14ac:dyDescent="0.25">
      <c r="A128" s="14"/>
      <c r="B128" s="14"/>
      <c r="C128" s="14"/>
      <c r="D128" s="14"/>
      <c r="E128" s="14"/>
      <c r="F128" s="14"/>
      <c r="G128" s="14"/>
      <c r="H128" s="14"/>
      <c r="I128" s="14"/>
    </row>
    <row r="129" spans="1:9" x14ac:dyDescent="0.25">
      <c r="A129" s="14"/>
      <c r="B129" s="14"/>
      <c r="C129" s="14"/>
      <c r="D129" s="14"/>
      <c r="E129" s="14"/>
      <c r="F129" s="14"/>
      <c r="G129" s="14"/>
      <c r="H129" s="14"/>
      <c r="I129" s="14"/>
    </row>
    <row r="130" spans="1:9" x14ac:dyDescent="0.25">
      <c r="A130" s="14"/>
      <c r="B130" s="14"/>
      <c r="C130" s="14"/>
      <c r="D130" s="14"/>
      <c r="E130" s="14"/>
      <c r="F130" s="14"/>
      <c r="G130" s="14"/>
      <c r="H130" s="14"/>
      <c r="I130" s="14"/>
    </row>
    <row r="131" spans="1:9" x14ac:dyDescent="0.25">
      <c r="A131" s="14"/>
      <c r="B131" s="14"/>
      <c r="C131" s="14"/>
      <c r="D131" s="14"/>
      <c r="E131" s="14"/>
      <c r="F131" s="14"/>
      <c r="G131" s="14"/>
      <c r="H131" s="14"/>
      <c r="I131" s="14"/>
    </row>
    <row r="132" spans="1:9" x14ac:dyDescent="0.25">
      <c r="A132" s="14"/>
      <c r="B132" s="14"/>
      <c r="C132" s="14"/>
      <c r="D132" s="14"/>
      <c r="E132" s="14"/>
      <c r="F132" s="14"/>
      <c r="G132" s="14"/>
      <c r="H132" s="14"/>
      <c r="I132" s="14"/>
    </row>
    <row r="133" spans="1:9" x14ac:dyDescent="0.25">
      <c r="A133" s="14"/>
      <c r="B133" s="14"/>
      <c r="C133" s="14"/>
      <c r="D133" s="14"/>
      <c r="E133" s="14"/>
      <c r="F133" s="14"/>
      <c r="G133" s="14"/>
      <c r="H133" s="14"/>
      <c r="I133" s="14"/>
    </row>
    <row r="134" spans="1:9" x14ac:dyDescent="0.25">
      <c r="A134" s="14"/>
      <c r="B134" s="14"/>
      <c r="C134" s="14"/>
      <c r="D134" s="14"/>
      <c r="E134" s="14"/>
      <c r="F134" s="14"/>
      <c r="G134" s="14"/>
      <c r="H134" s="14"/>
      <c r="I134" s="14"/>
    </row>
    <row r="135" spans="1:9" x14ac:dyDescent="0.25">
      <c r="A135" s="14"/>
      <c r="B135" s="14"/>
      <c r="C135" s="14"/>
      <c r="D135" s="14"/>
      <c r="E135" s="14"/>
      <c r="F135" s="14"/>
      <c r="G135" s="14"/>
      <c r="H135" s="14"/>
      <c r="I135" s="14"/>
    </row>
    <row r="136" spans="1:9" x14ac:dyDescent="0.25">
      <c r="A136" s="14"/>
      <c r="B136" s="14"/>
      <c r="C136" s="14"/>
      <c r="D136" s="14"/>
      <c r="E136" s="14"/>
      <c r="F136" s="14"/>
      <c r="G136" s="14"/>
      <c r="H136" s="14"/>
      <c r="I136" s="14"/>
    </row>
    <row r="137" spans="1:9" x14ac:dyDescent="0.25">
      <c r="A137" s="14"/>
      <c r="B137" s="14"/>
      <c r="C137" s="14"/>
      <c r="D137" s="14"/>
      <c r="E137" s="14"/>
      <c r="F137" s="14"/>
      <c r="G137" s="14"/>
      <c r="H137" s="14"/>
      <c r="I137" s="14"/>
    </row>
    <row r="138" spans="1:9" x14ac:dyDescent="0.25">
      <c r="A138" s="14"/>
      <c r="B138" s="14"/>
      <c r="C138" s="14"/>
      <c r="D138" s="14"/>
      <c r="E138" s="14"/>
      <c r="F138" s="14"/>
      <c r="G138" s="14"/>
      <c r="H138" s="14"/>
      <c r="I138" s="14"/>
    </row>
    <row r="139" spans="1:9" x14ac:dyDescent="0.25">
      <c r="A139" s="14"/>
      <c r="B139" s="14"/>
      <c r="C139" s="14"/>
      <c r="D139" s="14"/>
      <c r="E139" s="14"/>
      <c r="F139" s="14"/>
      <c r="G139" s="14"/>
      <c r="H139" s="14"/>
      <c r="I139" s="14"/>
    </row>
    <row r="140" spans="1:9" x14ac:dyDescent="0.25">
      <c r="A140" s="14"/>
      <c r="B140" s="14"/>
      <c r="C140" s="14"/>
      <c r="D140" s="14"/>
      <c r="E140" s="14"/>
      <c r="F140" s="14"/>
      <c r="G140" s="14"/>
      <c r="H140" s="14"/>
      <c r="I140" s="14"/>
    </row>
    <row r="141" spans="1:9" x14ac:dyDescent="0.25">
      <c r="A141" s="14"/>
      <c r="B141" s="14"/>
      <c r="C141" s="14"/>
      <c r="D141" s="14"/>
      <c r="E141" s="14"/>
      <c r="F141" s="14"/>
      <c r="G141" s="14"/>
      <c r="H141" s="14"/>
      <c r="I141" s="14"/>
    </row>
    <row r="142" spans="1:9" x14ac:dyDescent="0.25">
      <c r="A142" s="14"/>
      <c r="B142" s="14"/>
      <c r="C142" s="14"/>
      <c r="D142" s="14"/>
      <c r="E142" s="14"/>
      <c r="F142" s="14"/>
      <c r="G142" s="14"/>
      <c r="H142" s="14"/>
      <c r="I142" s="14"/>
    </row>
    <row r="143" spans="1:9" x14ac:dyDescent="0.25">
      <c r="A143" s="14"/>
      <c r="B143" s="14"/>
      <c r="C143" s="14"/>
      <c r="D143" s="14"/>
      <c r="E143" s="14"/>
      <c r="F143" s="14"/>
      <c r="G143" s="14"/>
      <c r="H143" s="14"/>
      <c r="I143" s="14"/>
    </row>
    <row r="144" spans="1:9" x14ac:dyDescent="0.25">
      <c r="A144" s="14"/>
      <c r="B144" s="14"/>
      <c r="C144" s="14"/>
      <c r="D144" s="14"/>
      <c r="E144" s="14"/>
      <c r="F144" s="14"/>
      <c r="G144" s="14"/>
      <c r="H144" s="14"/>
      <c r="I144" s="14"/>
    </row>
    <row r="145" spans="1:9" x14ac:dyDescent="0.25">
      <c r="A145" s="14"/>
      <c r="B145" s="14"/>
      <c r="C145" s="14"/>
      <c r="D145" s="14"/>
      <c r="E145" s="14"/>
      <c r="F145" s="14"/>
      <c r="G145" s="14"/>
      <c r="H145" s="14"/>
      <c r="I145" s="14"/>
    </row>
    <row r="146" spans="1:9" x14ac:dyDescent="0.25">
      <c r="A146" s="14"/>
      <c r="B146" s="14"/>
      <c r="C146" s="14"/>
      <c r="D146" s="14"/>
      <c r="E146" s="14"/>
      <c r="F146" s="14"/>
      <c r="G146" s="14"/>
      <c r="H146" s="14"/>
      <c r="I146" s="14"/>
    </row>
    <row r="147" spans="1:9" x14ac:dyDescent="0.25">
      <c r="A147" s="14"/>
      <c r="B147" s="14"/>
      <c r="C147" s="14"/>
      <c r="D147" s="14"/>
      <c r="E147" s="14"/>
      <c r="F147" s="14"/>
      <c r="G147" s="14"/>
      <c r="H147" s="14"/>
      <c r="I147" s="14"/>
    </row>
    <row r="148" spans="1:9" x14ac:dyDescent="0.25">
      <c r="A148" s="14"/>
      <c r="B148" s="14"/>
      <c r="C148" s="14"/>
      <c r="D148" s="14"/>
      <c r="E148" s="14"/>
      <c r="F148" s="14"/>
      <c r="G148" s="14"/>
      <c r="H148" s="14"/>
      <c r="I148" s="14"/>
    </row>
    <row r="149" spans="1:9" x14ac:dyDescent="0.25">
      <c r="A149" s="14"/>
      <c r="B149" s="14"/>
      <c r="C149" s="14"/>
      <c r="D149" s="14"/>
      <c r="E149" s="14"/>
      <c r="F149" s="14"/>
      <c r="G149" s="14"/>
      <c r="H149" s="14"/>
      <c r="I149" s="14"/>
    </row>
    <row r="150" spans="1:9" x14ac:dyDescent="0.25">
      <c r="A150" s="14"/>
      <c r="B150" s="14"/>
      <c r="C150" s="14"/>
      <c r="D150" s="14"/>
      <c r="E150" s="14"/>
      <c r="F150" s="14"/>
      <c r="G150" s="14"/>
      <c r="H150" s="14"/>
      <c r="I150" s="14"/>
    </row>
    <row r="151" spans="1:9" x14ac:dyDescent="0.25">
      <c r="A151" s="14"/>
      <c r="B151" s="14"/>
      <c r="C151" s="14"/>
      <c r="D151" s="14"/>
      <c r="E151" s="14"/>
      <c r="F151" s="14"/>
      <c r="G151" s="14"/>
      <c r="H151" s="14"/>
      <c r="I151" s="14"/>
    </row>
    <row r="152" spans="1:9" x14ac:dyDescent="0.25">
      <c r="A152" s="14"/>
      <c r="B152" s="14"/>
      <c r="C152" s="14"/>
      <c r="D152" s="14"/>
      <c r="E152" s="14"/>
      <c r="F152" s="14"/>
      <c r="G152" s="14"/>
      <c r="H152" s="14"/>
      <c r="I152" s="14"/>
    </row>
    <row r="153" spans="1:9" x14ac:dyDescent="0.25">
      <c r="A153" s="14"/>
      <c r="B153" s="14"/>
      <c r="C153" s="14"/>
      <c r="D153" s="14"/>
      <c r="E153" s="14"/>
      <c r="F153" s="14"/>
      <c r="G153" s="14"/>
      <c r="H153" s="14"/>
      <c r="I153" s="14"/>
    </row>
    <row r="154" spans="1:9" x14ac:dyDescent="0.25">
      <c r="A154" s="14"/>
      <c r="B154" s="14"/>
      <c r="C154" s="14"/>
      <c r="D154" s="14"/>
      <c r="E154" s="14"/>
      <c r="F154" s="14"/>
      <c r="G154" s="14"/>
      <c r="H154" s="14"/>
      <c r="I154" s="14"/>
    </row>
    <row r="155" spans="1:9" x14ac:dyDescent="0.25">
      <c r="A155" s="14"/>
      <c r="B155" s="14"/>
      <c r="C155" s="14"/>
      <c r="D155" s="14"/>
      <c r="E155" s="14"/>
      <c r="F155" s="14"/>
      <c r="G155" s="14"/>
      <c r="H155" s="14"/>
      <c r="I155" s="14"/>
    </row>
    <row r="156" spans="1:9" x14ac:dyDescent="0.25">
      <c r="A156" s="14"/>
      <c r="B156" s="14"/>
      <c r="C156" s="14"/>
      <c r="D156" s="14"/>
      <c r="E156" s="14"/>
      <c r="F156" s="14"/>
      <c r="G156" s="14"/>
      <c r="H156" s="14"/>
      <c r="I156" s="14"/>
    </row>
    <row r="157" spans="1:9" x14ac:dyDescent="0.25">
      <c r="A157" s="14"/>
      <c r="B157" s="14"/>
      <c r="C157" s="14"/>
      <c r="D157" s="14"/>
      <c r="E157" s="14"/>
      <c r="F157" s="14"/>
      <c r="G157" s="14"/>
      <c r="H157" s="14"/>
      <c r="I157" s="14"/>
    </row>
    <row r="158" spans="1:9" x14ac:dyDescent="0.25">
      <c r="A158" s="14"/>
      <c r="B158" s="14"/>
      <c r="C158" s="14"/>
      <c r="D158" s="14"/>
      <c r="E158" s="14"/>
      <c r="F158" s="14"/>
      <c r="G158" s="14"/>
      <c r="H158" s="14"/>
      <c r="I158" s="14"/>
    </row>
    <row r="159" spans="1:9" x14ac:dyDescent="0.25">
      <c r="A159" s="14"/>
      <c r="B159" s="14"/>
      <c r="C159" s="14"/>
      <c r="D159" s="14"/>
      <c r="E159" s="14"/>
      <c r="F159" s="14"/>
      <c r="G159" s="14"/>
      <c r="H159" s="14"/>
      <c r="I159" s="14"/>
    </row>
    <row r="160" spans="1:9" x14ac:dyDescent="0.25">
      <c r="A160" s="14"/>
      <c r="B160" s="14"/>
      <c r="C160" s="14"/>
      <c r="D160" s="14"/>
      <c r="E160" s="14"/>
      <c r="F160" s="14"/>
      <c r="G160" s="14"/>
      <c r="H160" s="14"/>
      <c r="I160" s="14"/>
    </row>
    <row r="161" spans="1:9" x14ac:dyDescent="0.25">
      <c r="A161" s="14"/>
      <c r="B161" s="14"/>
      <c r="C161" s="14"/>
      <c r="D161" s="14"/>
      <c r="E161" s="14"/>
      <c r="F161" s="14"/>
      <c r="G161" s="14"/>
      <c r="H161" s="14"/>
      <c r="I161" s="14"/>
    </row>
    <row r="162" spans="1:9" x14ac:dyDescent="0.25">
      <c r="A162" s="14"/>
      <c r="B162" s="14"/>
      <c r="C162" s="14"/>
      <c r="D162" s="14"/>
      <c r="E162" s="14"/>
      <c r="F162" s="14"/>
      <c r="G162" s="14"/>
      <c r="H162" s="14"/>
      <c r="I162" s="14"/>
    </row>
    <row r="163" spans="1:9" x14ac:dyDescent="0.25">
      <c r="A163" s="14"/>
      <c r="B163" s="14"/>
      <c r="C163" s="14"/>
      <c r="D163" s="14"/>
      <c r="E163" s="14"/>
      <c r="F163" s="14"/>
      <c r="G163" s="14"/>
      <c r="H163" s="14"/>
      <c r="I163" s="14"/>
    </row>
    <row r="164" spans="1:9" x14ac:dyDescent="0.25">
      <c r="A164" s="14"/>
      <c r="B164" s="14"/>
      <c r="C164" s="14"/>
      <c r="D164" s="14"/>
      <c r="E164" s="14"/>
      <c r="F164" s="14"/>
      <c r="G164" s="14"/>
      <c r="H164" s="14"/>
      <c r="I164" s="14"/>
    </row>
    <row r="165" spans="1:9" x14ac:dyDescent="0.25">
      <c r="A165" s="14"/>
      <c r="B165" s="14"/>
      <c r="C165" s="14"/>
      <c r="D165" s="14"/>
      <c r="E165" s="14"/>
      <c r="F165" s="14"/>
      <c r="G165" s="14"/>
      <c r="H165" s="14"/>
      <c r="I165" s="14"/>
    </row>
    <row r="166" spans="1:9" x14ac:dyDescent="0.25">
      <c r="A166" s="14"/>
      <c r="B166" s="14"/>
      <c r="C166" s="14"/>
      <c r="D166" s="14"/>
      <c r="E166" s="14"/>
      <c r="F166" s="14"/>
      <c r="G166" s="14"/>
      <c r="H166" s="14"/>
      <c r="I166" s="14"/>
    </row>
    <row r="167" spans="1:9" x14ac:dyDescent="0.25">
      <c r="A167" s="14"/>
      <c r="B167" s="14"/>
      <c r="C167" s="14"/>
      <c r="D167" s="14"/>
      <c r="E167" s="14"/>
      <c r="F167" s="14"/>
      <c r="G167" s="14"/>
      <c r="H167" s="14"/>
      <c r="I167" s="14"/>
    </row>
    <row r="168" spans="1:9" x14ac:dyDescent="0.25">
      <c r="A168" s="14"/>
      <c r="B168" s="14"/>
      <c r="C168" s="14"/>
      <c r="D168" s="14"/>
      <c r="E168" s="14"/>
      <c r="F168" s="14"/>
      <c r="G168" s="14"/>
      <c r="H168" s="14"/>
      <c r="I168" s="14"/>
    </row>
    <row r="169" spans="1:9" x14ac:dyDescent="0.25">
      <c r="A169" s="14"/>
      <c r="B169" s="14"/>
      <c r="C169" s="14"/>
      <c r="D169" s="14"/>
      <c r="E169" s="14"/>
      <c r="F169" s="14"/>
      <c r="G169" s="14"/>
      <c r="H169" s="14"/>
      <c r="I169" s="14"/>
    </row>
    <row r="170" spans="1:9" x14ac:dyDescent="0.25">
      <c r="A170" s="14"/>
      <c r="B170" s="14"/>
      <c r="C170" s="14"/>
      <c r="D170" s="14"/>
      <c r="E170" s="14"/>
      <c r="F170" s="14"/>
      <c r="G170" s="14"/>
      <c r="H170" s="14"/>
      <c r="I170" s="14"/>
    </row>
    <row r="171" spans="1:9" x14ac:dyDescent="0.25">
      <c r="A171" s="14"/>
      <c r="B171" s="14"/>
      <c r="C171" s="14"/>
      <c r="D171" s="14"/>
      <c r="E171" s="14"/>
      <c r="F171" s="14"/>
      <c r="G171" s="14"/>
      <c r="H171" s="14"/>
      <c r="I171" s="14"/>
    </row>
    <row r="172" spans="1:9" x14ac:dyDescent="0.25">
      <c r="A172" s="14"/>
      <c r="B172" s="14"/>
      <c r="C172" s="14"/>
      <c r="D172" s="14"/>
      <c r="E172" s="14"/>
      <c r="F172" s="14"/>
      <c r="G172" s="14"/>
      <c r="H172" s="14"/>
      <c r="I172" s="14"/>
    </row>
    <row r="173" spans="1:9" x14ac:dyDescent="0.25">
      <c r="A173" s="14"/>
      <c r="B173" s="14"/>
      <c r="C173" s="14"/>
      <c r="D173" s="14"/>
      <c r="E173" s="14"/>
      <c r="F173" s="14"/>
      <c r="G173" s="14"/>
      <c r="H173" s="14"/>
      <c r="I173" s="14"/>
    </row>
    <row r="174" spans="1:9" x14ac:dyDescent="0.25">
      <c r="A174" s="14"/>
      <c r="B174" s="14"/>
      <c r="C174" s="14"/>
      <c r="D174" s="14"/>
      <c r="E174" s="14"/>
      <c r="F174" s="14"/>
      <c r="G174" s="14"/>
      <c r="H174" s="14"/>
      <c r="I174" s="14"/>
    </row>
    <row r="175" spans="1:9" x14ac:dyDescent="0.25">
      <c r="A175" s="14"/>
      <c r="B175" s="14"/>
      <c r="C175" s="14"/>
      <c r="D175" s="14"/>
      <c r="E175" s="14"/>
      <c r="F175" s="14"/>
      <c r="G175" s="14"/>
      <c r="H175" s="14"/>
      <c r="I175" s="14"/>
    </row>
    <row r="176" spans="1:9" x14ac:dyDescent="0.25">
      <c r="A176" s="14"/>
      <c r="B176" s="14"/>
      <c r="C176" s="14"/>
      <c r="D176" s="14"/>
      <c r="E176" s="14"/>
      <c r="F176" s="14"/>
      <c r="G176" s="14"/>
      <c r="H176" s="14"/>
      <c r="I176" s="14"/>
    </row>
    <row r="177" spans="1:9" x14ac:dyDescent="0.25">
      <c r="A177" s="14"/>
      <c r="B177" s="14"/>
      <c r="C177" s="14"/>
      <c r="D177" s="14"/>
      <c r="E177" s="14"/>
      <c r="F177" s="14"/>
      <c r="G177" s="14"/>
      <c r="H177" s="14"/>
      <c r="I177" s="14"/>
    </row>
    <row r="178" spans="1:9" x14ac:dyDescent="0.25">
      <c r="A178" s="14"/>
      <c r="B178" s="14"/>
      <c r="C178" s="14"/>
      <c r="D178" s="14"/>
      <c r="E178" s="14"/>
      <c r="F178" s="14"/>
      <c r="G178" s="14"/>
      <c r="H178" s="14"/>
      <c r="I178" s="14"/>
    </row>
    <row r="179" spans="1:9" x14ac:dyDescent="0.25">
      <c r="A179" s="14"/>
      <c r="B179" s="14"/>
      <c r="C179" s="14"/>
      <c r="D179" s="14"/>
      <c r="E179" s="14"/>
      <c r="F179" s="14"/>
      <c r="G179" s="14"/>
      <c r="H179" s="14"/>
      <c r="I179" s="14"/>
    </row>
    <row r="180" spans="1:9" x14ac:dyDescent="0.25">
      <c r="A180" s="14"/>
      <c r="B180" s="14"/>
      <c r="C180" s="14"/>
      <c r="D180" s="14"/>
      <c r="E180" s="14"/>
      <c r="F180" s="14"/>
      <c r="G180" s="14"/>
      <c r="H180" s="14"/>
      <c r="I180" s="14"/>
    </row>
    <row r="181" spans="1:9" x14ac:dyDescent="0.25">
      <c r="A181" s="14"/>
      <c r="B181" s="14"/>
      <c r="C181" s="14"/>
      <c r="D181" s="14"/>
      <c r="E181" s="14"/>
      <c r="F181" s="14"/>
      <c r="G181" s="14"/>
      <c r="H181" s="14"/>
      <c r="I181" s="14"/>
    </row>
    <row r="182" spans="1:9" x14ac:dyDescent="0.25">
      <c r="A182" s="14"/>
      <c r="B182" s="14"/>
      <c r="C182" s="14"/>
      <c r="D182" s="14"/>
      <c r="E182" s="14"/>
      <c r="F182" s="14"/>
      <c r="G182" s="14"/>
      <c r="H182" s="14"/>
      <c r="I182" s="14"/>
    </row>
    <row r="183" spans="1:9" x14ac:dyDescent="0.25">
      <c r="A183" s="14"/>
      <c r="B183" s="14"/>
      <c r="C183" s="14"/>
      <c r="D183" s="14"/>
      <c r="E183" s="14"/>
      <c r="F183" s="14"/>
      <c r="G183" s="14"/>
      <c r="H183" s="14"/>
      <c r="I183" s="14"/>
    </row>
    <row r="184" spans="1:9" x14ac:dyDescent="0.25">
      <c r="A184" s="14"/>
      <c r="B184" s="14"/>
      <c r="C184" s="14"/>
      <c r="D184" s="14"/>
      <c r="E184" s="14"/>
      <c r="F184" s="14"/>
      <c r="G184" s="14"/>
      <c r="H184" s="14"/>
      <c r="I184" s="14"/>
    </row>
    <row r="185" spans="1:9" x14ac:dyDescent="0.25">
      <c r="A185" s="14"/>
      <c r="B185" s="14"/>
      <c r="C185" s="14"/>
      <c r="D185" s="14"/>
      <c r="E185" s="14"/>
      <c r="F185" s="14"/>
      <c r="G185" s="14"/>
      <c r="H185" s="14"/>
      <c r="I185" s="14"/>
    </row>
    <row r="186" spans="1:9" x14ac:dyDescent="0.25">
      <c r="A186" s="14"/>
      <c r="B186" s="14"/>
      <c r="C186" s="14"/>
      <c r="D186" s="14"/>
      <c r="E186" s="14"/>
      <c r="F186" s="14"/>
      <c r="G186" s="14"/>
      <c r="H186" s="14"/>
      <c r="I186" s="14"/>
    </row>
    <row r="187" spans="1:9" x14ac:dyDescent="0.25">
      <c r="A187" s="14"/>
      <c r="B187" s="14"/>
      <c r="C187" s="14"/>
      <c r="D187" s="14"/>
      <c r="E187" s="14"/>
      <c r="F187" s="14"/>
      <c r="G187" s="14"/>
      <c r="H187" s="14"/>
      <c r="I187" s="14"/>
    </row>
    <row r="188" spans="1:9" x14ac:dyDescent="0.25">
      <c r="A188" s="14"/>
      <c r="B188" s="14"/>
      <c r="C188" s="14"/>
      <c r="D188" s="14"/>
      <c r="E188" s="14"/>
      <c r="F188" s="14"/>
      <c r="G188" s="14"/>
      <c r="H188" s="14"/>
      <c r="I188" s="14"/>
    </row>
    <row r="189" spans="1:9" x14ac:dyDescent="0.25">
      <c r="A189" s="14"/>
      <c r="B189" s="14"/>
      <c r="C189" s="14"/>
      <c r="D189" s="14"/>
      <c r="E189" s="14"/>
      <c r="F189" s="14"/>
      <c r="G189" s="14"/>
      <c r="H189" s="14"/>
      <c r="I189" s="14"/>
    </row>
    <row r="190" spans="1:9" x14ac:dyDescent="0.25">
      <c r="A190" s="14"/>
      <c r="B190" s="14"/>
      <c r="C190" s="14"/>
      <c r="D190" s="14"/>
      <c r="E190" s="14"/>
      <c r="F190" s="14"/>
      <c r="G190" s="14"/>
      <c r="H190" s="14"/>
      <c r="I190" s="14"/>
    </row>
    <row r="191" spans="1:9" x14ac:dyDescent="0.25">
      <c r="A191" s="14"/>
      <c r="B191" s="14"/>
      <c r="C191" s="14"/>
      <c r="D191" s="14"/>
      <c r="E191" s="14"/>
      <c r="F191" s="14"/>
      <c r="G191" s="14"/>
      <c r="H191" s="14"/>
      <c r="I191" s="14"/>
    </row>
    <row r="192" spans="1:9" x14ac:dyDescent="0.25">
      <c r="A192" s="14"/>
      <c r="B192" s="14"/>
      <c r="C192" s="14"/>
      <c r="D192" s="14"/>
      <c r="E192" s="14"/>
      <c r="F192" s="14"/>
      <c r="G192" s="14"/>
      <c r="H192" s="14"/>
      <c r="I192" s="14"/>
    </row>
    <row r="193" spans="1:9" x14ac:dyDescent="0.25">
      <c r="A193" s="14"/>
      <c r="B193" s="14"/>
      <c r="C193" s="14"/>
      <c r="D193" s="14"/>
      <c r="E193" s="14"/>
      <c r="F193" s="14"/>
      <c r="G193" s="14"/>
      <c r="H193" s="14"/>
      <c r="I193" s="14"/>
    </row>
    <row r="194" spans="1:9" x14ac:dyDescent="0.25">
      <c r="A194" s="14"/>
      <c r="B194" s="14"/>
      <c r="C194" s="14"/>
      <c r="D194" s="14"/>
      <c r="E194" s="14"/>
      <c r="F194" s="14"/>
      <c r="G194" s="14"/>
      <c r="H194" s="14"/>
      <c r="I194" s="14"/>
    </row>
    <row r="195" spans="1:9" x14ac:dyDescent="0.25">
      <c r="A195" s="14"/>
      <c r="B195" s="14"/>
      <c r="C195" s="14"/>
      <c r="D195" s="14"/>
      <c r="E195" s="14"/>
      <c r="F195" s="14"/>
      <c r="G195" s="14"/>
      <c r="H195" s="14"/>
      <c r="I195" s="14"/>
    </row>
    <row r="196" spans="1:9" x14ac:dyDescent="0.25">
      <c r="A196" s="14"/>
      <c r="B196" s="14"/>
      <c r="C196" s="14"/>
      <c r="D196" s="14"/>
      <c r="E196" s="14"/>
      <c r="F196" s="14"/>
      <c r="G196" s="14"/>
      <c r="H196" s="14"/>
      <c r="I196" s="14"/>
    </row>
    <row r="197" spans="1:9" x14ac:dyDescent="0.25">
      <c r="A197" s="14"/>
      <c r="B197" s="14"/>
      <c r="C197" s="14"/>
      <c r="D197" s="14"/>
      <c r="E197" s="14"/>
      <c r="F197" s="14"/>
      <c r="G197" s="14"/>
      <c r="H197" s="14"/>
      <c r="I197" s="14"/>
    </row>
    <row r="198" spans="1:9" x14ac:dyDescent="0.25">
      <c r="A198" s="14"/>
      <c r="B198" s="14"/>
      <c r="C198" s="14"/>
      <c r="D198" s="14"/>
      <c r="E198" s="14"/>
      <c r="F198" s="14"/>
      <c r="G198" s="14"/>
      <c r="H198" s="14"/>
      <c r="I198" s="14"/>
    </row>
    <row r="199" spans="1:9" x14ac:dyDescent="0.25">
      <c r="A199" s="14"/>
      <c r="B199" s="14"/>
      <c r="C199" s="14"/>
      <c r="D199" s="14"/>
      <c r="E199" s="14"/>
      <c r="F199" s="14"/>
      <c r="G199" s="14"/>
      <c r="H199" s="14"/>
      <c r="I199" s="14"/>
    </row>
    <row r="200" spans="1:9" x14ac:dyDescent="0.25">
      <c r="A200" s="14"/>
      <c r="B200" s="14"/>
      <c r="C200" s="14"/>
      <c r="D200" s="14"/>
      <c r="E200" s="14"/>
      <c r="F200" s="14"/>
      <c r="G200" s="14"/>
      <c r="H200" s="14"/>
      <c r="I200" s="14"/>
    </row>
    <row r="201" spans="1:9" x14ac:dyDescent="0.25">
      <c r="A201" s="14"/>
      <c r="B201" s="14"/>
      <c r="C201" s="14"/>
      <c r="D201" s="14"/>
      <c r="E201" s="14"/>
      <c r="F201" s="14"/>
      <c r="G201" s="14"/>
      <c r="H201" s="14"/>
      <c r="I201" s="14"/>
    </row>
    <row r="202" spans="1:9" x14ac:dyDescent="0.25">
      <c r="A202" s="14"/>
      <c r="B202" s="14"/>
      <c r="C202" s="14"/>
      <c r="D202" s="14"/>
      <c r="E202" s="14"/>
      <c r="F202" s="14"/>
      <c r="G202" s="14"/>
      <c r="H202" s="14"/>
      <c r="I202" s="14"/>
    </row>
    <row r="203" spans="1:9" x14ac:dyDescent="0.25">
      <c r="A203" s="14"/>
      <c r="B203" s="14"/>
      <c r="C203" s="14"/>
      <c r="D203" s="14"/>
      <c r="E203" s="14"/>
      <c r="F203" s="14"/>
      <c r="G203" s="14"/>
      <c r="H203" s="14"/>
      <c r="I203" s="14"/>
    </row>
    <row r="204" spans="1:9" x14ac:dyDescent="0.25">
      <c r="A204" s="14"/>
      <c r="B204" s="14"/>
      <c r="C204" s="14"/>
      <c r="D204" s="14"/>
      <c r="E204" s="14"/>
      <c r="F204" s="14"/>
      <c r="G204" s="14"/>
      <c r="H204" s="14"/>
      <c r="I204" s="14"/>
    </row>
    <row r="205" spans="1:9" x14ac:dyDescent="0.25">
      <c r="A205" s="14"/>
      <c r="B205" s="14"/>
      <c r="C205" s="14"/>
      <c r="D205" s="14"/>
      <c r="E205" s="14"/>
      <c r="F205" s="14"/>
      <c r="G205" s="14"/>
      <c r="H205" s="14"/>
      <c r="I205" s="14"/>
    </row>
    <row r="206" spans="1:9" x14ac:dyDescent="0.25">
      <c r="A206" s="14"/>
      <c r="B206" s="14"/>
      <c r="C206" s="14"/>
      <c r="D206" s="14"/>
      <c r="E206" s="14"/>
      <c r="F206" s="14"/>
      <c r="G206" s="14"/>
      <c r="H206" s="14"/>
      <c r="I206" s="14"/>
    </row>
    <row r="207" spans="1:9" x14ac:dyDescent="0.25">
      <c r="A207" s="14"/>
      <c r="B207" s="14"/>
      <c r="C207" s="14"/>
      <c r="D207" s="14"/>
      <c r="E207" s="14"/>
      <c r="F207" s="14"/>
      <c r="G207" s="14"/>
      <c r="H207" s="14"/>
      <c r="I207" s="14"/>
    </row>
  </sheetData>
  <pageMargins left="0.19685039370078741" right="0.19685039370078741" top="0.19685039370078741" bottom="0.19685039370078741" header="0.19685039370078741" footer="0.19685039370078741"/>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E0AB47CE53C945A9A8E542EE67F623" ma:contentTypeVersion="3" ma:contentTypeDescription="Create a new document." ma:contentTypeScope="" ma:versionID="bcf83f1eefc8efd21eb311275c1d6c65">
  <xsd:schema xmlns:xsd="http://www.w3.org/2001/XMLSchema" xmlns:xs="http://www.w3.org/2001/XMLSchema" xmlns:p="http://schemas.microsoft.com/office/2006/metadata/properties" xmlns:ns1="http://schemas.microsoft.com/sharepoint/v3" xmlns:ns2="945eba3f-4333-4f20-9a7c-f28751586dc3" targetNamespace="http://schemas.microsoft.com/office/2006/metadata/properties" ma:root="true" ma:fieldsID="7672d490dcd3d815ee61cba8fe8e5bc2" ns1:_="" ns2:_="">
    <xsd:import namespace="http://schemas.microsoft.com/sharepoint/v3"/>
    <xsd:import namespace="945eba3f-4333-4f20-9a7c-f28751586dc3"/>
    <xsd:element name="properties">
      <xsd:complexType>
        <xsd:sequence>
          <xsd:element name="documentManagement">
            <xsd:complexType>
              <xsd:all>
                <xsd:element ref="ns1:PublishingStartDate" minOccurs="0"/>
                <xsd:element ref="ns1:PublishingExpirationDate"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5eba3f-4333-4f20-9a7c-f28751586dc3" elementFormDefault="qualified">
    <xsd:import namespace="http://schemas.microsoft.com/office/2006/documentManagement/types"/>
    <xsd:import namespace="http://schemas.microsoft.com/office/infopath/2007/PartnerControls"/>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945eba3f-4333-4f20-9a7c-f28751586dc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AF15A71-B546-4730-B65D-49692F62D438}"/>
</file>

<file path=customXml/itemProps2.xml><?xml version="1.0" encoding="utf-8"?>
<ds:datastoreItem xmlns:ds="http://schemas.openxmlformats.org/officeDocument/2006/customXml" ds:itemID="{289E487B-7658-467F-B91D-0AA7F034FEC2}">
  <ds:schemaRefs>
    <ds:schemaRef ds:uri="http://schemas.microsoft.com/sharepoint/v3/contenttype/forms"/>
  </ds:schemaRefs>
</ds:datastoreItem>
</file>

<file path=customXml/itemProps3.xml><?xml version="1.0" encoding="utf-8"?>
<ds:datastoreItem xmlns:ds="http://schemas.openxmlformats.org/officeDocument/2006/customXml" ds:itemID="{485D1E25-9548-428A-8315-5047FCC2F1C7}">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eb1faa13-9ce7-430f-bf43-daf50bc913e5"/>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61</vt:i4>
      </vt:variant>
    </vt:vector>
  </HeadingPairs>
  <TitlesOfParts>
    <vt:vector size="94" baseType="lpstr">
      <vt:lpstr>PORTADA</vt:lpstr>
      <vt:lpstr>Resumen Avance</vt:lpstr>
      <vt:lpstr>GDIR-1.0 (C)</vt:lpstr>
      <vt:lpstr>GDIR-3.0 (C)</vt:lpstr>
      <vt:lpstr>GDIR-4-1 (C)</vt:lpstr>
      <vt:lpstr>GDIR-4-2 (C)</vt:lpstr>
      <vt:lpstr>GRER-2.0 (C)</vt:lpstr>
      <vt:lpstr>GRER-1.0 (C)</vt:lpstr>
      <vt:lpstr>GSAC-1.0 (C)</vt:lpstr>
      <vt:lpstr>GCEP-1.0 (C)</vt:lpstr>
      <vt:lpstr>GSAC-3.1 (C)</vt:lpstr>
      <vt:lpstr>GIVC 1.0 (C)</vt:lpstr>
      <vt:lpstr>GSAN-4.5 (C)</vt:lpstr>
      <vt:lpstr>GSAN-1.1 (C)</vt:lpstr>
      <vt:lpstr>GSAN-1.3 (C)</vt:lpstr>
      <vt:lpstr>GSAN-3.4 (C)</vt:lpstr>
      <vt:lpstr>GSAN-4.2 (C)</vt:lpstr>
      <vt:lpstr>GSAP-1.0 (C)</vt:lpstr>
      <vt:lpstr>GSAP-2.1 (C)</vt:lpstr>
      <vt:lpstr>GSAP-4.1 (C)</vt:lpstr>
      <vt:lpstr>GDIR-2.4 (C)</vt:lpstr>
      <vt:lpstr>GFIN-7.0 (C)</vt:lpstr>
      <vt:lpstr>GJUR-4.0 (C)</vt:lpstr>
      <vt:lpstr>GDIR-2.0 (C)</vt:lpstr>
      <vt:lpstr>GINF-6.0 (C)</vt:lpstr>
      <vt:lpstr>GCON-1.0 (C)</vt:lpstr>
      <vt:lpstr>GDIR-2-3 (C)</vt:lpstr>
      <vt:lpstr>GCON-2.0 (C)</vt:lpstr>
      <vt:lpstr>GDIR-2.2 (C)</vt:lpstr>
      <vt:lpstr>GBIE-1.0 (C)</vt:lpstr>
      <vt:lpstr>GIAT-2.0 (C)</vt:lpstr>
      <vt:lpstr>AEGR-5.0 (C)</vt:lpstr>
      <vt:lpstr>Hoja2</vt:lpstr>
      <vt:lpstr>'AEGR-5.0 (C)'!Área_de_impresión</vt:lpstr>
      <vt:lpstr>'GBIE-1.0 (C)'!Área_de_impresión</vt:lpstr>
      <vt:lpstr>'GCEP-1.0 (C)'!Área_de_impresión</vt:lpstr>
      <vt:lpstr>'GCON-1.0 (C)'!Área_de_impresión</vt:lpstr>
      <vt:lpstr>'GCON-2.0 (C)'!Área_de_impresión</vt:lpstr>
      <vt:lpstr>'GDIR-1.0 (C)'!Área_de_impresión</vt:lpstr>
      <vt:lpstr>'GDIR-2.0 (C)'!Área_de_impresión</vt:lpstr>
      <vt:lpstr>'GDIR-2.2 (C)'!Área_de_impresión</vt:lpstr>
      <vt:lpstr>'GDIR-2.4 (C)'!Área_de_impresión</vt:lpstr>
      <vt:lpstr>'GDIR-2-3 (C)'!Área_de_impresión</vt:lpstr>
      <vt:lpstr>'GDIR-3.0 (C)'!Área_de_impresión</vt:lpstr>
      <vt:lpstr>'GDIR-4-1 (C)'!Área_de_impresión</vt:lpstr>
      <vt:lpstr>'GDIR-4-2 (C)'!Área_de_impresión</vt:lpstr>
      <vt:lpstr>'GFIN-7.0 (C)'!Área_de_impresión</vt:lpstr>
      <vt:lpstr>'GIAT-2.0 (C)'!Área_de_impresión</vt:lpstr>
      <vt:lpstr>'GINF-6.0 (C)'!Área_de_impresión</vt:lpstr>
      <vt:lpstr>'GIVC 1.0 (C)'!Área_de_impresión</vt:lpstr>
      <vt:lpstr>'GJUR-4.0 (C)'!Área_de_impresión</vt:lpstr>
      <vt:lpstr>'GRER-1.0 (C)'!Área_de_impresión</vt:lpstr>
      <vt:lpstr>'GRER-2.0 (C)'!Área_de_impresión</vt:lpstr>
      <vt:lpstr>'GSAC-1.0 (C)'!Área_de_impresión</vt:lpstr>
      <vt:lpstr>'GSAC-3.1 (C)'!Área_de_impresión</vt:lpstr>
      <vt:lpstr>'GSAN-1.1 (C)'!Área_de_impresión</vt:lpstr>
      <vt:lpstr>'GSAN-1.3 (C)'!Área_de_impresión</vt:lpstr>
      <vt:lpstr>'GSAN-3.4 (C)'!Área_de_impresión</vt:lpstr>
      <vt:lpstr>'GSAN-4.2 (C)'!Área_de_impresión</vt:lpstr>
      <vt:lpstr>'GSAN-4.5 (C)'!Área_de_impresión</vt:lpstr>
      <vt:lpstr>'GSAP-1.0 (C)'!Área_de_impresión</vt:lpstr>
      <vt:lpstr>'GSAP-2.1 (C)'!Área_de_impresión</vt:lpstr>
      <vt:lpstr>'GSAP-4.1 (C)'!Área_de_impresión</vt:lpstr>
      <vt:lpstr>PORTADA!Área_de_impresión</vt:lpstr>
      <vt:lpstr>'AEGR-5.0 (C)'!Títulos_a_imprimir</vt:lpstr>
      <vt:lpstr>'GBIE-1.0 (C)'!Títulos_a_imprimir</vt:lpstr>
      <vt:lpstr>'GCEP-1.0 (C)'!Títulos_a_imprimir</vt:lpstr>
      <vt:lpstr>'GCON-1.0 (C)'!Títulos_a_imprimir</vt:lpstr>
      <vt:lpstr>'GCON-2.0 (C)'!Títulos_a_imprimir</vt:lpstr>
      <vt:lpstr>'GDIR-1.0 (C)'!Títulos_a_imprimir</vt:lpstr>
      <vt:lpstr>'GDIR-2.0 (C)'!Títulos_a_imprimir</vt:lpstr>
      <vt:lpstr>'GDIR-2.2 (C)'!Títulos_a_imprimir</vt:lpstr>
      <vt:lpstr>'GDIR-2.4 (C)'!Títulos_a_imprimir</vt:lpstr>
      <vt:lpstr>'GDIR-2-3 (C)'!Títulos_a_imprimir</vt:lpstr>
      <vt:lpstr>'GDIR-3.0 (C)'!Títulos_a_imprimir</vt:lpstr>
      <vt:lpstr>'GDIR-4-1 (C)'!Títulos_a_imprimir</vt:lpstr>
      <vt:lpstr>'GDIR-4-2 (C)'!Títulos_a_imprimir</vt:lpstr>
      <vt:lpstr>'GFIN-7.0 (C)'!Títulos_a_imprimir</vt:lpstr>
      <vt:lpstr>'GIAT-2.0 (C)'!Títulos_a_imprimir</vt:lpstr>
      <vt:lpstr>'GINF-6.0 (C)'!Títulos_a_imprimir</vt:lpstr>
      <vt:lpstr>'GIVC 1.0 (C)'!Títulos_a_imprimir</vt:lpstr>
      <vt:lpstr>'GJUR-4.0 (C)'!Títulos_a_imprimir</vt:lpstr>
      <vt:lpstr>'GRER-1.0 (C)'!Títulos_a_imprimir</vt:lpstr>
      <vt:lpstr>'GRER-2.0 (C)'!Títulos_a_imprimir</vt:lpstr>
      <vt:lpstr>'GSAC-1.0 (C)'!Títulos_a_imprimir</vt:lpstr>
      <vt:lpstr>'GSAC-3.1 (C)'!Títulos_a_imprimir</vt:lpstr>
      <vt:lpstr>'GSAN-1.1 (C)'!Títulos_a_imprimir</vt:lpstr>
      <vt:lpstr>'GSAN-1.3 (C)'!Títulos_a_imprimir</vt:lpstr>
      <vt:lpstr>'GSAN-3.4 (C)'!Títulos_a_imprimir</vt:lpstr>
      <vt:lpstr>'GSAN-4.2 (C)'!Títulos_a_imprimir</vt:lpstr>
      <vt:lpstr>'GSAN-4.5 (C)'!Títulos_a_imprimir</vt:lpstr>
      <vt:lpstr>'GSAP-1.0 (C)'!Títulos_a_imprimir</vt:lpstr>
      <vt:lpstr>'GSAP-2.1 (C)'!Títulos_a_imprimir</vt:lpstr>
      <vt:lpstr>'GSAP-4.1 (C)'!Títulos_a_imprimir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corrupción_(2020)</dc:title>
  <dc:creator>Alfonso Antonio de Jesus Barrios Perea</dc:creator>
  <cp:lastModifiedBy>Alfonso Antonio de Jesus Barrios Perea</cp:lastModifiedBy>
  <cp:lastPrinted>2019-08-23T19:37:56Z</cp:lastPrinted>
  <dcterms:created xsi:type="dcterms:W3CDTF">2017-12-14T13:15:49Z</dcterms:created>
  <dcterms:modified xsi:type="dcterms:W3CDTF">2020-01-31T16:38:22Z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0x01010074E0AB47CE53C945A9A8E542EE67F623</vt:lpwstr>
  </property>
</Properties>
</file>