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9030" windowHeight="5747" activeTab="0"/>
  </bookViews>
  <sheets>
    <sheet name="INDICE" sheetId="1" r:id="rId1"/>
    <sheet name="Resumen" sheetId="2" r:id="rId2"/>
    <sheet name="Novedades" sheetId="3" r:id="rId3"/>
    <sheet name="CUADRO 6,1" sheetId="4" r:id="rId4"/>
    <sheet name="CUADRO 6,2" sheetId="5" r:id="rId5"/>
    <sheet name="CUADRO 6,3" sheetId="6" r:id="rId6"/>
    <sheet name="CUADRO 6,4" sheetId="7" r:id="rId7"/>
    <sheet name="CUADRO 6,5" sheetId="8" r:id="rId8"/>
    <sheet name="CUADRO 6,6" sheetId="9" r:id="rId9"/>
    <sheet name="CUADRO 6,7" sheetId="10" r:id="rId10"/>
    <sheet name="CUADRO 6,8" sheetId="11" r:id="rId11"/>
  </sheets>
  <definedNames>
    <definedName name="_xlnm.Print_Area" localSheetId="3">'CUADRO 6,1'!$A$3:$R$72</definedName>
    <definedName name="_xlnm.Print_Area" localSheetId="4">'CUADRO 6,2'!$A$3:$R$59</definedName>
    <definedName name="_xlnm.Print_Area" localSheetId="5">'CUADRO 6,3'!$A$3:$R$73</definedName>
    <definedName name="_xlnm.Print_Area" localSheetId="6">'CUADRO 6,4'!$A$3:$R$61</definedName>
    <definedName name="_xlnm.Print_Area" localSheetId="7">'CUADRO 6,5'!$A$3:$R$73</definedName>
    <definedName name="_xlnm.Print_Area" localSheetId="8">'CUADRO 6,6'!$A$3:$R$54</definedName>
    <definedName name="_xlnm.Print_Area" localSheetId="9">'CUADRO 6,7'!$A$3:$P$26</definedName>
    <definedName name="_xlnm.Print_Area" localSheetId="10">'CUADRO 6,8'!$A$3:$P$26</definedName>
    <definedName name="PAX_NACIONAL" localSheetId="4">'CUADRO 6,2'!$A$5:$O$58</definedName>
    <definedName name="PAX_NACIONAL" localSheetId="5">'CUADRO 6,3'!$A$5:$O$72</definedName>
    <definedName name="PAX_NACIONAL" localSheetId="6">'CUADRO 6,4'!$A$5:$O$60</definedName>
    <definedName name="PAX_NACIONAL" localSheetId="7">'CUADRO 6,5'!$A$5:$O$72</definedName>
    <definedName name="PAX_NACIONAL" localSheetId="8">'CUADRO 6,6'!$A$5:$O$53</definedName>
    <definedName name="PAX_NACIONAL" localSheetId="9">'CUADRO 6,7'!$A$5:$M$25</definedName>
    <definedName name="PAX_NACIONAL" localSheetId="10">'CUADRO 6,8'!$A$5:$M$25</definedName>
    <definedName name="PAX_NACIONAL">'CUADRO 6,1'!$A$5:$O$71</definedName>
  </definedNames>
  <calcPr fullCalcOnLoad="1"/>
</workbook>
</file>

<file path=xl/sharedStrings.xml><?xml version="1.0" encoding="utf-8"?>
<sst xmlns="http://schemas.openxmlformats.org/spreadsheetml/2006/main" count="1024" uniqueCount="209">
  <si>
    <t>TOTAL</t>
  </si>
  <si>
    <t>Total</t>
  </si>
  <si>
    <t>Llegados</t>
  </si>
  <si>
    <t>Salidos</t>
  </si>
  <si>
    <t>% Var.</t>
  </si>
  <si>
    <t>% PART</t>
  </si>
  <si>
    <t>Comparativo acumulado</t>
  </si>
  <si>
    <t>Comparativo mensual</t>
  </si>
  <si>
    <t>AEROPUERTO</t>
  </si>
  <si>
    <t>CIUDAD</t>
  </si>
  <si>
    <t>Ir al Indice</t>
  </si>
  <si>
    <t>Llegada</t>
  </si>
  <si>
    <t>Salida</t>
  </si>
  <si>
    <t>Cuadro 6.2 Total Carga por Aeropuerto ( Incluye Nacional + Internacional y Regular + No Regular )</t>
  </si>
  <si>
    <t>Cuadro 6.3 Total Pasajeros por Aeropuerto - Regulares y No Regulares</t>
  </si>
  <si>
    <t>Cuadro 6.4 Total Carga por Aeropuerto - Regular y No Regular</t>
  </si>
  <si>
    <t>Cuadro 6.5 Total Pasajeros por Aeropuerto - Nacionales - Internacionales</t>
  </si>
  <si>
    <t>Cuadro 6.6 Total Carga por Aeropuerto - Nacional - Internacional</t>
  </si>
  <si>
    <t>Aeronáutica Civil de Colombia</t>
  </si>
  <si>
    <t>Oficina de Transporte Aéreo</t>
  </si>
  <si>
    <t>Grupo de Estudios Sectoriales</t>
  </si>
  <si>
    <t>Tráfico de Aeropuertos</t>
  </si>
  <si>
    <t>Indice Cuadros Anexos</t>
  </si>
  <si>
    <t xml:space="preserve">Cuadro 6.1 </t>
  </si>
  <si>
    <t>Total pasajeros por aeropuerto - Salidos - Llegados</t>
  </si>
  <si>
    <t xml:space="preserve">Cuadro 6.2 </t>
  </si>
  <si>
    <t>Total carga por aeropuerto - Salida - Llegada</t>
  </si>
  <si>
    <t>Cuadro 6.3</t>
  </si>
  <si>
    <t>Total pasajeros por aeropuerto - Regulares - No Regulares</t>
  </si>
  <si>
    <t>Cuadro 6.4</t>
  </si>
  <si>
    <t>Total carga por aeropuerto - Regular - No Regular</t>
  </si>
  <si>
    <t>Cuadro 6.5</t>
  </si>
  <si>
    <t>Total pasajeros por aeropuerto - Nacional - Internacional</t>
  </si>
  <si>
    <t>Cuadro 6.6</t>
  </si>
  <si>
    <t>Total carga por aeropuerto - Nacional - Internacional</t>
  </si>
  <si>
    <t>*</t>
  </si>
  <si>
    <t>Cuadro 6.1 Total pasajeros por Aeropuerto ( Incluye Nacional + Internacional y Regular + No Regular )</t>
  </si>
  <si>
    <t>Cuadro 6.7</t>
  </si>
  <si>
    <t>Cuadro 6.8</t>
  </si>
  <si>
    <t>Operaciones aéreas por aeropuerto - Comerciales y no Comerciales</t>
  </si>
  <si>
    <t>Operaciones aéreas por aeropuerto - Nacional - Internacional</t>
  </si>
  <si>
    <t>Comerciales</t>
  </si>
  <si>
    <t>No Comerciales</t>
  </si>
  <si>
    <t>Nacional</t>
  </si>
  <si>
    <t>Internacional</t>
  </si>
  <si>
    <t>Novedades</t>
  </si>
  <si>
    <t>Novedades y conceptos importantes.</t>
  </si>
  <si>
    <t>Operación regular y no regular</t>
  </si>
  <si>
    <t>Novedades.:</t>
  </si>
  <si>
    <t>Conceptos.:</t>
  </si>
  <si>
    <t>Transporte Regular:</t>
  </si>
  <si>
    <t>Transporte No Regular:</t>
  </si>
  <si>
    <t>Comprende la operación comercial que no está sujeta a horarios e itinerarios. Esta operación esta compuesta por los vuelos adicionales, los vuelos charter y los vuelos de las empresas de taxi aéreo.</t>
  </si>
  <si>
    <t>Regular</t>
  </si>
  <si>
    <t>No regular</t>
  </si>
  <si>
    <t>No Regular</t>
  </si>
  <si>
    <r>
      <rPr>
        <b/>
        <sz val="13"/>
        <color indexed="56"/>
        <rFont val="Century Gothic"/>
        <family val="2"/>
      </rPr>
      <t xml:space="preserve">Vuelos Adicionales: </t>
    </r>
    <r>
      <rPr>
        <sz val="13"/>
        <color indexed="56"/>
        <rFont val="Century Gothic"/>
        <family val="2"/>
      </rPr>
      <t xml:space="preserve">Son aquellos que son realizados debido al exceso de tráfico en los vuelos regulares. </t>
    </r>
  </si>
  <si>
    <r>
      <rPr>
        <b/>
        <sz val="13"/>
        <color indexed="56"/>
        <rFont val="Century Gothic"/>
        <family val="2"/>
      </rPr>
      <t xml:space="preserve">Vuelos chárter: </t>
    </r>
    <r>
      <rPr>
        <sz val="13"/>
        <color indexed="56"/>
        <rFont val="Century Gothic"/>
        <family val="2"/>
      </rPr>
      <t>Son vuelos autorizados por la Autoridad Aeronáutica para atender situaciones especiales de demanda.</t>
    </r>
  </si>
  <si>
    <t>Servicios de Transporte Aéreo sujetos a tarifas y horarios fijos que se anuncian al público o con una frecuencia que constituye una serie sistemática e identificable de vuelos.</t>
  </si>
  <si>
    <r>
      <rPr>
        <b/>
        <sz val="13"/>
        <color indexed="56"/>
        <rFont val="Century Gothic"/>
        <family val="2"/>
      </rPr>
      <t xml:space="preserve">Vuelos Taxi Aéreo: </t>
    </r>
    <r>
      <rPr>
        <sz val="13"/>
        <color indexed="56"/>
        <rFont val="Century Gothic"/>
        <family val="2"/>
      </rPr>
      <t xml:space="preserve">Son aquellos realizados por las empresas que tienen permiso de operación como taxi aéreo, así como aquellas que tienen permiso en las modalidades Comercial Regional y Especial de carga. </t>
    </r>
  </si>
  <si>
    <t>Notas</t>
  </si>
  <si>
    <t>Cualquier información adicional favor contactar a Juan Carlos Torres - juan.torres@aerocivil.gov.co, Teléfono: 1 296 33 30</t>
  </si>
  <si>
    <t>Diciembre 2017</t>
  </si>
  <si>
    <t>Diciembre 2016</t>
  </si>
  <si>
    <t>Enero - Diciembre 2017</t>
  </si>
  <si>
    <t>Enero - Diciembre 2016</t>
  </si>
  <si>
    <t>Cuadro 6.8 Operaciones Aéreas - Nacionales e Internacionales (Principales aeropuertos)</t>
  </si>
  <si>
    <t>Cuadro 6.7 Operaciones Aéreas - Comerciales y No Comerciales (Principales aeropuertos)</t>
  </si>
  <si>
    <t>BOGOTA</t>
  </si>
  <si>
    <t>BOGOTA - ELDORADO</t>
  </si>
  <si>
    <t>RIONEGRO - ANTIOQUIA</t>
  </si>
  <si>
    <t>RIONEGRO - JOSE M. CORDOVA</t>
  </si>
  <si>
    <t>CARTAGENA</t>
  </si>
  <si>
    <t>CARTAGENA - RAFAEL NUQEZ</t>
  </si>
  <si>
    <t>CALI</t>
  </si>
  <si>
    <t>CALI - ALFONSO BONILLA ARAGON</t>
  </si>
  <si>
    <t>BARRANQUILLA</t>
  </si>
  <si>
    <t>BARRANQUILLA-E. CORTISSOZ</t>
  </si>
  <si>
    <t>SAN ANDRES - ISLA</t>
  </si>
  <si>
    <t>SAN ANDRES-GUSTAVO ROJAS PINILLA</t>
  </si>
  <si>
    <t>SANTA MARTA</t>
  </si>
  <si>
    <t>SANTA MARTA - SIMON BOLIVAR</t>
  </si>
  <si>
    <t>PEREIRA</t>
  </si>
  <si>
    <t>PEREIRA - MATECAÑAS</t>
  </si>
  <si>
    <t>BUCARAMANGA</t>
  </si>
  <si>
    <t>BUCARAMANGA - PALONEGRO</t>
  </si>
  <si>
    <t>MEDELLIN</t>
  </si>
  <si>
    <t>MEDELLIN - OLAYA HERRERA</t>
  </si>
  <si>
    <t>MONTERIA</t>
  </si>
  <si>
    <t>MONTERIA - LOS GARZONES</t>
  </si>
  <si>
    <t>CUCUTA</t>
  </si>
  <si>
    <t>CUCUTA - CAMILO DAZA</t>
  </si>
  <si>
    <t>QUIBDO</t>
  </si>
  <si>
    <t>QUIBDO - EL CARAÑO</t>
  </si>
  <si>
    <t>VALLEDUPAR</t>
  </si>
  <si>
    <t>VALLEDUPAR-ALFONSO LOPEZ P.</t>
  </si>
  <si>
    <t>ARMENIA</t>
  </si>
  <si>
    <t>ARMENIA - EL EDEN</t>
  </si>
  <si>
    <t>PASTO</t>
  </si>
  <si>
    <t>PASTO - ANTONIO NARIQO</t>
  </si>
  <si>
    <t>EL YOPAL</t>
  </si>
  <si>
    <t>LETICIA</t>
  </si>
  <si>
    <t>LETICIA-ALFREDO VASQUEZ COBO</t>
  </si>
  <si>
    <t>NEIVA</t>
  </si>
  <si>
    <t>NEIVA - BENITO SALAS</t>
  </si>
  <si>
    <t>MANIZALES</t>
  </si>
  <si>
    <t>MANIZALES - LA NUBIA</t>
  </si>
  <si>
    <t>VILLAVICENCIO</t>
  </si>
  <si>
    <t>VANGUARDIA</t>
  </si>
  <si>
    <t>CAREPA</t>
  </si>
  <si>
    <t>ANTONIO ROLDAN BETANCOURT</t>
  </si>
  <si>
    <t>RIOHACHA</t>
  </si>
  <si>
    <t>RIOHACHA-ALMIRANTE PADILLA</t>
  </si>
  <si>
    <t>BARRANCABERMEJA</t>
  </si>
  <si>
    <t>BARRANCABERMEJA-YARIGUIES</t>
  </si>
  <si>
    <t>TUMACO</t>
  </si>
  <si>
    <t>TUMACO - LA FLORIDA</t>
  </si>
  <si>
    <t>IBAGUE</t>
  </si>
  <si>
    <t>IBAGUE - PERALES</t>
  </si>
  <si>
    <t>POPAYAN</t>
  </si>
  <si>
    <t>POPAYAN - GMOLEON VALENCIA</t>
  </si>
  <si>
    <t>ARAUCA - MUNICIPIO</t>
  </si>
  <si>
    <t>ARAUCA - SANTIAGO PEREZ QUIROZ</t>
  </si>
  <si>
    <t>FLORENCIA</t>
  </si>
  <si>
    <t>GUSTAVO ARTUNDUAGA PAREDES</t>
  </si>
  <si>
    <t>COROZAL</t>
  </si>
  <si>
    <t>COROZAL - LAS BRUJAS</t>
  </si>
  <si>
    <t>BAHIA SOLANO</t>
  </si>
  <si>
    <t>BAHIA SOLANO - JOSE C. MUTIS</t>
  </si>
  <si>
    <t>PUERTO ASIS</t>
  </si>
  <si>
    <t>PUERTO ASIS - 3 DE MAYO</t>
  </si>
  <si>
    <t>PROVIDENCIA</t>
  </si>
  <si>
    <t>PROVIDENCIA- EL EMBRUJO</t>
  </si>
  <si>
    <t>PUERTO INIRIDA</t>
  </si>
  <si>
    <t>PUERTO INIRIDA - CESAR GAVIRIA TRUJ</t>
  </si>
  <si>
    <t>PUERTO GAITAN</t>
  </si>
  <si>
    <t>MORELIA</t>
  </si>
  <si>
    <t>NUQUI</t>
  </si>
  <si>
    <t>NUQUI - REYES MURILLO</t>
  </si>
  <si>
    <t>MITU</t>
  </si>
  <si>
    <t>GUAPI</t>
  </si>
  <si>
    <t>GUAPI - JUAN CASIANO</t>
  </si>
  <si>
    <t>CAUCASIA</t>
  </si>
  <si>
    <t>CAUCASIA- JUAN H. WHITE</t>
  </si>
  <si>
    <t>PUERTO CARRENO</t>
  </si>
  <si>
    <t>CARREÑO-GERMAN OLANO</t>
  </si>
  <si>
    <t>MAICAO</t>
  </si>
  <si>
    <t>JORGE ISAACS (ANTES LA MINA)</t>
  </si>
  <si>
    <t>VILLA GARZON</t>
  </si>
  <si>
    <t>SAN JOSE DEL GUAVIARE</t>
  </si>
  <si>
    <t>ALDANA</t>
  </si>
  <si>
    <t>IPIALES - SAN LUIS</t>
  </si>
  <si>
    <t>SARAVENA-COLONIZADORES</t>
  </si>
  <si>
    <t>PITALITO</t>
  </si>
  <si>
    <t>PITALITO -CONTADOR</t>
  </si>
  <si>
    <t>ACANDI</t>
  </si>
  <si>
    <t>PUERTO LEGUIZAMO</t>
  </si>
  <si>
    <t>CAPURGANA</t>
  </si>
  <si>
    <t>LA MACARENA</t>
  </si>
  <si>
    <t>LA MACARENA - META</t>
  </si>
  <si>
    <t>TIMBIQUI</t>
  </si>
  <si>
    <t>URIBIA</t>
  </si>
  <si>
    <t>PUERTO BOLIVAR - PORTETE</t>
  </si>
  <si>
    <t>CUMARIBO</t>
  </si>
  <si>
    <t>BUENAVENTURA</t>
  </si>
  <si>
    <t>BUENAVENTURA - GERARDO TOBAR LOPEZ</t>
  </si>
  <si>
    <t>GUAINIA (BARRANCO MINAS)</t>
  </si>
  <si>
    <t>BARRANCO MINAS</t>
  </si>
  <si>
    <t>TOLU</t>
  </si>
  <si>
    <t>MIRAFLORES - GUAVIARE</t>
  </si>
  <si>
    <t>MIRAFLORES</t>
  </si>
  <si>
    <t>EL BAGRE</t>
  </si>
  <si>
    <t>LA JAGUA IBIRICO</t>
  </si>
  <si>
    <t>LA JAGUA</t>
  </si>
  <si>
    <t>LOMA DE CHIRIGUANA</t>
  </si>
  <si>
    <t>CALENTURITAS</t>
  </si>
  <si>
    <t>BAJO BAUDO</t>
  </si>
  <si>
    <t>PIZARRO</t>
  </si>
  <si>
    <t>LA PEDRERA</t>
  </si>
  <si>
    <t>TARAIRA</t>
  </si>
  <si>
    <t>OTROS</t>
  </si>
  <si>
    <t>GERARDO TOBAR LOPEZ</t>
  </si>
  <si>
    <t>FLANDES</t>
  </si>
  <si>
    <t>GIRARDOT SANTIAGO VILA</t>
  </si>
  <si>
    <t>MELGAR</t>
  </si>
  <si>
    <t>TOLEMAIDA</t>
  </si>
  <si>
    <t>CARURU</t>
  </si>
  <si>
    <t>SAN FELIPE</t>
  </si>
  <si>
    <t>SAN VICENTE DEL CAGUAN</t>
  </si>
  <si>
    <t>ARARACUARA</t>
  </si>
  <si>
    <t>LA CHORRERA</t>
  </si>
  <si>
    <t>LA CHORRERA - VIRGILIO BARCO VARGAS</t>
  </si>
  <si>
    <t>BENEFICENCIA DEL TOLIMA</t>
  </si>
  <si>
    <t>TARAPACA</t>
  </si>
  <si>
    <t>SANTA RITA - VICHADA</t>
  </si>
  <si>
    <t>CENTRO ADM. "MARANDUA"</t>
  </si>
  <si>
    <t>SOLANO</t>
  </si>
  <si>
    <t>CARTAGENA - RAFAEL NUÑEZ</t>
  </si>
  <si>
    <t>GUSTAVO ROJAS PINILLA</t>
  </si>
  <si>
    <t>ALFONSO BONILLA ARAGON</t>
  </si>
  <si>
    <t>ERNESTO CORTISSOZ</t>
  </si>
  <si>
    <t>Información provisional. Fuente: Sistema Registro de Vuelos ejecutados.</t>
  </si>
  <si>
    <t>Disponible solo para principales aeropuertos</t>
  </si>
  <si>
    <t>Boletín Estadístico Diciembre 2017</t>
  </si>
  <si>
    <r>
      <rPr>
        <b/>
        <sz val="13"/>
        <color indexed="56"/>
        <rFont val="Century Gothic"/>
        <family val="2"/>
      </rPr>
      <t xml:space="preserve">Operaciones aéreas. </t>
    </r>
    <r>
      <rPr>
        <sz val="13"/>
        <color indexed="56"/>
        <rFont val="Century Gothic"/>
        <family val="2"/>
      </rPr>
      <t>A partir del boletín de diciembre de 2017, se incluyen nuevamente los cuadros de operaciones aéreas, únicamente</t>
    </r>
  </si>
  <si>
    <t>para los principales aeropuertos.</t>
  </si>
  <si>
    <t>Boletín Tráfico de Aeropuertos -  Diciembre 2017</t>
  </si>
  <si>
    <t>Resumen</t>
  </si>
  <si>
    <t>Resumen del comportamiento principales aeropuertos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</si>
</sst>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entury Gothic"/>
      <family val="2"/>
    </font>
    <font>
      <sz val="9"/>
      <color indexed="12"/>
      <name val="Century Gothic"/>
      <family val="2"/>
    </font>
    <font>
      <sz val="10"/>
      <name val="Courier"/>
      <family val="3"/>
    </font>
    <font>
      <sz val="9"/>
      <name val="Century Gothic"/>
      <family val="2"/>
    </font>
    <font>
      <sz val="10"/>
      <color indexed="12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5"/>
      <name val="Arial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1"/>
      <color indexed="12"/>
      <name val="Century Gothic"/>
      <family val="2"/>
    </font>
    <font>
      <b/>
      <sz val="15"/>
      <name val="Century Gothic"/>
      <family val="2"/>
    </font>
    <font>
      <sz val="11"/>
      <color indexed="12"/>
      <name val="Century Gothic"/>
      <family val="2"/>
    </font>
    <font>
      <sz val="10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u val="single"/>
      <sz val="11"/>
      <color indexed="12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12"/>
      <name val="Arial"/>
      <family val="2"/>
    </font>
    <font>
      <sz val="12"/>
      <color indexed="12"/>
      <name val="Century Gothic"/>
      <family val="2"/>
    </font>
    <font>
      <sz val="13"/>
      <name val="Century Gothic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3"/>
      <name val="Century Gothic"/>
      <family val="2"/>
    </font>
    <font>
      <sz val="10"/>
      <name val="System"/>
      <family val="0"/>
    </font>
    <font>
      <sz val="13"/>
      <color indexed="56"/>
      <name val="Century Gothic"/>
      <family val="2"/>
    </font>
    <font>
      <b/>
      <sz val="13"/>
      <color indexed="56"/>
      <name val="Century Gothic"/>
      <family val="2"/>
    </font>
    <font>
      <sz val="13"/>
      <color indexed="12"/>
      <name val="Century Gothic"/>
      <family val="2"/>
    </font>
    <font>
      <sz val="14"/>
      <color indexed="12"/>
      <name val="Century Gothic"/>
      <family val="2"/>
    </font>
    <font>
      <i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b/>
      <u val="single"/>
      <sz val="22"/>
      <color indexed="56"/>
      <name val="Century Gothic"/>
      <family val="2"/>
    </font>
    <font>
      <sz val="10"/>
      <color indexed="56"/>
      <name val="Century Gothic"/>
      <family val="2"/>
    </font>
    <font>
      <b/>
      <sz val="12"/>
      <color indexed="56"/>
      <name val="Century Gothic"/>
      <family val="2"/>
    </font>
    <font>
      <sz val="12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b/>
      <u val="single"/>
      <sz val="12"/>
      <color indexed="23"/>
      <name val="Arial"/>
      <family val="2"/>
    </font>
    <font>
      <b/>
      <i/>
      <u val="single"/>
      <sz val="14"/>
      <color indexed="12"/>
      <name val="Calibri"/>
      <family val="2"/>
    </font>
    <font>
      <u val="single"/>
      <sz val="12"/>
      <color indexed="56"/>
      <name val="Arial"/>
      <family val="2"/>
    </font>
    <font>
      <u val="single"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8"/>
      <color indexed="43"/>
      <name val="Arial"/>
      <family val="2"/>
    </font>
    <font>
      <b/>
      <sz val="22"/>
      <color indexed="43"/>
      <name val="Arial"/>
      <family val="2"/>
    </font>
    <font>
      <b/>
      <sz val="14"/>
      <color indexed="4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b/>
      <u val="single"/>
      <sz val="22"/>
      <color theme="3" tint="-0.4999699890613556"/>
      <name val="Century Gothic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2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3"/>
      <color rgb="FF002060"/>
      <name val="Century Gothic"/>
      <family val="2"/>
    </font>
    <font>
      <b/>
      <u val="single"/>
      <sz val="12"/>
      <color theme="0" tint="-0.4999699890613556"/>
      <name val="Arial"/>
      <family val="2"/>
    </font>
    <font>
      <b/>
      <sz val="18"/>
      <color theme="3"/>
      <name val="Arial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  <font>
      <b/>
      <sz val="18"/>
      <color theme="2" tint="-0.09996999800205231"/>
      <name val="Arial"/>
      <family val="2"/>
    </font>
    <font>
      <b/>
      <sz val="22"/>
      <color theme="2" tint="-0.09996999800205231"/>
      <name val="Arial"/>
      <family val="2"/>
    </font>
    <font>
      <b/>
      <sz val="14"/>
      <color theme="2" tint="-0.09996999800205231"/>
      <name val="Arial"/>
      <family val="2"/>
    </font>
    <font>
      <u val="single"/>
      <sz val="10"/>
      <color rgb="FF002060"/>
      <name val="Arial"/>
      <family val="2"/>
    </font>
    <font>
      <u val="single"/>
      <sz val="12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double"/>
      <bottom style="thin">
        <color theme="0" tint="-0.149959996342659"/>
      </bottom>
    </border>
    <border>
      <left style="medium"/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medium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medium"/>
      <top style="thin">
        <color theme="0" tint="-0.149959996342659"/>
      </top>
      <bottom style="medium"/>
    </border>
    <border>
      <left style="medium"/>
      <right>
        <color indexed="63"/>
      </right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medium"/>
      <right style="medium"/>
      <top style="double"/>
      <bottom style="thin">
        <color theme="0" tint="-0.24993999302387238"/>
      </bottom>
    </border>
    <border>
      <left style="medium"/>
      <right>
        <color indexed="63"/>
      </right>
      <top style="double"/>
      <bottom style="thin">
        <color theme="0" tint="-0.24993999302387238"/>
      </bottom>
    </border>
    <border>
      <left style="medium"/>
      <right style="thin"/>
      <top style="double"/>
      <bottom style="thin">
        <color theme="0" tint="-0.24993999302387238"/>
      </bottom>
    </border>
    <border>
      <left style="thin"/>
      <right style="thin"/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 style="medium"/>
    </border>
    <border>
      <left style="medium"/>
      <right>
        <color indexed="63"/>
      </right>
      <top style="thin">
        <color theme="0" tint="-0.24993999302387238"/>
      </top>
      <bottom style="medium"/>
    </border>
    <border>
      <left style="medium"/>
      <right style="thin"/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 style="thick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 style="medium"/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medium"/>
      <right style="medium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thin">
        <color theme="3" tint="0.7999799847602844"/>
      </bottom>
    </border>
    <border>
      <left style="medium"/>
      <right>
        <color indexed="63"/>
      </right>
      <top style="double"/>
      <bottom style="thin">
        <color theme="3" tint="0.7999799847602844"/>
      </bottom>
    </border>
    <border>
      <left style="medium"/>
      <right style="thin"/>
      <top style="double"/>
      <bottom style="thin">
        <color theme="3" tint="0.7999799847602844"/>
      </bottom>
    </border>
    <border>
      <left style="thin"/>
      <right style="thin"/>
      <top style="double"/>
      <bottom style="thin">
        <color theme="3" tint="0.7999799847602844"/>
      </bottom>
    </border>
    <border>
      <left style="medium"/>
      <right style="medium"/>
      <top style="thin">
        <color theme="3" tint="0.7999799847602844"/>
      </top>
      <bottom style="thin">
        <color theme="3" tint="0.7999799847602844"/>
      </bottom>
    </border>
    <border>
      <left style="medium"/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 style="medium"/>
      <right style="thin"/>
      <top style="thin">
        <color theme="3" tint="0.7999799847602844"/>
      </top>
      <bottom style="thin">
        <color theme="3" tint="0.7999799847602844"/>
      </bottom>
    </border>
    <border>
      <left style="thin"/>
      <right style="thin"/>
      <top style="thin">
        <color theme="3" tint="0.7999799847602844"/>
      </top>
      <bottom style="thin">
        <color theme="3" tint="0.7999799847602844"/>
      </bottom>
    </border>
    <border>
      <left style="medium"/>
      <right style="medium"/>
      <top style="thin">
        <color theme="3" tint="0.7999799847602844"/>
      </top>
      <bottom style="medium"/>
    </border>
    <border>
      <left style="medium"/>
      <right>
        <color indexed="63"/>
      </right>
      <top style="thin">
        <color theme="3" tint="0.7999799847602844"/>
      </top>
      <bottom style="medium"/>
    </border>
    <border>
      <left style="medium"/>
      <right style="thin"/>
      <top style="thin">
        <color theme="3" tint="0.7999799847602844"/>
      </top>
      <bottom style="medium"/>
    </border>
    <border>
      <left style="thin"/>
      <right style="thin"/>
      <top style="thin">
        <color theme="3" tint="0.7999799847602844"/>
      </top>
      <bottom style="medium"/>
    </border>
    <border>
      <left style="thin"/>
      <right>
        <color indexed="63"/>
      </right>
      <top style="double"/>
      <bottom style="thin">
        <color theme="3" tint="0.7999799847602844"/>
      </bottom>
    </border>
    <border>
      <left style="double"/>
      <right style="medium"/>
      <top style="double"/>
      <bottom style="thin">
        <color theme="3" tint="0.7999799847602844"/>
      </bottom>
    </border>
    <border>
      <left style="thin"/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 style="double"/>
      <right style="medium"/>
      <top style="thin">
        <color theme="3" tint="0.7999799847602844"/>
      </top>
      <bottom style="thin">
        <color theme="3" tint="0.7999799847602844"/>
      </bottom>
    </border>
    <border>
      <left style="thin"/>
      <right>
        <color indexed="63"/>
      </right>
      <top style="thin">
        <color theme="3" tint="0.7999799847602844"/>
      </top>
      <bottom style="medium"/>
    </border>
    <border>
      <left style="double"/>
      <right style="medium"/>
      <top style="thin">
        <color theme="3" tint="0.7999799847602844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medium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n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medium"/>
      <top>
        <color indexed="63"/>
      </top>
      <bottom style="thick"/>
    </border>
    <border>
      <left style="thin"/>
      <right style="thick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ck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4" fillId="29" borderId="1" applyNumberFormat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88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9" fillId="21" borderId="6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7" applyNumberFormat="0" applyFill="0" applyAlignment="0" applyProtection="0"/>
    <xf numFmtId="0" fontId="83" fillId="0" borderId="8" applyNumberFormat="0" applyFill="0" applyAlignment="0" applyProtection="0"/>
    <xf numFmtId="0" fontId="94" fillId="0" borderId="9" applyNumberFormat="0" applyFill="0" applyAlignment="0" applyProtection="0"/>
  </cellStyleXfs>
  <cellXfs count="346">
    <xf numFmtId="0" fontId="0" fillId="0" borderId="0" xfId="0" applyFont="1" applyAlignment="1">
      <alignment/>
    </xf>
    <xf numFmtId="0" fontId="3" fillId="0" borderId="0" xfId="57" applyFont="1" applyFill="1">
      <alignment/>
      <protection/>
    </xf>
    <xf numFmtId="0" fontId="4" fillId="0" borderId="0" xfId="57" applyFont="1" applyFill="1">
      <alignment/>
      <protection/>
    </xf>
    <xf numFmtId="0" fontId="6" fillId="0" borderId="0" xfId="67" applyNumberFormat="1" applyFont="1" applyFill="1" applyBorder="1">
      <alignment/>
      <protection/>
    </xf>
    <xf numFmtId="0" fontId="3" fillId="0" borderId="0" xfId="67" applyNumberFormat="1" applyFont="1" applyFill="1" applyBorder="1">
      <alignment/>
      <protection/>
    </xf>
    <xf numFmtId="0" fontId="7" fillId="0" borderId="0" xfId="57" applyFont="1" applyFill="1">
      <alignment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1" fontId="8" fillId="0" borderId="0" xfId="57" applyNumberFormat="1" applyFont="1" applyFill="1" applyAlignment="1">
      <alignment horizontal="center" vertical="center" wrapText="1"/>
      <protection/>
    </xf>
    <xf numFmtId="1" fontId="10" fillId="0" borderId="0" xfId="57" applyNumberFormat="1" applyFont="1" applyFill="1" applyAlignment="1">
      <alignment horizontal="center" vertical="center" wrapText="1"/>
      <protection/>
    </xf>
    <xf numFmtId="0" fontId="17" fillId="0" borderId="0" xfId="57" applyFont="1" applyFill="1">
      <alignment/>
      <protection/>
    </xf>
    <xf numFmtId="0" fontId="8" fillId="0" borderId="0" xfId="57" applyFont="1" applyFill="1">
      <alignment/>
      <protection/>
    </xf>
    <xf numFmtId="0" fontId="19" fillId="0" borderId="0" xfId="57" applyFont="1" applyFill="1">
      <alignment/>
      <protection/>
    </xf>
    <xf numFmtId="0" fontId="8" fillId="0" borderId="0" xfId="67" applyNumberFormat="1" applyFont="1" applyFill="1" applyBorder="1">
      <alignment/>
      <protection/>
    </xf>
    <xf numFmtId="0" fontId="10" fillId="0" borderId="0" xfId="57" applyFont="1" applyFill="1">
      <alignment/>
      <protection/>
    </xf>
    <xf numFmtId="0" fontId="21" fillId="0" borderId="0" xfId="60" applyFont="1" applyFill="1">
      <alignment/>
      <protection/>
    </xf>
    <xf numFmtId="0" fontId="22" fillId="0" borderId="0" xfId="60" applyFont="1" applyFill="1">
      <alignment/>
      <protection/>
    </xf>
    <xf numFmtId="17" fontId="22" fillId="0" borderId="0" xfId="60" applyNumberFormat="1" applyFont="1" applyFill="1">
      <alignment/>
      <protection/>
    </xf>
    <xf numFmtId="0" fontId="23" fillId="0" borderId="0" xfId="60" applyFont="1" applyFill="1">
      <alignment/>
      <protection/>
    </xf>
    <xf numFmtId="0" fontId="25" fillId="0" borderId="0" xfId="60" applyFont="1" applyFill="1">
      <alignment/>
      <protection/>
    </xf>
    <xf numFmtId="0" fontId="26" fillId="0" borderId="0" xfId="60" applyFont="1" applyFill="1">
      <alignment/>
      <protection/>
    </xf>
    <xf numFmtId="0" fontId="28" fillId="0" borderId="0" xfId="50" applyFont="1" applyFill="1" applyAlignment="1" applyProtection="1">
      <alignment/>
      <protection/>
    </xf>
    <xf numFmtId="49" fontId="9" fillId="3" borderId="10" xfId="57" applyNumberFormat="1" applyFont="1" applyFill="1" applyBorder="1" applyAlignment="1">
      <alignment horizontal="center" vertical="center" wrapText="1"/>
      <protection/>
    </xf>
    <xf numFmtId="49" fontId="9" fillId="3" borderId="11" xfId="57" applyNumberFormat="1" applyFont="1" applyFill="1" applyBorder="1" applyAlignment="1">
      <alignment horizontal="center" vertical="center" wrapText="1"/>
      <protection/>
    </xf>
    <xf numFmtId="49" fontId="9" fillId="3" borderId="12" xfId="57" applyNumberFormat="1" applyFont="1" applyFill="1" applyBorder="1" applyAlignment="1">
      <alignment horizontal="center" vertical="center" wrapText="1"/>
      <protection/>
    </xf>
    <xf numFmtId="49" fontId="9" fillId="3" borderId="13" xfId="57" applyNumberFormat="1" applyFont="1" applyFill="1" applyBorder="1" applyAlignment="1">
      <alignment horizontal="center" vertical="center" wrapText="1"/>
      <protection/>
    </xf>
    <xf numFmtId="0" fontId="29" fillId="0" borderId="0" xfId="57" applyFont="1" applyFill="1">
      <alignment/>
      <protection/>
    </xf>
    <xf numFmtId="0" fontId="3" fillId="0" borderId="0" xfId="65" applyFont="1" applyFill="1">
      <alignment/>
      <protection/>
    </xf>
    <xf numFmtId="1" fontId="3" fillId="0" borderId="0" xfId="65" applyNumberFormat="1" applyFont="1" applyFill="1" applyAlignment="1">
      <alignment horizontal="center" vertical="center" wrapText="1"/>
      <protection/>
    </xf>
    <xf numFmtId="0" fontId="7" fillId="0" borderId="0" xfId="65" applyFont="1" applyFill="1">
      <alignment/>
      <protection/>
    </xf>
    <xf numFmtId="0" fontId="4" fillId="0" borderId="0" xfId="65" applyFont="1" applyFill="1">
      <alignment/>
      <protection/>
    </xf>
    <xf numFmtId="0" fontId="3" fillId="0" borderId="0" xfId="64" applyFont="1" applyFill="1">
      <alignment/>
      <protection/>
    </xf>
    <xf numFmtId="1" fontId="3" fillId="0" borderId="0" xfId="64" applyNumberFormat="1" applyFont="1" applyFill="1" applyAlignment="1">
      <alignment horizontal="center" vertical="center" wrapText="1"/>
      <protection/>
    </xf>
    <xf numFmtId="0" fontId="4" fillId="0" borderId="0" xfId="64" applyFont="1" applyFill="1">
      <alignment/>
      <protection/>
    </xf>
    <xf numFmtId="0" fontId="19" fillId="0" borderId="0" xfId="64" applyFont="1" applyFill="1">
      <alignment/>
      <protection/>
    </xf>
    <xf numFmtId="49" fontId="15" fillId="3" borderId="10" xfId="65" applyNumberFormat="1" applyFont="1" applyFill="1" applyBorder="1" applyAlignment="1">
      <alignment horizontal="center" vertical="center" wrapText="1"/>
      <protection/>
    </xf>
    <xf numFmtId="49" fontId="15" fillId="3" borderId="11" xfId="65" applyNumberFormat="1" applyFont="1" applyFill="1" applyBorder="1" applyAlignment="1">
      <alignment horizontal="center" vertical="center" wrapText="1"/>
      <protection/>
    </xf>
    <xf numFmtId="49" fontId="9" fillId="3" borderId="14" xfId="57" applyNumberFormat="1" applyFont="1" applyFill="1" applyBorder="1" applyAlignment="1">
      <alignment horizontal="center" vertical="center" wrapText="1"/>
      <protection/>
    </xf>
    <xf numFmtId="49" fontId="9" fillId="3" borderId="15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1" fontId="30" fillId="0" borderId="0" xfId="65" applyNumberFormat="1" applyFont="1" applyFill="1" applyAlignment="1">
      <alignment horizontal="center" vertical="center" wrapText="1"/>
      <protection/>
    </xf>
    <xf numFmtId="49" fontId="9" fillId="3" borderId="16" xfId="57" applyNumberFormat="1" applyFont="1" applyFill="1" applyBorder="1" applyAlignment="1">
      <alignment horizontal="center" vertical="center" wrapText="1"/>
      <protection/>
    </xf>
    <xf numFmtId="49" fontId="9" fillId="3" borderId="17" xfId="57" applyNumberFormat="1" applyFont="1" applyFill="1" applyBorder="1" applyAlignment="1">
      <alignment horizontal="center" vertical="center" wrapText="1"/>
      <protection/>
    </xf>
    <xf numFmtId="10" fontId="7" fillId="0" borderId="0" xfId="65" applyNumberFormat="1" applyFont="1" applyFill="1">
      <alignment/>
      <protection/>
    </xf>
    <xf numFmtId="1" fontId="30" fillId="0" borderId="0" xfId="64" applyNumberFormat="1" applyFont="1" applyFill="1" applyAlignment="1">
      <alignment horizontal="center" vertical="center" wrapText="1"/>
      <protection/>
    </xf>
    <xf numFmtId="0" fontId="3" fillId="2" borderId="18" xfId="57" applyFont="1" applyFill="1" applyBorder="1">
      <alignment/>
      <protection/>
    </xf>
    <xf numFmtId="0" fontId="3" fillId="2" borderId="19" xfId="57" applyFont="1" applyFill="1" applyBorder="1">
      <alignment/>
      <protection/>
    </xf>
    <xf numFmtId="3" fontId="3" fillId="2" borderId="20" xfId="57" applyNumberFormat="1" applyFont="1" applyFill="1" applyBorder="1">
      <alignment/>
      <protection/>
    </xf>
    <xf numFmtId="3" fontId="3" fillId="2" borderId="21" xfId="57" applyNumberFormat="1" applyFont="1" applyFill="1" applyBorder="1">
      <alignment/>
      <protection/>
    </xf>
    <xf numFmtId="10" fontId="3" fillId="2" borderId="22" xfId="57" applyNumberFormat="1" applyFont="1" applyFill="1" applyBorder="1">
      <alignment/>
      <protection/>
    </xf>
    <xf numFmtId="0" fontId="3" fillId="2" borderId="23" xfId="57" applyFont="1" applyFill="1" applyBorder="1">
      <alignment/>
      <protection/>
    </xf>
    <xf numFmtId="0" fontId="3" fillId="2" borderId="24" xfId="57" applyFont="1" applyFill="1" applyBorder="1">
      <alignment/>
      <protection/>
    </xf>
    <xf numFmtId="3" fontId="3" fillId="2" borderId="25" xfId="57" applyNumberFormat="1" applyFont="1" applyFill="1" applyBorder="1">
      <alignment/>
      <protection/>
    </xf>
    <xf numFmtId="3" fontId="3" fillId="2" borderId="26" xfId="57" applyNumberFormat="1" applyFont="1" applyFill="1" applyBorder="1">
      <alignment/>
      <protection/>
    </xf>
    <xf numFmtId="10" fontId="3" fillId="2" borderId="27" xfId="57" applyNumberFormat="1" applyFont="1" applyFill="1" applyBorder="1">
      <alignment/>
      <protection/>
    </xf>
    <xf numFmtId="0" fontId="3" fillId="2" borderId="28" xfId="57" applyFont="1" applyFill="1" applyBorder="1">
      <alignment/>
      <protection/>
    </xf>
    <xf numFmtId="0" fontId="3" fillId="2" borderId="29" xfId="57" applyFont="1" applyFill="1" applyBorder="1">
      <alignment/>
      <protection/>
    </xf>
    <xf numFmtId="3" fontId="3" fillId="2" borderId="30" xfId="57" applyNumberFormat="1" applyFont="1" applyFill="1" applyBorder="1">
      <alignment/>
      <protection/>
    </xf>
    <xf numFmtId="3" fontId="3" fillId="2" borderId="31" xfId="57" applyNumberFormat="1" applyFont="1" applyFill="1" applyBorder="1">
      <alignment/>
      <protection/>
    </xf>
    <xf numFmtId="10" fontId="3" fillId="2" borderId="32" xfId="57" applyNumberFormat="1" applyFont="1" applyFill="1" applyBorder="1">
      <alignment/>
      <protection/>
    </xf>
    <xf numFmtId="0" fontId="8" fillId="2" borderId="33" xfId="57" applyFont="1" applyFill="1" applyBorder="1">
      <alignment/>
      <protection/>
    </xf>
    <xf numFmtId="0" fontId="8" fillId="2" borderId="34" xfId="57" applyFont="1" applyFill="1" applyBorder="1">
      <alignment/>
      <protection/>
    </xf>
    <xf numFmtId="3" fontId="8" fillId="2" borderId="35" xfId="57" applyNumberFormat="1" applyFont="1" applyFill="1" applyBorder="1">
      <alignment/>
      <protection/>
    </xf>
    <xf numFmtId="3" fontId="8" fillId="2" borderId="36" xfId="57" applyNumberFormat="1" applyFont="1" applyFill="1" applyBorder="1">
      <alignment/>
      <protection/>
    </xf>
    <xf numFmtId="10" fontId="8" fillId="2" borderId="37" xfId="57" applyNumberFormat="1" applyFont="1" applyFill="1" applyBorder="1">
      <alignment/>
      <protection/>
    </xf>
    <xf numFmtId="0" fontId="8" fillId="2" borderId="38" xfId="57" applyFont="1" applyFill="1" applyBorder="1">
      <alignment/>
      <protection/>
    </xf>
    <xf numFmtId="0" fontId="8" fillId="2" borderId="39" xfId="57" applyFont="1" applyFill="1" applyBorder="1">
      <alignment/>
      <protection/>
    </xf>
    <xf numFmtId="3" fontId="8" fillId="2" borderId="40" xfId="57" applyNumberFormat="1" applyFont="1" applyFill="1" applyBorder="1">
      <alignment/>
      <protection/>
    </xf>
    <xf numFmtId="3" fontId="8" fillId="2" borderId="41" xfId="57" applyNumberFormat="1" applyFont="1" applyFill="1" applyBorder="1">
      <alignment/>
      <protection/>
    </xf>
    <xf numFmtId="10" fontId="8" fillId="2" borderId="42" xfId="57" applyNumberFormat="1" applyFont="1" applyFill="1" applyBorder="1">
      <alignment/>
      <protection/>
    </xf>
    <xf numFmtId="0" fontId="8" fillId="2" borderId="43" xfId="57" applyFont="1" applyFill="1" applyBorder="1">
      <alignment/>
      <protection/>
    </xf>
    <xf numFmtId="0" fontId="8" fillId="2" borderId="44" xfId="57" applyFont="1" applyFill="1" applyBorder="1">
      <alignment/>
      <protection/>
    </xf>
    <xf numFmtId="3" fontId="8" fillId="2" borderId="45" xfId="57" applyNumberFormat="1" applyFont="1" applyFill="1" applyBorder="1">
      <alignment/>
      <protection/>
    </xf>
    <xf numFmtId="3" fontId="8" fillId="2" borderId="46" xfId="57" applyNumberFormat="1" applyFont="1" applyFill="1" applyBorder="1">
      <alignment/>
      <protection/>
    </xf>
    <xf numFmtId="10" fontId="8" fillId="2" borderId="47" xfId="57" applyNumberFormat="1" applyFont="1" applyFill="1" applyBorder="1">
      <alignment/>
      <protection/>
    </xf>
    <xf numFmtId="0" fontId="3" fillId="2" borderId="48" xfId="57" applyFont="1" applyFill="1" applyBorder="1" applyAlignment="1">
      <alignment horizontal="left" indent="1"/>
      <protection/>
    </xf>
    <xf numFmtId="0" fontId="3" fillId="2" borderId="19" xfId="57" applyFont="1" applyFill="1" applyBorder="1" applyAlignment="1">
      <alignment horizontal="left" indent="1"/>
      <protection/>
    </xf>
    <xf numFmtId="3" fontId="3" fillId="2" borderId="20" xfId="57" applyNumberFormat="1" applyFont="1" applyFill="1" applyBorder="1" applyAlignment="1">
      <alignment horizontal="right" indent="1"/>
      <protection/>
    </xf>
    <xf numFmtId="3" fontId="3" fillId="2" borderId="21" xfId="57" applyNumberFormat="1" applyFont="1" applyFill="1" applyBorder="1" applyAlignment="1">
      <alignment horizontal="right" indent="1"/>
      <protection/>
    </xf>
    <xf numFmtId="3" fontId="3" fillId="2" borderId="21" xfId="57" applyNumberFormat="1" applyFont="1" applyFill="1" applyBorder="1" applyAlignment="1">
      <alignment horizontal="right"/>
      <protection/>
    </xf>
    <xf numFmtId="10" fontId="3" fillId="2" borderId="49" xfId="57" applyNumberFormat="1" applyFont="1" applyFill="1" applyBorder="1">
      <alignment/>
      <protection/>
    </xf>
    <xf numFmtId="0" fontId="3" fillId="2" borderId="50" xfId="57" applyFont="1" applyFill="1" applyBorder="1" applyAlignment="1">
      <alignment horizontal="left" indent="1"/>
      <protection/>
    </xf>
    <xf numFmtId="0" fontId="3" fillId="2" borderId="24" xfId="57" applyFont="1" applyFill="1" applyBorder="1" applyAlignment="1">
      <alignment horizontal="left" indent="1"/>
      <protection/>
    </xf>
    <xf numFmtId="3" fontId="3" fillId="2" borderId="25" xfId="57" applyNumberFormat="1" applyFont="1" applyFill="1" applyBorder="1" applyAlignment="1">
      <alignment horizontal="right" indent="1"/>
      <protection/>
    </xf>
    <xf numFmtId="3" fontId="3" fillId="2" borderId="26" xfId="57" applyNumberFormat="1" applyFont="1" applyFill="1" applyBorder="1" applyAlignment="1">
      <alignment horizontal="right" indent="1"/>
      <protection/>
    </xf>
    <xf numFmtId="3" fontId="3" fillId="2" borderId="26" xfId="57" applyNumberFormat="1" applyFont="1" applyFill="1" applyBorder="1" applyAlignment="1">
      <alignment horizontal="right"/>
      <protection/>
    </xf>
    <xf numFmtId="10" fontId="3" fillId="2" borderId="51" xfId="57" applyNumberFormat="1" applyFont="1" applyFill="1" applyBorder="1">
      <alignment/>
      <protection/>
    </xf>
    <xf numFmtId="0" fontId="3" fillId="2" borderId="52" xfId="57" applyFont="1" applyFill="1" applyBorder="1" applyAlignment="1">
      <alignment horizontal="left" indent="1"/>
      <protection/>
    </xf>
    <xf numFmtId="0" fontId="3" fillId="2" borderId="53" xfId="57" applyFont="1" applyFill="1" applyBorder="1" applyAlignment="1">
      <alignment horizontal="left" indent="1"/>
      <protection/>
    </xf>
    <xf numFmtId="3" fontId="3" fillId="2" borderId="54" xfId="57" applyNumberFormat="1" applyFont="1" applyFill="1" applyBorder="1" applyAlignment="1">
      <alignment horizontal="right" indent="1"/>
      <protection/>
    </xf>
    <xf numFmtId="3" fontId="3" fillId="2" borderId="55" xfId="57" applyNumberFormat="1" applyFont="1" applyFill="1" applyBorder="1" applyAlignment="1">
      <alignment horizontal="right" indent="1"/>
      <protection/>
    </xf>
    <xf numFmtId="3" fontId="3" fillId="2" borderId="55" xfId="57" applyNumberFormat="1" applyFont="1" applyFill="1" applyBorder="1" applyAlignment="1">
      <alignment horizontal="right"/>
      <protection/>
    </xf>
    <xf numFmtId="10" fontId="3" fillId="2" borderId="56" xfId="57" applyNumberFormat="1" applyFont="1" applyFill="1" applyBorder="1">
      <alignment/>
      <protection/>
    </xf>
    <xf numFmtId="3" fontId="3" fillId="2" borderId="54" xfId="57" applyNumberFormat="1" applyFont="1" applyFill="1" applyBorder="1">
      <alignment/>
      <protection/>
    </xf>
    <xf numFmtId="3" fontId="3" fillId="2" borderId="55" xfId="57" applyNumberFormat="1" applyFont="1" applyFill="1" applyBorder="1">
      <alignment/>
      <protection/>
    </xf>
    <xf numFmtId="10" fontId="3" fillId="2" borderId="57" xfId="57" applyNumberFormat="1" applyFont="1" applyFill="1" applyBorder="1">
      <alignment/>
      <protection/>
    </xf>
    <xf numFmtId="0" fontId="8" fillId="2" borderId="48" xfId="57" applyFont="1" applyFill="1" applyBorder="1">
      <alignment/>
      <protection/>
    </xf>
    <xf numFmtId="0" fontId="8" fillId="2" borderId="19" xfId="57" applyFont="1" applyFill="1" applyBorder="1">
      <alignment/>
      <protection/>
    </xf>
    <xf numFmtId="3" fontId="8" fillId="2" borderId="20" xfId="57" applyNumberFormat="1" applyFont="1" applyFill="1" applyBorder="1">
      <alignment/>
      <protection/>
    </xf>
    <xf numFmtId="3" fontId="8" fillId="2" borderId="21" xfId="57" applyNumberFormat="1" applyFont="1" applyFill="1" applyBorder="1">
      <alignment/>
      <protection/>
    </xf>
    <xf numFmtId="10" fontId="8" fillId="2" borderId="22" xfId="57" applyNumberFormat="1" applyFont="1" applyFill="1" applyBorder="1">
      <alignment/>
      <protection/>
    </xf>
    <xf numFmtId="10" fontId="8" fillId="2" borderId="49" xfId="57" applyNumberFormat="1" applyFont="1" applyFill="1" applyBorder="1">
      <alignment/>
      <protection/>
    </xf>
    <xf numFmtId="0" fontId="8" fillId="2" borderId="50" xfId="57" applyFont="1" applyFill="1" applyBorder="1">
      <alignment/>
      <protection/>
    </xf>
    <xf numFmtId="0" fontId="8" fillId="2" borderId="24" xfId="57" applyFont="1" applyFill="1" applyBorder="1">
      <alignment/>
      <protection/>
    </xf>
    <xf numFmtId="3" fontId="8" fillId="2" borderId="25" xfId="57" applyNumberFormat="1" applyFont="1" applyFill="1" applyBorder="1">
      <alignment/>
      <protection/>
    </xf>
    <xf numFmtId="3" fontId="8" fillId="2" borderId="26" xfId="57" applyNumberFormat="1" applyFont="1" applyFill="1" applyBorder="1">
      <alignment/>
      <protection/>
    </xf>
    <xf numFmtId="10" fontId="8" fillId="2" borderId="27" xfId="57" applyNumberFormat="1" applyFont="1" applyFill="1" applyBorder="1">
      <alignment/>
      <protection/>
    </xf>
    <xf numFmtId="10" fontId="8" fillId="2" borderId="51" xfId="57" applyNumberFormat="1" applyFont="1" applyFill="1" applyBorder="1">
      <alignment/>
      <protection/>
    </xf>
    <xf numFmtId="0" fontId="8" fillId="2" borderId="52" xfId="57" applyFont="1" applyFill="1" applyBorder="1">
      <alignment/>
      <protection/>
    </xf>
    <xf numFmtId="0" fontId="8" fillId="2" borderId="53" xfId="57" applyFont="1" applyFill="1" applyBorder="1">
      <alignment/>
      <protection/>
    </xf>
    <xf numFmtId="3" fontId="8" fillId="2" borderId="54" xfId="57" applyNumberFormat="1" applyFont="1" applyFill="1" applyBorder="1">
      <alignment/>
      <protection/>
    </xf>
    <xf numFmtId="3" fontId="8" fillId="2" borderId="55" xfId="57" applyNumberFormat="1" applyFont="1" applyFill="1" applyBorder="1">
      <alignment/>
      <protection/>
    </xf>
    <xf numFmtId="10" fontId="8" fillId="2" borderId="56" xfId="57" applyNumberFormat="1" applyFont="1" applyFill="1" applyBorder="1">
      <alignment/>
      <protection/>
    </xf>
    <xf numFmtId="10" fontId="8" fillId="2" borderId="57" xfId="57" applyNumberFormat="1" applyFont="1" applyFill="1" applyBorder="1">
      <alignment/>
      <protection/>
    </xf>
    <xf numFmtId="3" fontId="8" fillId="2" borderId="58" xfId="57" applyNumberFormat="1" applyFont="1" applyFill="1" applyBorder="1">
      <alignment/>
      <protection/>
    </xf>
    <xf numFmtId="10" fontId="8" fillId="2" borderId="18" xfId="57" applyNumberFormat="1" applyFont="1" applyFill="1" applyBorder="1">
      <alignment/>
      <protection/>
    </xf>
    <xf numFmtId="10" fontId="8" fillId="2" borderId="59" xfId="57" applyNumberFormat="1" applyFont="1" applyFill="1" applyBorder="1">
      <alignment/>
      <protection/>
    </xf>
    <xf numFmtId="3" fontId="8" fillId="2" borderId="60" xfId="57" applyNumberFormat="1" applyFont="1" applyFill="1" applyBorder="1">
      <alignment/>
      <protection/>
    </xf>
    <xf numFmtId="10" fontId="8" fillId="2" borderId="23" xfId="57" applyNumberFormat="1" applyFont="1" applyFill="1" applyBorder="1">
      <alignment/>
      <protection/>
    </xf>
    <xf numFmtId="10" fontId="8" fillId="2" borderId="61" xfId="57" applyNumberFormat="1" applyFont="1" applyFill="1" applyBorder="1">
      <alignment/>
      <protection/>
    </xf>
    <xf numFmtId="10" fontId="8" fillId="2" borderId="23" xfId="57" applyNumberFormat="1" applyFont="1" applyFill="1" applyBorder="1" applyAlignment="1">
      <alignment horizontal="center"/>
      <protection/>
    </xf>
    <xf numFmtId="3" fontId="8" fillId="2" borderId="62" xfId="57" applyNumberFormat="1" applyFont="1" applyFill="1" applyBorder="1">
      <alignment/>
      <protection/>
    </xf>
    <xf numFmtId="10" fontId="8" fillId="2" borderId="63" xfId="57" applyNumberFormat="1" applyFont="1" applyFill="1" applyBorder="1">
      <alignment/>
      <protection/>
    </xf>
    <xf numFmtId="10" fontId="8" fillId="2" borderId="64" xfId="57" applyNumberFormat="1" applyFont="1" applyFill="1" applyBorder="1">
      <alignment/>
      <protection/>
    </xf>
    <xf numFmtId="0" fontId="3" fillId="2" borderId="48" xfId="57" applyFont="1" applyFill="1" applyBorder="1">
      <alignment/>
      <protection/>
    </xf>
    <xf numFmtId="3" fontId="3" fillId="2" borderId="20" xfId="57" applyNumberFormat="1" applyFont="1" applyFill="1" applyBorder="1" applyAlignment="1">
      <alignment horizontal="right"/>
      <protection/>
    </xf>
    <xf numFmtId="0" fontId="3" fillId="2" borderId="50" xfId="57" applyFont="1" applyFill="1" applyBorder="1">
      <alignment/>
      <protection/>
    </xf>
    <xf numFmtId="3" fontId="3" fillId="2" borderId="25" xfId="57" applyNumberFormat="1" applyFont="1" applyFill="1" applyBorder="1" applyAlignment="1">
      <alignment horizontal="right"/>
      <protection/>
    </xf>
    <xf numFmtId="0" fontId="3" fillId="2" borderId="52" xfId="57" applyFont="1" applyFill="1" applyBorder="1">
      <alignment/>
      <protection/>
    </xf>
    <xf numFmtId="0" fontId="3" fillId="2" borderId="53" xfId="57" applyFont="1" applyFill="1" applyBorder="1">
      <alignment/>
      <protection/>
    </xf>
    <xf numFmtId="3" fontId="3" fillId="2" borderId="54" xfId="57" applyNumberFormat="1" applyFont="1" applyFill="1" applyBorder="1" applyAlignment="1">
      <alignment horizontal="right"/>
      <protection/>
    </xf>
    <xf numFmtId="0" fontId="95" fillId="2" borderId="65" xfId="62" applyFont="1" applyFill="1" applyBorder="1">
      <alignment/>
      <protection/>
    </xf>
    <xf numFmtId="0" fontId="95" fillId="2" borderId="0" xfId="62" applyFont="1" applyFill="1">
      <alignment/>
      <protection/>
    </xf>
    <xf numFmtId="0" fontId="96" fillId="2" borderId="66" xfId="62" applyFont="1" applyFill="1" applyBorder="1" applyAlignment="1">
      <alignment/>
      <protection/>
    </xf>
    <xf numFmtId="0" fontId="97" fillId="2" borderId="67" xfId="62" applyFont="1" applyFill="1" applyBorder="1" applyAlignment="1">
      <alignment/>
      <protection/>
    </xf>
    <xf numFmtId="0" fontId="98" fillId="2" borderId="66" xfId="62" applyFont="1" applyFill="1" applyBorder="1" applyAlignment="1">
      <alignment/>
      <protection/>
    </xf>
    <xf numFmtId="0" fontId="99" fillId="2" borderId="67" xfId="62" applyFont="1" applyFill="1" applyBorder="1" applyAlignment="1">
      <alignment/>
      <protection/>
    </xf>
    <xf numFmtId="37" fontId="100" fillId="2" borderId="0" xfId="66" applyFont="1" applyFill="1">
      <alignment/>
      <protection/>
    </xf>
    <xf numFmtId="37" fontId="101" fillId="2" borderId="0" xfId="66" applyFont="1" applyFill="1">
      <alignment/>
      <protection/>
    </xf>
    <xf numFmtId="37" fontId="102" fillId="2" borderId="0" xfId="66" applyFont="1" applyFill="1">
      <alignment/>
      <protection/>
    </xf>
    <xf numFmtId="37" fontId="35" fillId="2" borderId="0" xfId="66" applyFont="1" applyFill="1" applyAlignment="1">
      <alignment horizontal="left" indent="1"/>
      <protection/>
    </xf>
    <xf numFmtId="37" fontId="103" fillId="2" borderId="0" xfId="66" applyFont="1" applyFill="1" applyAlignment="1">
      <alignment horizontal="left" indent="1"/>
      <protection/>
    </xf>
    <xf numFmtId="37" fontId="104" fillId="2" borderId="0" xfId="66" applyFont="1" applyFill="1">
      <alignment/>
      <protection/>
    </xf>
    <xf numFmtId="37" fontId="105" fillId="2" borderId="0" xfId="66" applyFont="1" applyFill="1" applyAlignment="1">
      <alignment horizontal="left" indent="1"/>
      <protection/>
    </xf>
    <xf numFmtId="0" fontId="8" fillId="2" borderId="68" xfId="65" applyFont="1" applyFill="1" applyBorder="1">
      <alignment/>
      <protection/>
    </xf>
    <xf numFmtId="0" fontId="8" fillId="2" borderId="69" xfId="65" applyFont="1" applyFill="1" applyBorder="1">
      <alignment/>
      <protection/>
    </xf>
    <xf numFmtId="3" fontId="8" fillId="2" borderId="70" xfId="65" applyNumberFormat="1" applyFont="1" applyFill="1" applyBorder="1">
      <alignment/>
      <protection/>
    </xf>
    <xf numFmtId="3" fontId="8" fillId="2" borderId="71" xfId="65" applyNumberFormat="1" applyFont="1" applyFill="1" applyBorder="1">
      <alignment/>
      <protection/>
    </xf>
    <xf numFmtId="10" fontId="8" fillId="2" borderId="68" xfId="57" applyNumberFormat="1" applyFont="1" applyFill="1" applyBorder="1">
      <alignment/>
      <protection/>
    </xf>
    <xf numFmtId="0" fontId="8" fillId="2" borderId="72" xfId="65" applyFont="1" applyFill="1" applyBorder="1">
      <alignment/>
      <protection/>
    </xf>
    <xf numFmtId="0" fontId="8" fillId="2" borderId="73" xfId="65" applyFont="1" applyFill="1" applyBorder="1">
      <alignment/>
      <protection/>
    </xf>
    <xf numFmtId="3" fontId="8" fillId="2" borderId="74" xfId="65" applyNumberFormat="1" applyFont="1" applyFill="1" applyBorder="1">
      <alignment/>
      <protection/>
    </xf>
    <xf numFmtId="3" fontId="8" fillId="2" borderId="75" xfId="65" applyNumberFormat="1" applyFont="1" applyFill="1" applyBorder="1">
      <alignment/>
      <protection/>
    </xf>
    <xf numFmtId="10" fontId="8" fillId="2" borderId="72" xfId="57" applyNumberFormat="1" applyFont="1" applyFill="1" applyBorder="1">
      <alignment/>
      <protection/>
    </xf>
    <xf numFmtId="0" fontId="8" fillId="2" borderId="76" xfId="65" applyFont="1" applyFill="1" applyBorder="1">
      <alignment/>
      <protection/>
    </xf>
    <xf numFmtId="0" fontId="8" fillId="2" borderId="77" xfId="65" applyFont="1" applyFill="1" applyBorder="1">
      <alignment/>
      <protection/>
    </xf>
    <xf numFmtId="3" fontId="8" fillId="2" borderId="78" xfId="65" applyNumberFormat="1" applyFont="1" applyFill="1" applyBorder="1">
      <alignment/>
      <protection/>
    </xf>
    <xf numFmtId="3" fontId="8" fillId="2" borderId="79" xfId="65" applyNumberFormat="1" applyFont="1" applyFill="1" applyBorder="1">
      <alignment/>
      <protection/>
    </xf>
    <xf numFmtId="10" fontId="8" fillId="2" borderId="76" xfId="57" applyNumberFormat="1" applyFont="1" applyFill="1" applyBorder="1">
      <alignment/>
      <protection/>
    </xf>
    <xf numFmtId="0" fontId="8" fillId="2" borderId="68" xfId="64" applyFont="1" applyFill="1" applyBorder="1">
      <alignment/>
      <protection/>
    </xf>
    <xf numFmtId="0" fontId="8" fillId="2" borderId="69" xfId="64" applyFont="1" applyFill="1" applyBorder="1">
      <alignment/>
      <protection/>
    </xf>
    <xf numFmtId="3" fontId="8" fillId="2" borderId="70" xfId="64" applyNumberFormat="1" applyFont="1" applyFill="1" applyBorder="1">
      <alignment/>
      <protection/>
    </xf>
    <xf numFmtId="3" fontId="8" fillId="2" borderId="71" xfId="64" applyNumberFormat="1" applyFont="1" applyFill="1" applyBorder="1">
      <alignment/>
      <protection/>
    </xf>
    <xf numFmtId="3" fontId="8" fillId="2" borderId="80" xfId="64" applyNumberFormat="1" applyFont="1" applyFill="1" applyBorder="1">
      <alignment/>
      <protection/>
    </xf>
    <xf numFmtId="10" fontId="8" fillId="2" borderId="81" xfId="57" applyNumberFormat="1" applyFont="1" applyFill="1" applyBorder="1">
      <alignment/>
      <protection/>
    </xf>
    <xf numFmtId="0" fontId="8" fillId="2" borderId="72" xfId="64" applyFont="1" applyFill="1" applyBorder="1">
      <alignment/>
      <protection/>
    </xf>
    <xf numFmtId="0" fontId="8" fillId="2" borderId="73" xfId="64" applyFont="1" applyFill="1" applyBorder="1">
      <alignment/>
      <protection/>
    </xf>
    <xf numFmtId="3" fontId="8" fillId="2" borderId="74" xfId="64" applyNumberFormat="1" applyFont="1" applyFill="1" applyBorder="1">
      <alignment/>
      <protection/>
    </xf>
    <xf numFmtId="3" fontId="8" fillId="2" borderId="75" xfId="64" applyNumberFormat="1" applyFont="1" applyFill="1" applyBorder="1">
      <alignment/>
      <protection/>
    </xf>
    <xf numFmtId="3" fontId="8" fillId="2" borderId="82" xfId="64" applyNumberFormat="1" applyFont="1" applyFill="1" applyBorder="1">
      <alignment/>
      <protection/>
    </xf>
    <xf numFmtId="10" fontId="8" fillId="2" borderId="83" xfId="57" applyNumberFormat="1" applyFont="1" applyFill="1" applyBorder="1">
      <alignment/>
      <protection/>
    </xf>
    <xf numFmtId="0" fontId="8" fillId="2" borderId="76" xfId="64" applyFont="1" applyFill="1" applyBorder="1">
      <alignment/>
      <protection/>
    </xf>
    <xf numFmtId="0" fontId="8" fillId="2" borderId="77" xfId="64" applyFont="1" applyFill="1" applyBorder="1">
      <alignment/>
      <protection/>
    </xf>
    <xf numFmtId="3" fontId="8" fillId="2" borderId="78" xfId="64" applyNumberFormat="1" applyFont="1" applyFill="1" applyBorder="1">
      <alignment/>
      <protection/>
    </xf>
    <xf numFmtId="3" fontId="8" fillId="2" borderId="79" xfId="64" applyNumberFormat="1" applyFont="1" applyFill="1" applyBorder="1">
      <alignment/>
      <protection/>
    </xf>
    <xf numFmtId="3" fontId="8" fillId="2" borderId="84" xfId="64" applyNumberFormat="1" applyFont="1" applyFill="1" applyBorder="1">
      <alignment/>
      <protection/>
    </xf>
    <xf numFmtId="10" fontId="8" fillId="2" borderId="85" xfId="57" applyNumberFormat="1" applyFont="1" applyFill="1" applyBorder="1">
      <alignment/>
      <protection/>
    </xf>
    <xf numFmtId="37" fontId="14" fillId="33" borderId="0" xfId="46" applyNumberFormat="1" applyFont="1" applyFill="1" applyAlignment="1">
      <alignment/>
    </xf>
    <xf numFmtId="37" fontId="106" fillId="33" borderId="0" xfId="46" applyNumberFormat="1" applyFont="1" applyFill="1" applyAlignment="1">
      <alignment/>
    </xf>
    <xf numFmtId="37" fontId="106" fillId="33" borderId="0" xfId="46" applyNumberFormat="1" applyFont="1" applyFill="1" applyAlignment="1">
      <alignment horizontal="left"/>
    </xf>
    <xf numFmtId="0" fontId="37" fillId="8" borderId="86" xfId="57" applyNumberFormat="1" applyFont="1" applyFill="1" applyBorder="1" applyAlignment="1">
      <alignment/>
      <protection/>
    </xf>
    <xf numFmtId="0" fontId="37" fillId="8" borderId="87" xfId="57" applyNumberFormat="1" applyFont="1" applyFill="1" applyBorder="1" applyAlignment="1">
      <alignment/>
      <protection/>
    </xf>
    <xf numFmtId="3" fontId="37" fillId="8" borderId="88" xfId="57" applyNumberFormat="1" applyFont="1" applyFill="1" applyBorder="1">
      <alignment/>
      <protection/>
    </xf>
    <xf numFmtId="3" fontId="37" fillId="8" borderId="89" xfId="57" applyNumberFormat="1" applyFont="1" applyFill="1" applyBorder="1">
      <alignment/>
      <protection/>
    </xf>
    <xf numFmtId="3" fontId="37" fillId="8" borderId="90" xfId="57" applyNumberFormat="1" applyFont="1" applyFill="1" applyBorder="1">
      <alignment/>
      <protection/>
    </xf>
    <xf numFmtId="10" fontId="37" fillId="8" borderId="91" xfId="57" applyNumberFormat="1" applyFont="1" applyFill="1" applyBorder="1">
      <alignment/>
      <protection/>
    </xf>
    <xf numFmtId="0" fontId="29" fillId="8" borderId="86" xfId="57" applyNumberFormat="1" applyFont="1" applyFill="1" applyBorder="1" applyAlignment="1">
      <alignment/>
      <protection/>
    </xf>
    <xf numFmtId="0" fontId="29" fillId="8" borderId="87" xfId="57" applyNumberFormat="1" applyFont="1" applyFill="1" applyBorder="1" applyAlignment="1">
      <alignment/>
      <protection/>
    </xf>
    <xf numFmtId="3" fontId="29" fillId="8" borderId="88" xfId="57" applyNumberFormat="1" applyFont="1" applyFill="1" applyBorder="1">
      <alignment/>
      <protection/>
    </xf>
    <xf numFmtId="3" fontId="29" fillId="8" borderId="89" xfId="57" applyNumberFormat="1" applyFont="1" applyFill="1" applyBorder="1">
      <alignment/>
      <protection/>
    </xf>
    <xf numFmtId="3" fontId="29" fillId="8" borderId="90" xfId="57" applyNumberFormat="1" applyFont="1" applyFill="1" applyBorder="1">
      <alignment/>
      <protection/>
    </xf>
    <xf numFmtId="10" fontId="29" fillId="8" borderId="91" xfId="57" applyNumberFormat="1" applyFont="1" applyFill="1" applyBorder="1">
      <alignment/>
      <protection/>
    </xf>
    <xf numFmtId="0" fontId="29" fillId="8" borderId="92" xfId="57" applyNumberFormat="1" applyFont="1" applyFill="1" applyBorder="1" applyAlignment="1">
      <alignment/>
      <protection/>
    </xf>
    <xf numFmtId="0" fontId="29" fillId="8" borderId="93" xfId="57" applyNumberFormat="1" applyFont="1" applyFill="1" applyBorder="1" applyAlignment="1">
      <alignment/>
      <protection/>
    </xf>
    <xf numFmtId="3" fontId="29" fillId="8" borderId="94" xfId="57" applyNumberFormat="1" applyFont="1" applyFill="1" applyBorder="1">
      <alignment/>
      <protection/>
    </xf>
    <xf numFmtId="3" fontId="29" fillId="8" borderId="95" xfId="57" applyNumberFormat="1" applyFont="1" applyFill="1" applyBorder="1">
      <alignment/>
      <protection/>
    </xf>
    <xf numFmtId="3" fontId="29" fillId="8" borderId="96" xfId="57" applyNumberFormat="1" applyFont="1" applyFill="1" applyBorder="1">
      <alignment/>
      <protection/>
    </xf>
    <xf numFmtId="10" fontId="29" fillId="8" borderId="97" xfId="57" applyNumberFormat="1" applyFont="1" applyFill="1" applyBorder="1">
      <alignment/>
      <protection/>
    </xf>
    <xf numFmtId="10" fontId="29" fillId="8" borderId="98" xfId="57" applyNumberFormat="1" applyFont="1" applyFill="1" applyBorder="1">
      <alignment/>
      <protection/>
    </xf>
    <xf numFmtId="0" fontId="37" fillId="8" borderId="99" xfId="57" applyNumberFormat="1" applyFont="1" applyFill="1" applyBorder="1">
      <alignment/>
      <protection/>
    </xf>
    <xf numFmtId="0" fontId="37" fillId="8" borderId="100" xfId="57" applyNumberFormat="1" applyFont="1" applyFill="1" applyBorder="1">
      <alignment/>
      <protection/>
    </xf>
    <xf numFmtId="3" fontId="37" fillId="8" borderId="94" xfId="57" applyNumberFormat="1" applyFont="1" applyFill="1" applyBorder="1">
      <alignment/>
      <protection/>
    </xf>
    <xf numFmtId="3" fontId="37" fillId="8" borderId="95" xfId="57" applyNumberFormat="1" applyFont="1" applyFill="1" applyBorder="1">
      <alignment/>
      <protection/>
    </xf>
    <xf numFmtId="3" fontId="37" fillId="8" borderId="96" xfId="57" applyNumberFormat="1" applyFont="1" applyFill="1" applyBorder="1">
      <alignment/>
      <protection/>
    </xf>
    <xf numFmtId="10" fontId="37" fillId="8" borderId="97" xfId="57" applyNumberFormat="1" applyFont="1" applyFill="1" applyBorder="1">
      <alignment/>
      <protection/>
    </xf>
    <xf numFmtId="10" fontId="37" fillId="8" borderId="101" xfId="57" applyNumberFormat="1" applyFont="1" applyFill="1" applyBorder="1">
      <alignment/>
      <protection/>
    </xf>
    <xf numFmtId="10" fontId="37" fillId="8" borderId="98" xfId="57" applyNumberFormat="1" applyFont="1" applyFill="1" applyBorder="1">
      <alignment/>
      <protection/>
    </xf>
    <xf numFmtId="0" fontId="37" fillId="0" borderId="0" xfId="57" applyFont="1" applyFill="1">
      <alignment/>
      <protection/>
    </xf>
    <xf numFmtId="0" fontId="37" fillId="8" borderId="92" xfId="57" applyNumberFormat="1" applyFont="1" applyFill="1" applyBorder="1" applyAlignment="1">
      <alignment/>
      <protection/>
    </xf>
    <xf numFmtId="0" fontId="37" fillId="8" borderId="93" xfId="57" applyNumberFormat="1" applyFont="1" applyFill="1" applyBorder="1" applyAlignment="1">
      <alignment/>
      <protection/>
    </xf>
    <xf numFmtId="3" fontId="38" fillId="8" borderId="94" xfId="57" applyNumberFormat="1" applyFont="1" applyFill="1" applyBorder="1">
      <alignment/>
      <protection/>
    </xf>
    <xf numFmtId="3" fontId="38" fillId="8" borderId="95" xfId="57" applyNumberFormat="1" applyFont="1" applyFill="1" applyBorder="1">
      <alignment/>
      <protection/>
    </xf>
    <xf numFmtId="3" fontId="38" fillId="8" borderId="96" xfId="57" applyNumberFormat="1" applyFont="1" applyFill="1" applyBorder="1">
      <alignment/>
      <protection/>
    </xf>
    <xf numFmtId="10" fontId="38" fillId="8" borderId="97" xfId="57" applyNumberFormat="1" applyFont="1" applyFill="1" applyBorder="1">
      <alignment/>
      <protection/>
    </xf>
    <xf numFmtId="3" fontId="38" fillId="8" borderId="101" xfId="57" applyNumberFormat="1" applyFont="1" applyFill="1" applyBorder="1">
      <alignment/>
      <protection/>
    </xf>
    <xf numFmtId="10" fontId="38" fillId="8" borderId="102" xfId="57" applyNumberFormat="1" applyFont="1" applyFill="1" applyBorder="1">
      <alignment/>
      <protection/>
    </xf>
    <xf numFmtId="10" fontId="38" fillId="8" borderId="103" xfId="57" applyNumberFormat="1" applyFont="1" applyFill="1" applyBorder="1">
      <alignment/>
      <protection/>
    </xf>
    <xf numFmtId="0" fontId="38" fillId="0" borderId="0" xfId="57" applyFont="1" applyFill="1">
      <alignment/>
      <protection/>
    </xf>
    <xf numFmtId="0" fontId="3" fillId="33" borderId="0" xfId="65" applyFont="1" applyFill="1">
      <alignment/>
      <protection/>
    </xf>
    <xf numFmtId="0" fontId="12" fillId="33" borderId="0" xfId="64" applyFont="1" applyFill="1" applyAlignment="1">
      <alignment horizontal="center"/>
      <protection/>
    </xf>
    <xf numFmtId="0" fontId="69" fillId="33" borderId="0" xfId="46" applyFont="1" applyFill="1" applyAlignment="1">
      <alignment horizontal="center"/>
    </xf>
    <xf numFmtId="0" fontId="3" fillId="33" borderId="0" xfId="64" applyFont="1" applyFill="1">
      <alignment/>
      <protection/>
    </xf>
    <xf numFmtId="0" fontId="39" fillId="0" borderId="0" xfId="60" applyFont="1" applyFill="1">
      <alignment/>
      <protection/>
    </xf>
    <xf numFmtId="0" fontId="21" fillId="33" borderId="104" xfId="60" applyFont="1" applyFill="1" applyBorder="1">
      <alignment/>
      <protection/>
    </xf>
    <xf numFmtId="0" fontId="22" fillId="33" borderId="105" xfId="60" applyFont="1" applyFill="1" applyBorder="1">
      <alignment/>
      <protection/>
    </xf>
    <xf numFmtId="0" fontId="107" fillId="33" borderId="106" xfId="60" applyFont="1" applyFill="1" applyBorder="1">
      <alignment/>
      <protection/>
    </xf>
    <xf numFmtId="0" fontId="22" fillId="33" borderId="107" xfId="60" applyFont="1" applyFill="1" applyBorder="1">
      <alignment/>
      <protection/>
    </xf>
    <xf numFmtId="0" fontId="108" fillId="33" borderId="106" xfId="60" applyFont="1" applyFill="1" applyBorder="1">
      <alignment/>
      <protection/>
    </xf>
    <xf numFmtId="0" fontId="109" fillId="33" borderId="106" xfId="60" applyFont="1" applyFill="1" applyBorder="1">
      <alignment/>
      <protection/>
    </xf>
    <xf numFmtId="0" fontId="21" fillId="33" borderId="106" xfId="60" applyFont="1" applyFill="1" applyBorder="1">
      <alignment/>
      <protection/>
    </xf>
    <xf numFmtId="0" fontId="21" fillId="33" borderId="108" xfId="60" applyFont="1" applyFill="1" applyBorder="1">
      <alignment/>
      <protection/>
    </xf>
    <xf numFmtId="0" fontId="22" fillId="33" borderId="109" xfId="60" applyFont="1" applyFill="1" applyBorder="1">
      <alignment/>
      <protection/>
    </xf>
    <xf numFmtId="0" fontId="22" fillId="34" borderId="108" xfId="60" applyFont="1" applyFill="1" applyBorder="1">
      <alignment/>
      <protection/>
    </xf>
    <xf numFmtId="0" fontId="22" fillId="34" borderId="109" xfId="60" applyFont="1" applyFill="1" applyBorder="1">
      <alignment/>
      <protection/>
    </xf>
    <xf numFmtId="0" fontId="31" fillId="4" borderId="110" xfId="61" applyFont="1" applyFill="1" applyBorder="1">
      <alignment/>
      <protection/>
    </xf>
    <xf numFmtId="0" fontId="32" fillId="4" borderId="111" xfId="46" applyFont="1" applyFill="1" applyBorder="1" applyAlignment="1" applyProtection="1">
      <alignment horizontal="left" indent="1"/>
      <protection/>
    </xf>
    <xf numFmtId="0" fontId="23" fillId="35" borderId="112" xfId="60" applyFont="1" applyFill="1" applyBorder="1" applyAlignment="1">
      <alignment vertical="center"/>
      <protection/>
    </xf>
    <xf numFmtId="0" fontId="24" fillId="35" borderId="113" xfId="46" applyFont="1" applyFill="1" applyBorder="1" applyAlignment="1">
      <alignment horizontal="left" vertical="center"/>
    </xf>
    <xf numFmtId="0" fontId="23" fillId="36" borderId="112" xfId="60" applyFont="1" applyFill="1" applyBorder="1" applyAlignment="1">
      <alignment vertical="center"/>
      <protection/>
    </xf>
    <xf numFmtId="0" fontId="24" fillId="36" borderId="113" xfId="46" applyFont="1" applyFill="1" applyBorder="1" applyAlignment="1">
      <alignment horizontal="left" vertical="center"/>
    </xf>
    <xf numFmtId="0" fontId="23" fillId="35" borderId="10" xfId="60" applyFont="1" applyFill="1" applyBorder="1" applyAlignment="1">
      <alignment vertical="center"/>
      <protection/>
    </xf>
    <xf numFmtId="0" fontId="24" fillId="35" borderId="114" xfId="46" applyFont="1" applyFill="1" applyBorder="1" applyAlignment="1">
      <alignment horizontal="left" vertical="center"/>
    </xf>
    <xf numFmtId="0" fontId="110" fillId="34" borderId="115" xfId="60" applyFont="1" applyFill="1" applyBorder="1" applyAlignment="1">
      <alignment horizontal="center"/>
      <protection/>
    </xf>
    <xf numFmtId="0" fontId="110" fillId="34" borderId="116" xfId="60" applyFont="1" applyFill="1" applyBorder="1" applyAlignment="1">
      <alignment horizontal="center"/>
      <protection/>
    </xf>
    <xf numFmtId="0" fontId="111" fillId="34" borderId="106" xfId="60" applyFont="1" applyFill="1" applyBorder="1" applyAlignment="1">
      <alignment horizontal="center"/>
      <protection/>
    </xf>
    <xf numFmtId="0" fontId="111" fillId="34" borderId="107" xfId="60" applyFont="1" applyFill="1" applyBorder="1" applyAlignment="1">
      <alignment horizontal="center"/>
      <protection/>
    </xf>
    <xf numFmtId="0" fontId="112" fillId="34" borderId="106" xfId="60" applyFont="1" applyFill="1" applyBorder="1" applyAlignment="1">
      <alignment horizontal="center"/>
      <protection/>
    </xf>
    <xf numFmtId="0" fontId="112" fillId="34" borderId="107" xfId="60" applyFont="1" applyFill="1" applyBorder="1" applyAlignment="1">
      <alignment horizontal="center"/>
      <protection/>
    </xf>
    <xf numFmtId="37" fontId="113" fillId="2" borderId="0" xfId="47" applyNumberFormat="1" applyFont="1" applyFill="1" applyBorder="1" applyAlignment="1" applyProtection="1">
      <alignment horizontal="center" vertical="center"/>
      <protection/>
    </xf>
    <xf numFmtId="37" fontId="114" fillId="2" borderId="0" xfId="47" applyNumberFormat="1" applyFont="1" applyFill="1" applyBorder="1" applyAlignment="1" applyProtection="1">
      <alignment horizontal="center" vertical="center"/>
      <protection/>
    </xf>
    <xf numFmtId="1" fontId="9" fillId="3" borderId="117" xfId="57" applyNumberFormat="1" applyFont="1" applyFill="1" applyBorder="1" applyAlignment="1">
      <alignment horizontal="center" vertical="center" wrapText="1"/>
      <protection/>
    </xf>
    <xf numFmtId="0" fontId="8" fillId="3" borderId="114" xfId="57" applyFont="1" applyFill="1" applyBorder="1" applyAlignment="1">
      <alignment horizontal="center" vertical="center" wrapText="1"/>
      <protection/>
    </xf>
    <xf numFmtId="0" fontId="11" fillId="3" borderId="118" xfId="57" applyFont="1" applyFill="1" applyBorder="1" applyAlignment="1">
      <alignment horizontal="center"/>
      <protection/>
    </xf>
    <xf numFmtId="0" fontId="11" fillId="3" borderId="119" xfId="57" applyFont="1" applyFill="1" applyBorder="1" applyAlignment="1">
      <alignment horizontal="center"/>
      <protection/>
    </xf>
    <xf numFmtId="0" fontId="11" fillId="3" borderId="120" xfId="57" applyFont="1" applyFill="1" applyBorder="1" applyAlignment="1">
      <alignment horizontal="center"/>
      <protection/>
    </xf>
    <xf numFmtId="0" fontId="16" fillId="3" borderId="104" xfId="57" applyFont="1" applyFill="1" applyBorder="1" applyAlignment="1">
      <alignment horizontal="center" vertical="center"/>
      <protection/>
    </xf>
    <xf numFmtId="0" fontId="16" fillId="3" borderId="121" xfId="57" applyFont="1" applyFill="1" applyBorder="1" applyAlignment="1">
      <alignment horizontal="center" vertical="center"/>
      <protection/>
    </xf>
    <xf numFmtId="0" fontId="16" fillId="3" borderId="105" xfId="57" applyFont="1" applyFill="1" applyBorder="1" applyAlignment="1">
      <alignment horizontal="center" vertical="center"/>
      <protection/>
    </xf>
    <xf numFmtId="1" fontId="11" fillId="3" borderId="122" xfId="57" applyNumberFormat="1" applyFont="1" applyFill="1" applyBorder="1" applyAlignment="1">
      <alignment horizontal="center" vertical="center" wrapText="1"/>
      <protection/>
    </xf>
    <xf numFmtId="0" fontId="10" fillId="3" borderId="123" xfId="57" applyFont="1" applyFill="1" applyBorder="1" applyAlignment="1">
      <alignment vertical="center"/>
      <protection/>
    </xf>
    <xf numFmtId="0" fontId="10" fillId="3" borderId="124" xfId="57" applyFont="1" applyFill="1" applyBorder="1" applyAlignment="1">
      <alignment vertical="center"/>
      <protection/>
    </xf>
    <xf numFmtId="49" fontId="11" fillId="3" borderId="125" xfId="57" applyNumberFormat="1" applyFont="1" applyFill="1" applyBorder="1" applyAlignment="1">
      <alignment horizontal="center" vertical="center" wrapText="1"/>
      <protection/>
    </xf>
    <xf numFmtId="49" fontId="11" fillId="3" borderId="126" xfId="57" applyNumberFormat="1" applyFont="1" applyFill="1" applyBorder="1" applyAlignment="1">
      <alignment horizontal="center" vertical="center" wrapText="1"/>
      <protection/>
    </xf>
    <xf numFmtId="1" fontId="11" fillId="3" borderId="125" xfId="57" applyNumberFormat="1" applyFont="1" applyFill="1" applyBorder="1" applyAlignment="1">
      <alignment horizontal="center" vertical="center" wrapText="1"/>
      <protection/>
    </xf>
    <xf numFmtId="1" fontId="11" fillId="3" borderId="126" xfId="57" applyNumberFormat="1" applyFont="1" applyFill="1" applyBorder="1" applyAlignment="1">
      <alignment horizontal="center" vertical="center" wrapText="1"/>
      <protection/>
    </xf>
    <xf numFmtId="1" fontId="9" fillId="3" borderId="127" xfId="57" applyNumberFormat="1" applyFont="1" applyFill="1" applyBorder="1" applyAlignment="1">
      <alignment horizontal="center" vertical="center" wrapText="1"/>
      <protection/>
    </xf>
    <xf numFmtId="0" fontId="8" fillId="3" borderId="17" xfId="57" applyFont="1" applyFill="1" applyBorder="1" applyAlignment="1">
      <alignment horizontal="center" vertical="center" wrapText="1"/>
      <protection/>
    </xf>
    <xf numFmtId="37" fontId="106" fillId="33" borderId="0" xfId="46" applyNumberFormat="1" applyFont="1" applyFill="1" applyAlignment="1">
      <alignment horizontal="left"/>
    </xf>
    <xf numFmtId="0" fontId="10" fillId="3" borderId="128" xfId="57" applyFont="1" applyFill="1" applyBorder="1" applyAlignment="1">
      <alignment vertical="center"/>
      <protection/>
    </xf>
    <xf numFmtId="1" fontId="11" fillId="3" borderId="129" xfId="57" applyNumberFormat="1" applyFont="1" applyFill="1" applyBorder="1" applyAlignment="1">
      <alignment horizontal="center" vertical="center" wrapText="1"/>
      <protection/>
    </xf>
    <xf numFmtId="1" fontId="11" fillId="3" borderId="130" xfId="57" applyNumberFormat="1" applyFont="1" applyFill="1" applyBorder="1" applyAlignment="1">
      <alignment horizontal="center" vertical="center" wrapText="1"/>
      <protection/>
    </xf>
    <xf numFmtId="49" fontId="11" fillId="3" borderId="131" xfId="57" applyNumberFormat="1" applyFont="1" applyFill="1" applyBorder="1" applyAlignment="1">
      <alignment horizontal="center" vertical="center" wrapText="1"/>
      <protection/>
    </xf>
    <xf numFmtId="49" fontId="11" fillId="3" borderId="132" xfId="57" applyNumberFormat="1" applyFont="1" applyFill="1" applyBorder="1" applyAlignment="1">
      <alignment horizontal="center" vertical="center" wrapText="1"/>
      <protection/>
    </xf>
    <xf numFmtId="49" fontId="11" fillId="3" borderId="133" xfId="57" applyNumberFormat="1" applyFont="1" applyFill="1" applyBorder="1" applyAlignment="1">
      <alignment horizontal="center" vertical="center" wrapText="1"/>
      <protection/>
    </xf>
    <xf numFmtId="1" fontId="11" fillId="3" borderId="117" xfId="57" applyNumberFormat="1" applyFont="1" applyFill="1" applyBorder="1" applyAlignment="1">
      <alignment horizontal="center" vertical="center" wrapText="1"/>
      <protection/>
    </xf>
    <xf numFmtId="0" fontId="10" fillId="3" borderId="134" xfId="57" applyFont="1" applyFill="1" applyBorder="1" applyAlignment="1">
      <alignment horizontal="center" vertical="center" wrapText="1"/>
      <protection/>
    </xf>
    <xf numFmtId="1" fontId="11" fillId="3" borderId="131" xfId="57" applyNumberFormat="1" applyFont="1" applyFill="1" applyBorder="1" applyAlignment="1">
      <alignment horizontal="center" vertical="center" wrapText="1"/>
      <protection/>
    </xf>
    <xf numFmtId="1" fontId="11" fillId="3" borderId="132" xfId="57" applyNumberFormat="1" applyFont="1" applyFill="1" applyBorder="1" applyAlignment="1">
      <alignment horizontal="center" vertical="center" wrapText="1"/>
      <protection/>
    </xf>
    <xf numFmtId="1" fontId="11" fillId="3" borderId="133" xfId="57" applyNumberFormat="1" applyFont="1" applyFill="1" applyBorder="1" applyAlignment="1">
      <alignment horizontal="center" vertical="center" wrapText="1"/>
      <protection/>
    </xf>
    <xf numFmtId="0" fontId="15" fillId="3" borderId="118" xfId="57" applyFont="1" applyFill="1" applyBorder="1" applyAlignment="1">
      <alignment horizontal="center"/>
      <protection/>
    </xf>
    <xf numFmtId="0" fontId="15" fillId="3" borderId="119" xfId="57" applyFont="1" applyFill="1" applyBorder="1" applyAlignment="1">
      <alignment horizontal="center"/>
      <protection/>
    </xf>
    <xf numFmtId="0" fontId="15" fillId="3" borderId="120" xfId="57" applyFont="1" applyFill="1" applyBorder="1" applyAlignment="1">
      <alignment horizontal="center"/>
      <protection/>
    </xf>
    <xf numFmtId="1" fontId="9" fillId="3" borderId="122" xfId="57" applyNumberFormat="1" applyFont="1" applyFill="1" applyBorder="1" applyAlignment="1">
      <alignment horizontal="center" vertical="center" wrapText="1"/>
      <protection/>
    </xf>
    <xf numFmtId="0" fontId="8" fillId="3" borderId="123" xfId="57" applyFont="1" applyFill="1" applyBorder="1" applyAlignment="1">
      <alignment vertical="center"/>
      <protection/>
    </xf>
    <xf numFmtId="0" fontId="8" fillId="3" borderId="128" xfId="57" applyFont="1" applyFill="1" applyBorder="1" applyAlignment="1">
      <alignment vertical="center"/>
      <protection/>
    </xf>
    <xf numFmtId="0" fontId="18" fillId="3" borderId="135" xfId="57" applyFont="1" applyFill="1" applyBorder="1" applyAlignment="1">
      <alignment horizontal="center" vertical="center"/>
      <protection/>
    </xf>
    <xf numFmtId="0" fontId="18" fillId="3" borderId="136" xfId="57" applyFont="1" applyFill="1" applyBorder="1" applyAlignment="1">
      <alignment horizontal="center" vertical="center"/>
      <protection/>
    </xf>
    <xf numFmtId="0" fontId="18" fillId="3" borderId="137" xfId="57" applyFont="1" applyFill="1" applyBorder="1" applyAlignment="1">
      <alignment horizontal="center" vertical="center"/>
      <protection/>
    </xf>
    <xf numFmtId="1" fontId="9" fillId="3" borderId="138" xfId="57" applyNumberFormat="1" applyFont="1" applyFill="1" applyBorder="1" applyAlignment="1">
      <alignment horizontal="center" vertical="center" wrapText="1"/>
      <protection/>
    </xf>
    <xf numFmtId="0" fontId="8" fillId="3" borderId="139" xfId="57" applyFont="1" applyFill="1" applyBorder="1" applyAlignment="1">
      <alignment vertical="center"/>
      <protection/>
    </xf>
    <xf numFmtId="0" fontId="8" fillId="3" borderId="140" xfId="57" applyFont="1" applyFill="1" applyBorder="1" applyAlignment="1">
      <alignment vertical="center"/>
      <protection/>
    </xf>
    <xf numFmtId="49" fontId="33" fillId="3" borderId="125" xfId="57" applyNumberFormat="1" applyFont="1" applyFill="1" applyBorder="1" applyAlignment="1">
      <alignment horizontal="center" vertical="center" wrapText="1"/>
      <protection/>
    </xf>
    <xf numFmtId="49" fontId="33" fillId="3" borderId="126" xfId="57" applyNumberFormat="1" applyFont="1" applyFill="1" applyBorder="1" applyAlignment="1">
      <alignment horizontal="center" vertical="center" wrapText="1"/>
      <protection/>
    </xf>
    <xf numFmtId="1" fontId="15" fillId="3" borderId="141" xfId="57" applyNumberFormat="1" applyFont="1" applyFill="1" applyBorder="1" applyAlignment="1">
      <alignment horizontal="center" vertical="center" wrapText="1"/>
      <protection/>
    </xf>
    <xf numFmtId="0" fontId="3" fillId="3" borderId="142" xfId="57" applyFont="1" applyFill="1" applyBorder="1" applyAlignment="1">
      <alignment horizontal="center" vertical="center" wrapText="1"/>
      <protection/>
    </xf>
    <xf numFmtId="1" fontId="33" fillId="3" borderId="125" xfId="57" applyNumberFormat="1" applyFont="1" applyFill="1" applyBorder="1" applyAlignment="1">
      <alignment horizontal="center" vertical="center" wrapText="1"/>
      <protection/>
    </xf>
    <xf numFmtId="1" fontId="33" fillId="3" borderId="126" xfId="57" applyNumberFormat="1" applyFont="1" applyFill="1" applyBorder="1" applyAlignment="1">
      <alignment horizontal="center" vertical="center" wrapText="1"/>
      <protection/>
    </xf>
    <xf numFmtId="0" fontId="11" fillId="3" borderId="143" xfId="57" applyFont="1" applyFill="1" applyBorder="1" applyAlignment="1">
      <alignment horizontal="center"/>
      <protection/>
    </xf>
    <xf numFmtId="1" fontId="11" fillId="3" borderId="144" xfId="57" applyNumberFormat="1" applyFont="1" applyFill="1" applyBorder="1" applyAlignment="1">
      <alignment horizontal="center" vertical="center" wrapText="1"/>
      <protection/>
    </xf>
    <xf numFmtId="0" fontId="3" fillId="3" borderId="145" xfId="57" applyFont="1" applyFill="1" applyBorder="1" applyAlignment="1">
      <alignment horizontal="center" vertical="center" wrapText="1"/>
      <protection/>
    </xf>
    <xf numFmtId="0" fontId="11" fillId="3" borderId="146" xfId="57" applyFont="1" applyFill="1" applyBorder="1" applyAlignment="1">
      <alignment horizontal="center"/>
      <protection/>
    </xf>
    <xf numFmtId="0" fontId="11" fillId="3" borderId="147" xfId="57" applyFont="1" applyFill="1" applyBorder="1" applyAlignment="1">
      <alignment horizontal="center"/>
      <protection/>
    </xf>
    <xf numFmtId="0" fontId="11" fillId="3" borderId="148" xfId="57" applyFont="1" applyFill="1" applyBorder="1" applyAlignment="1">
      <alignment horizontal="center"/>
      <protection/>
    </xf>
    <xf numFmtId="0" fontId="11" fillId="3" borderId="149" xfId="57" applyFont="1" applyFill="1" applyBorder="1" applyAlignment="1">
      <alignment horizontal="center"/>
      <protection/>
    </xf>
    <xf numFmtId="1" fontId="11" fillId="3" borderId="150" xfId="57" applyNumberFormat="1" applyFont="1" applyFill="1" applyBorder="1" applyAlignment="1">
      <alignment horizontal="center" vertical="center" wrapText="1"/>
      <protection/>
    </xf>
    <xf numFmtId="0" fontId="10" fillId="3" borderId="151" xfId="57" applyFont="1" applyFill="1" applyBorder="1" applyAlignment="1">
      <alignment vertical="center"/>
      <protection/>
    </xf>
    <xf numFmtId="0" fontId="12" fillId="3" borderId="135" xfId="57" applyFont="1" applyFill="1" applyBorder="1" applyAlignment="1">
      <alignment horizontal="center" vertical="center"/>
      <protection/>
    </xf>
    <xf numFmtId="0" fontId="12" fillId="3" borderId="136" xfId="57" applyFont="1" applyFill="1" applyBorder="1" applyAlignment="1">
      <alignment horizontal="center" vertical="center"/>
      <protection/>
    </xf>
    <xf numFmtId="0" fontId="12" fillId="3" borderId="137" xfId="57" applyFont="1" applyFill="1" applyBorder="1" applyAlignment="1">
      <alignment horizontal="center" vertical="center"/>
      <protection/>
    </xf>
    <xf numFmtId="1" fontId="11" fillId="3" borderId="152" xfId="57" applyNumberFormat="1" applyFont="1" applyFill="1" applyBorder="1" applyAlignment="1">
      <alignment horizontal="center" vertical="center" wrapText="1"/>
      <protection/>
    </xf>
    <xf numFmtId="0" fontId="10" fillId="3" borderId="139" xfId="57" applyFont="1" applyFill="1" applyBorder="1" applyAlignment="1">
      <alignment vertical="center"/>
      <protection/>
    </xf>
    <xf numFmtId="0" fontId="10" fillId="3" borderId="153" xfId="57" applyFont="1" applyFill="1" applyBorder="1" applyAlignment="1">
      <alignment vertical="center"/>
      <protection/>
    </xf>
    <xf numFmtId="0" fontId="16" fillId="3" borderId="135" xfId="57" applyFont="1" applyFill="1" applyBorder="1" applyAlignment="1">
      <alignment horizontal="center" vertical="center"/>
      <protection/>
    </xf>
    <xf numFmtId="0" fontId="16" fillId="3" borderId="136" xfId="57" applyFont="1" applyFill="1" applyBorder="1" applyAlignment="1">
      <alignment horizontal="center" vertical="center"/>
      <protection/>
    </xf>
    <xf numFmtId="0" fontId="16" fillId="3" borderId="137" xfId="57" applyFont="1" applyFill="1" applyBorder="1" applyAlignment="1">
      <alignment horizontal="center" vertical="center"/>
      <protection/>
    </xf>
    <xf numFmtId="0" fontId="15" fillId="3" borderId="143" xfId="57" applyFont="1" applyFill="1" applyBorder="1" applyAlignment="1">
      <alignment horizontal="center"/>
      <protection/>
    </xf>
    <xf numFmtId="0" fontId="38" fillId="8" borderId="92" xfId="57" applyNumberFormat="1" applyFont="1" applyFill="1" applyBorder="1" applyAlignment="1">
      <alignment horizontal="left"/>
      <protection/>
    </xf>
    <xf numFmtId="0" fontId="38" fillId="8" borderId="93" xfId="57" applyNumberFormat="1" applyFont="1" applyFill="1" applyBorder="1" applyAlignment="1">
      <alignment horizontal="left"/>
      <protection/>
    </xf>
    <xf numFmtId="1" fontId="11" fillId="3" borderId="138" xfId="57" applyNumberFormat="1" applyFont="1" applyFill="1" applyBorder="1" applyAlignment="1">
      <alignment horizontal="center" vertical="center" wrapText="1"/>
      <protection/>
    </xf>
    <xf numFmtId="1" fontId="11" fillId="3" borderId="154" xfId="57" applyNumberFormat="1" applyFont="1" applyFill="1" applyBorder="1" applyAlignment="1">
      <alignment horizontal="center" vertical="center" wrapText="1"/>
      <protection/>
    </xf>
    <xf numFmtId="0" fontId="10" fillId="3" borderId="155" xfId="57" applyFont="1" applyFill="1" applyBorder="1" applyAlignment="1">
      <alignment horizontal="center" vertical="center" wrapText="1"/>
      <protection/>
    </xf>
    <xf numFmtId="0" fontId="10" fillId="3" borderId="151" xfId="57" applyFont="1" applyFill="1" applyBorder="1" applyAlignment="1">
      <alignment horizontal="center" vertical="center" wrapText="1"/>
      <protection/>
    </xf>
    <xf numFmtId="0" fontId="11" fillId="3" borderId="118" xfId="65" applyFont="1" applyFill="1" applyBorder="1" applyAlignment="1">
      <alignment horizontal="center"/>
      <protection/>
    </xf>
    <xf numFmtId="0" fontId="11" fillId="3" borderId="119" xfId="65" applyFont="1" applyFill="1" applyBorder="1" applyAlignment="1">
      <alignment horizontal="center"/>
      <protection/>
    </xf>
    <xf numFmtId="0" fontId="11" fillId="3" borderId="120" xfId="65" applyFont="1" applyFill="1" applyBorder="1" applyAlignment="1">
      <alignment horizontal="center"/>
      <protection/>
    </xf>
    <xf numFmtId="0" fontId="8" fillId="3" borderId="124" xfId="57" applyFont="1" applyFill="1" applyBorder="1" applyAlignment="1">
      <alignment horizontal="center" vertical="center" wrapText="1"/>
      <protection/>
    </xf>
    <xf numFmtId="1" fontId="15" fillId="3" borderId="122" xfId="65" applyNumberFormat="1" applyFont="1" applyFill="1" applyBorder="1" applyAlignment="1">
      <alignment horizontal="center" vertical="center" wrapText="1"/>
      <protection/>
    </xf>
    <xf numFmtId="0" fontId="3" fillId="3" borderId="124" xfId="65" applyFont="1" applyFill="1" applyBorder="1" applyAlignment="1">
      <alignment horizontal="center" vertical="center" wrapText="1"/>
      <protection/>
    </xf>
    <xf numFmtId="0" fontId="12" fillId="33" borderId="0" xfId="64" applyFont="1" applyFill="1" applyAlignment="1">
      <alignment horizontal="center"/>
      <protection/>
    </xf>
    <xf numFmtId="0" fontId="69" fillId="33" borderId="0" xfId="46" applyFont="1" applyFill="1" applyAlignment="1">
      <alignment horizontal="center"/>
    </xf>
    <xf numFmtId="0" fontId="12" fillId="3" borderId="104" xfId="65" applyFont="1" applyFill="1" applyBorder="1" applyAlignment="1">
      <alignment horizontal="center" vertical="center"/>
      <protection/>
    </xf>
    <xf numFmtId="0" fontId="12" fillId="3" borderId="121" xfId="65" applyFont="1" applyFill="1" applyBorder="1" applyAlignment="1">
      <alignment horizontal="center" vertical="center"/>
      <protection/>
    </xf>
    <xf numFmtId="0" fontId="12" fillId="3" borderId="105" xfId="65" applyFont="1" applyFill="1" applyBorder="1" applyAlignment="1">
      <alignment horizontal="center" vertical="center"/>
      <protection/>
    </xf>
    <xf numFmtId="1" fontId="11" fillId="3" borderId="122" xfId="65" applyNumberFormat="1" applyFont="1" applyFill="1" applyBorder="1" applyAlignment="1">
      <alignment horizontal="center" vertical="center" wrapText="1"/>
      <protection/>
    </xf>
    <xf numFmtId="0" fontId="10" fillId="3" borderId="123" xfId="65" applyFont="1" applyFill="1" applyBorder="1" applyAlignment="1">
      <alignment vertical="center"/>
      <protection/>
    </xf>
    <xf numFmtId="0" fontId="10" fillId="3" borderId="124" xfId="65" applyFont="1" applyFill="1" applyBorder="1" applyAlignment="1">
      <alignment vertical="center"/>
      <protection/>
    </xf>
    <xf numFmtId="0" fontId="11" fillId="3" borderId="118" xfId="64" applyFont="1" applyFill="1" applyBorder="1" applyAlignment="1">
      <alignment horizontal="center"/>
      <protection/>
    </xf>
    <xf numFmtId="0" fontId="11" fillId="3" borderId="119" xfId="64" applyFont="1" applyFill="1" applyBorder="1" applyAlignment="1">
      <alignment horizontal="center"/>
      <protection/>
    </xf>
    <xf numFmtId="0" fontId="11" fillId="3" borderId="120" xfId="64" applyFont="1" applyFill="1" applyBorder="1" applyAlignment="1">
      <alignment horizontal="center"/>
      <protection/>
    </xf>
    <xf numFmtId="1" fontId="15" fillId="3" borderId="156" xfId="64" applyNumberFormat="1" applyFont="1" applyFill="1" applyBorder="1" applyAlignment="1">
      <alignment horizontal="center" vertical="center" wrapText="1"/>
      <protection/>
    </xf>
    <xf numFmtId="0" fontId="3" fillId="3" borderId="157" xfId="64" applyFont="1" applyFill="1" applyBorder="1" applyAlignment="1">
      <alignment horizontal="center" vertical="center" wrapText="1"/>
      <protection/>
    </xf>
    <xf numFmtId="0" fontId="12" fillId="3" borderId="104" xfId="64" applyFont="1" applyFill="1" applyBorder="1" applyAlignment="1">
      <alignment horizontal="center" vertical="center"/>
      <protection/>
    </xf>
    <xf numFmtId="0" fontId="12" fillId="3" borderId="121" xfId="64" applyFont="1" applyFill="1" applyBorder="1" applyAlignment="1">
      <alignment horizontal="center" vertical="center"/>
      <protection/>
    </xf>
    <xf numFmtId="0" fontId="12" fillId="3" borderId="105" xfId="64" applyFont="1" applyFill="1" applyBorder="1" applyAlignment="1">
      <alignment horizontal="center" vertical="center"/>
      <protection/>
    </xf>
    <xf numFmtId="1" fontId="11" fillId="3" borderId="122" xfId="64" applyNumberFormat="1" applyFont="1" applyFill="1" applyBorder="1" applyAlignment="1">
      <alignment horizontal="center" vertical="center" wrapText="1"/>
      <protection/>
    </xf>
    <xf numFmtId="0" fontId="10" fillId="3" borderId="123" xfId="64" applyFont="1" applyFill="1" applyBorder="1" applyAlignment="1">
      <alignment vertical="center"/>
      <protection/>
    </xf>
    <xf numFmtId="0" fontId="10" fillId="3" borderId="124" xfId="64" applyFont="1" applyFill="1" applyBorder="1" applyAlignment="1">
      <alignment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Hipervínculo_CUADROS ORIGEN-DESTINO JUN 2009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_a - CUADRO 6.8 OPERACIONES NACIONALES E INTERNACIONALES ENE 2009" xfId="64"/>
    <cellStyle name="Normal_a- CUADRO 6.7 OPERACIONES COMERCIALES Y NO COMERCIALES ENE 2009" xfId="65"/>
    <cellStyle name="Normal_Cuadro 1.1 Comportamiento pasajeros y carga MARZO 2009 2" xfId="66"/>
    <cellStyle name="Normal_CUADRO 1.1 DEFINITIVO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36"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3095625</xdr:colOff>
      <xdr:row>1</xdr:row>
      <xdr:rowOff>38100</xdr:rowOff>
    </xdr:from>
    <xdr:to>
      <xdr:col>2</xdr:col>
      <xdr:colOff>4343400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90500"/>
          <a:ext cx="123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1</xdr:row>
      <xdr:rowOff>95250</xdr:rowOff>
    </xdr:from>
    <xdr:to>
      <xdr:col>13</xdr:col>
      <xdr:colOff>47625</xdr:colOff>
      <xdr:row>28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0"/>
          <a:ext cx="948690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26"/>
  <sheetViews>
    <sheetView showGridLines="0" showRowColHeaders="0" tabSelected="1" zoomScale="110" zoomScaleNormal="110" zoomScalePageLayoutView="0" workbookViewId="0" topLeftCell="A1">
      <selection activeCell="B12" sqref="B12"/>
    </sheetView>
  </sheetViews>
  <sheetFormatPr defaultColWidth="11.421875" defaultRowHeight="15"/>
  <cols>
    <col min="1" max="1" width="3.7109375" style="15" customWidth="1"/>
    <col min="2" max="2" width="13.7109375" style="15" customWidth="1"/>
    <col min="3" max="3" width="65.8515625" style="15" customWidth="1"/>
    <col min="4" max="16384" width="11.421875" style="15" customWidth="1"/>
  </cols>
  <sheetData>
    <row r="1" ht="12" customHeight="1" thickBot="1">
      <c r="B1" s="14"/>
    </row>
    <row r="2" spans="2:3" ht="11.25" customHeight="1">
      <c r="B2" s="222"/>
      <c r="C2" s="223"/>
    </row>
    <row r="3" spans="2:3" ht="21.75" customHeight="1">
      <c r="B3" s="224" t="s">
        <v>18</v>
      </c>
      <c r="C3" s="225"/>
    </row>
    <row r="4" spans="2:3" ht="18" customHeight="1">
      <c r="B4" s="226" t="s">
        <v>19</v>
      </c>
      <c r="C4" s="225"/>
    </row>
    <row r="5" spans="2:3" ht="18" customHeight="1">
      <c r="B5" s="227" t="s">
        <v>20</v>
      </c>
      <c r="C5" s="225"/>
    </row>
    <row r="6" spans="2:3" ht="9" customHeight="1">
      <c r="B6" s="228"/>
      <c r="C6" s="225"/>
    </row>
    <row r="7" spans="2:3" ht="8.25" customHeight="1">
      <c r="B7" s="229"/>
      <c r="C7" s="230"/>
    </row>
    <row r="8" spans="2:5" ht="23.25">
      <c r="B8" s="241" t="s">
        <v>203</v>
      </c>
      <c r="C8" s="242"/>
      <c r="E8" s="16"/>
    </row>
    <row r="9" spans="2:5" ht="27">
      <c r="B9" s="243" t="s">
        <v>21</v>
      </c>
      <c r="C9" s="244"/>
      <c r="E9" s="16"/>
    </row>
    <row r="10" spans="2:3" ht="15.75" customHeight="1">
      <c r="B10" s="245" t="s">
        <v>22</v>
      </c>
      <c r="C10" s="246"/>
    </row>
    <row r="11" spans="2:3" ht="3" customHeight="1" thickBot="1">
      <c r="B11" s="231"/>
      <c r="C11" s="232"/>
    </row>
    <row r="12" spans="2:3" ht="14.25" customHeight="1" thickBot="1" thickTop="1">
      <c r="B12" s="233" t="s">
        <v>45</v>
      </c>
      <c r="C12" s="234" t="s">
        <v>46</v>
      </c>
    </row>
    <row r="13" spans="2:3" ht="14.25" customHeight="1" thickTop="1">
      <c r="B13" s="235" t="s">
        <v>207</v>
      </c>
      <c r="C13" s="236" t="s">
        <v>208</v>
      </c>
    </row>
    <row r="14" spans="2:3" ht="21" customHeight="1">
      <c r="B14" s="237" t="s">
        <v>23</v>
      </c>
      <c r="C14" s="238" t="s">
        <v>24</v>
      </c>
    </row>
    <row r="15" spans="2:3" ht="21" customHeight="1">
      <c r="B15" s="235" t="s">
        <v>25</v>
      </c>
      <c r="C15" s="236" t="s">
        <v>26</v>
      </c>
    </row>
    <row r="16" spans="2:3" ht="21" customHeight="1">
      <c r="B16" s="237" t="s">
        <v>27</v>
      </c>
      <c r="C16" s="238" t="s">
        <v>28</v>
      </c>
    </row>
    <row r="17" spans="2:3" ht="21" customHeight="1">
      <c r="B17" s="235" t="s">
        <v>29</v>
      </c>
      <c r="C17" s="236" t="s">
        <v>30</v>
      </c>
    </row>
    <row r="18" spans="2:3" ht="21" customHeight="1">
      <c r="B18" s="237" t="s">
        <v>31</v>
      </c>
      <c r="C18" s="238" t="s">
        <v>32</v>
      </c>
    </row>
    <row r="19" spans="2:3" ht="21" customHeight="1">
      <c r="B19" s="235" t="s">
        <v>33</v>
      </c>
      <c r="C19" s="236" t="s">
        <v>34</v>
      </c>
    </row>
    <row r="20" spans="2:4" ht="21" customHeight="1">
      <c r="B20" s="237" t="s">
        <v>37</v>
      </c>
      <c r="C20" s="238" t="s">
        <v>39</v>
      </c>
      <c r="D20" s="221" t="s">
        <v>202</v>
      </c>
    </row>
    <row r="21" spans="2:4" ht="21" customHeight="1" thickBot="1">
      <c r="B21" s="239" t="s">
        <v>38</v>
      </c>
      <c r="C21" s="240" t="s">
        <v>40</v>
      </c>
      <c r="D21" s="221" t="s">
        <v>202</v>
      </c>
    </row>
    <row r="22" ht="20.25" customHeight="1"/>
    <row r="23" ht="15">
      <c r="B23" s="17"/>
    </row>
    <row r="24" ht="13.5">
      <c r="B24" s="18"/>
    </row>
    <row r="25" ht="13.5">
      <c r="B25" s="19"/>
    </row>
    <row r="26" ht="12.75">
      <c r="B26" s="20"/>
    </row>
  </sheetData>
  <sheetProtection/>
  <mergeCells count="3">
    <mergeCell ref="B8:C8"/>
    <mergeCell ref="B9:C9"/>
    <mergeCell ref="B10:C10"/>
  </mergeCells>
  <hyperlinks>
    <hyperlink ref="C14" location="'CUADRO 6,1'!A1" display="Total pasajeros por aeropuerto - Salidos - Llegados"/>
    <hyperlink ref="C15" location="'CUADRO 6,2'!A1" display="Total carga por aeropuerto - Salida - Llegada"/>
    <hyperlink ref="C16" location="'CUADRO 6,3'!A1" display="Total pasajeros por aeropuerto - Regulares - No Regulares"/>
    <hyperlink ref="C17" location="'CUADRO 6,4'!Área_de_impresión" display="Total carga por aeropuerto - Regular - No Regular"/>
    <hyperlink ref="C19" location="'CUADRO 6,6'!A1" display="Total carga por aeropuerto - Nacional - Internacional"/>
    <hyperlink ref="C20" location="'CUADRO 6,7'!A1" display="Operaciones aéreas por aeropuerto - Comerciales y no Comerciales"/>
    <hyperlink ref="C21" location="'CUADRO 6,8'!A1" display="Operaciones aéreas por aeropuerto - Nacional - Internacional"/>
    <hyperlink ref="C12" location="Novedades!A1" display="Novedades importantes para la interpretación de la información."/>
    <hyperlink ref="C18" location="'CUADRO 6,5'!A1" display="Total pasajeros por aeropuerto - Nacional - Internacional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5"/>
  </sheetPr>
  <dimension ref="A1:R27"/>
  <sheetViews>
    <sheetView showGridLines="0" zoomScale="80" zoomScaleNormal="80" zoomScalePageLayoutView="0" workbookViewId="0" topLeftCell="A1">
      <selection activeCell="A1" sqref="A1:B1"/>
    </sheetView>
  </sheetViews>
  <sheetFormatPr defaultColWidth="9.140625" defaultRowHeight="15"/>
  <cols>
    <col min="1" max="1" width="25.57421875" style="26" customWidth="1"/>
    <col min="2" max="2" width="40.421875" style="26" customWidth="1"/>
    <col min="3" max="3" width="13.8515625" style="26" customWidth="1"/>
    <col min="4" max="4" width="14.421875" style="26" customWidth="1"/>
    <col min="5" max="5" width="9.8515625" style="26" customWidth="1"/>
    <col min="6" max="6" width="12.8515625" style="26" customWidth="1"/>
    <col min="7" max="7" width="13.7109375" style="26" customWidth="1"/>
    <col min="8" max="8" width="10.28125" style="26" customWidth="1"/>
    <col min="9" max="9" width="10.140625" style="26" bestFit="1" customWidth="1"/>
    <col min="10" max="10" width="13.421875" style="26" customWidth="1"/>
    <col min="11" max="11" width="14.57421875" style="26" customWidth="1"/>
    <col min="12" max="12" width="12.00390625" style="26" customWidth="1"/>
    <col min="13" max="13" width="12.8515625" style="26" customWidth="1"/>
    <col min="14" max="14" width="14.00390625" style="26" customWidth="1"/>
    <col min="15" max="15" width="12.7109375" style="26" customWidth="1"/>
    <col min="16" max="16" width="9.140625" style="26" customWidth="1"/>
    <col min="17" max="16384" width="9.140625" style="26" customWidth="1"/>
  </cols>
  <sheetData>
    <row r="1" spans="1:7" ht="18.75">
      <c r="A1" s="266" t="s">
        <v>10</v>
      </c>
      <c r="B1" s="266"/>
      <c r="C1" s="217"/>
      <c r="D1" s="327"/>
      <c r="E1" s="327"/>
      <c r="F1" s="328"/>
      <c r="G1" s="328"/>
    </row>
    <row r="2" spans="1:7" ht="19.5" thickBot="1">
      <c r="A2" s="178"/>
      <c r="B2" s="178"/>
      <c r="C2" s="217"/>
      <c r="D2" s="218"/>
      <c r="E2" s="218"/>
      <c r="F2" s="219"/>
      <c r="G2" s="219"/>
    </row>
    <row r="3" spans="1:16" ht="24" customHeight="1" thickBot="1">
      <c r="A3" s="329" t="s">
        <v>67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1"/>
    </row>
    <row r="4" spans="1:16" ht="15.75" customHeight="1" thickBot="1">
      <c r="A4" s="332" t="s">
        <v>9</v>
      </c>
      <c r="B4" s="332" t="s">
        <v>8</v>
      </c>
      <c r="C4" s="321" t="s">
        <v>7</v>
      </c>
      <c r="D4" s="322"/>
      <c r="E4" s="322"/>
      <c r="F4" s="322"/>
      <c r="G4" s="322"/>
      <c r="H4" s="322"/>
      <c r="I4" s="323"/>
      <c r="J4" s="321" t="s">
        <v>6</v>
      </c>
      <c r="K4" s="322"/>
      <c r="L4" s="322"/>
      <c r="M4" s="322"/>
      <c r="N4" s="322"/>
      <c r="O4" s="322"/>
      <c r="P4" s="323"/>
    </row>
    <row r="5" spans="1:16" s="39" customFormat="1" ht="26.25" customHeight="1">
      <c r="A5" s="333"/>
      <c r="B5" s="333"/>
      <c r="C5" s="290" t="s">
        <v>62</v>
      </c>
      <c r="D5" s="291"/>
      <c r="E5" s="291"/>
      <c r="F5" s="290" t="s">
        <v>63</v>
      </c>
      <c r="G5" s="291"/>
      <c r="H5" s="291"/>
      <c r="I5" s="281" t="s">
        <v>4</v>
      </c>
      <c r="J5" s="294" t="s">
        <v>64</v>
      </c>
      <c r="K5" s="295"/>
      <c r="L5" s="295"/>
      <c r="M5" s="294" t="s">
        <v>65</v>
      </c>
      <c r="N5" s="295"/>
      <c r="O5" s="295"/>
      <c r="P5" s="325" t="s">
        <v>4</v>
      </c>
    </row>
    <row r="6" spans="1:16" s="27" customFormat="1" ht="33" customHeight="1" thickBot="1">
      <c r="A6" s="334"/>
      <c r="B6" s="334"/>
      <c r="C6" s="34" t="s">
        <v>41</v>
      </c>
      <c r="D6" s="35" t="s">
        <v>42</v>
      </c>
      <c r="E6" s="22" t="s">
        <v>1</v>
      </c>
      <c r="F6" s="34" t="s">
        <v>41</v>
      </c>
      <c r="G6" s="35" t="s">
        <v>42</v>
      </c>
      <c r="H6" s="41" t="s">
        <v>1</v>
      </c>
      <c r="I6" s="324"/>
      <c r="J6" s="34" t="s">
        <v>41</v>
      </c>
      <c r="K6" s="35" t="s">
        <v>42</v>
      </c>
      <c r="L6" s="22" t="s">
        <v>1</v>
      </c>
      <c r="M6" s="34" t="s">
        <v>41</v>
      </c>
      <c r="N6" s="35" t="s">
        <v>42</v>
      </c>
      <c r="O6" s="22" t="s">
        <v>1</v>
      </c>
      <c r="P6" s="326"/>
    </row>
    <row r="7" spans="1:18" s="28" customFormat="1" ht="20.25" customHeight="1" thickTop="1">
      <c r="A7" s="143" t="s">
        <v>68</v>
      </c>
      <c r="B7" s="144" t="s">
        <v>69</v>
      </c>
      <c r="C7" s="145">
        <v>26319</v>
      </c>
      <c r="D7" s="146">
        <v>2528</v>
      </c>
      <c r="E7" s="146">
        <f>D7+C7</f>
        <v>28847</v>
      </c>
      <c r="F7" s="145">
        <v>26277</v>
      </c>
      <c r="G7" s="146">
        <v>2517</v>
      </c>
      <c r="H7" s="146">
        <f>G7+F7</f>
        <v>28794</v>
      </c>
      <c r="I7" s="147">
        <f aca="true" t="shared" si="0" ref="I7:I25">(E7/H7-1)</f>
        <v>0.0018406612488712781</v>
      </c>
      <c r="J7" s="145">
        <v>292565</v>
      </c>
      <c r="K7" s="146">
        <v>29564</v>
      </c>
      <c r="L7" s="146">
        <f>K7+J7</f>
        <v>322129</v>
      </c>
      <c r="M7" s="146">
        <v>299987</v>
      </c>
      <c r="N7" s="146">
        <v>31969</v>
      </c>
      <c r="O7" s="146">
        <f>N7+M7</f>
        <v>331956</v>
      </c>
      <c r="P7" s="147">
        <f aca="true" t="shared" si="1" ref="P7:P25">(L7/O7-1)</f>
        <v>-0.02960332092204987</v>
      </c>
      <c r="Q7" s="42"/>
      <c r="R7" s="42"/>
    </row>
    <row r="8" spans="1:16" s="28" customFormat="1" ht="20.25" customHeight="1">
      <c r="A8" s="148" t="s">
        <v>70</v>
      </c>
      <c r="B8" s="149" t="s">
        <v>71</v>
      </c>
      <c r="C8" s="150">
        <v>6009</v>
      </c>
      <c r="D8" s="151">
        <v>751</v>
      </c>
      <c r="E8" s="151">
        <f>D8+C8</f>
        <v>6760</v>
      </c>
      <c r="F8" s="150">
        <v>6796</v>
      </c>
      <c r="G8" s="151">
        <v>534</v>
      </c>
      <c r="H8" s="151">
        <f>G8+F8</f>
        <v>7330</v>
      </c>
      <c r="I8" s="152">
        <f t="shared" si="0"/>
        <v>-0.077762619372442</v>
      </c>
      <c r="J8" s="150">
        <v>71592</v>
      </c>
      <c r="K8" s="151">
        <v>7718</v>
      </c>
      <c r="L8" s="151">
        <f>K8+J8</f>
        <v>79310</v>
      </c>
      <c r="M8" s="151">
        <v>71577</v>
      </c>
      <c r="N8" s="151">
        <v>8861</v>
      </c>
      <c r="O8" s="151">
        <f>N8+M8</f>
        <v>80438</v>
      </c>
      <c r="P8" s="152">
        <f t="shared" si="1"/>
        <v>-0.014023222854869566</v>
      </c>
    </row>
    <row r="9" spans="1:16" s="28" customFormat="1" ht="20.25" customHeight="1">
      <c r="A9" s="148" t="s">
        <v>86</v>
      </c>
      <c r="B9" s="149" t="s">
        <v>87</v>
      </c>
      <c r="C9" s="150">
        <v>4954</v>
      </c>
      <c r="D9" s="151">
        <v>1612</v>
      </c>
      <c r="E9" s="151">
        <f>D9+C9</f>
        <v>6566</v>
      </c>
      <c r="F9" s="150">
        <v>5268</v>
      </c>
      <c r="G9" s="151">
        <v>1329</v>
      </c>
      <c r="H9" s="151">
        <f>G9+F9</f>
        <v>6597</v>
      </c>
      <c r="I9" s="152">
        <f t="shared" si="0"/>
        <v>-0.004699105654085156</v>
      </c>
      <c r="J9" s="150">
        <v>56407</v>
      </c>
      <c r="K9" s="151">
        <v>18822</v>
      </c>
      <c r="L9" s="151">
        <f>K9+J9</f>
        <v>75229</v>
      </c>
      <c r="M9" s="151">
        <v>59526</v>
      </c>
      <c r="N9" s="151">
        <v>20577</v>
      </c>
      <c r="O9" s="151">
        <f>N9+M9</f>
        <v>80103</v>
      </c>
      <c r="P9" s="152">
        <f t="shared" si="1"/>
        <v>-0.0608466599253461</v>
      </c>
    </row>
    <row r="10" spans="1:16" s="28" customFormat="1" ht="20.25" customHeight="1">
      <c r="A10" s="148" t="s">
        <v>74</v>
      </c>
      <c r="B10" s="149" t="s">
        <v>199</v>
      </c>
      <c r="C10" s="150">
        <v>4455</v>
      </c>
      <c r="D10" s="151">
        <v>1860</v>
      </c>
      <c r="E10" s="151">
        <f aca="true" t="shared" si="2" ref="E10:E25">D10+C10</f>
        <v>6315</v>
      </c>
      <c r="F10" s="150">
        <v>5244</v>
      </c>
      <c r="G10" s="151">
        <v>905</v>
      </c>
      <c r="H10" s="151">
        <f aca="true" t="shared" si="3" ref="H10:H25">G10+F10</f>
        <v>6149</v>
      </c>
      <c r="I10" s="152">
        <f t="shared" si="0"/>
        <v>0.026996259554399105</v>
      </c>
      <c r="J10" s="150">
        <v>53508</v>
      </c>
      <c r="K10" s="151">
        <v>25664</v>
      </c>
      <c r="L10" s="151">
        <f aca="true" t="shared" si="4" ref="L10:L25">K10+J10</f>
        <v>79172</v>
      </c>
      <c r="M10" s="151">
        <v>57474</v>
      </c>
      <c r="N10" s="151">
        <v>21806</v>
      </c>
      <c r="O10" s="151">
        <f aca="true" t="shared" si="5" ref="O10:O25">N10+M10</f>
        <v>79280</v>
      </c>
      <c r="P10" s="152">
        <f t="shared" si="1"/>
        <v>-0.00136226034308784</v>
      </c>
    </row>
    <row r="11" spans="1:16" s="28" customFormat="1" ht="20.25" customHeight="1">
      <c r="A11" s="148" t="s">
        <v>72</v>
      </c>
      <c r="B11" s="149" t="s">
        <v>197</v>
      </c>
      <c r="C11" s="150">
        <v>3436</v>
      </c>
      <c r="D11" s="151">
        <v>792</v>
      </c>
      <c r="E11" s="151">
        <f t="shared" si="2"/>
        <v>4228</v>
      </c>
      <c r="F11" s="150">
        <v>3527</v>
      </c>
      <c r="G11" s="151">
        <v>673</v>
      </c>
      <c r="H11" s="151">
        <f t="shared" si="3"/>
        <v>4200</v>
      </c>
      <c r="I11" s="152">
        <f t="shared" si="0"/>
        <v>0.006666666666666599</v>
      </c>
      <c r="J11" s="150">
        <v>39050</v>
      </c>
      <c r="K11" s="151">
        <v>8098</v>
      </c>
      <c r="L11" s="151">
        <f t="shared" si="4"/>
        <v>47148</v>
      </c>
      <c r="M11" s="151">
        <v>37215</v>
      </c>
      <c r="N11" s="151">
        <v>7365</v>
      </c>
      <c r="O11" s="151">
        <f t="shared" si="5"/>
        <v>44580</v>
      </c>
      <c r="P11" s="152">
        <f t="shared" si="1"/>
        <v>0.05760430686406459</v>
      </c>
    </row>
    <row r="12" spans="1:16" s="28" customFormat="1" ht="20.25" customHeight="1">
      <c r="A12" s="148" t="s">
        <v>76</v>
      </c>
      <c r="B12" s="149" t="s">
        <v>200</v>
      </c>
      <c r="C12" s="150">
        <v>2379</v>
      </c>
      <c r="D12" s="151">
        <v>1180</v>
      </c>
      <c r="E12" s="151">
        <f t="shared" si="2"/>
        <v>3559</v>
      </c>
      <c r="F12" s="150">
        <v>2909</v>
      </c>
      <c r="G12" s="151">
        <v>999</v>
      </c>
      <c r="H12" s="151">
        <f t="shared" si="3"/>
        <v>3908</v>
      </c>
      <c r="I12" s="152">
        <f t="shared" si="0"/>
        <v>-0.08930399181166837</v>
      </c>
      <c r="J12" s="150">
        <v>29498</v>
      </c>
      <c r="K12" s="151">
        <v>13797</v>
      </c>
      <c r="L12" s="151">
        <f t="shared" si="4"/>
        <v>43295</v>
      </c>
      <c r="M12" s="151">
        <v>33954</v>
      </c>
      <c r="N12" s="151">
        <v>17242</v>
      </c>
      <c r="O12" s="151">
        <f t="shared" si="5"/>
        <v>51196</v>
      </c>
      <c r="P12" s="152">
        <f t="shared" si="1"/>
        <v>-0.15432846316118443</v>
      </c>
    </row>
    <row r="13" spans="1:16" s="28" customFormat="1" ht="20.25" customHeight="1">
      <c r="A13" s="148" t="s">
        <v>84</v>
      </c>
      <c r="B13" s="149" t="s">
        <v>85</v>
      </c>
      <c r="C13" s="150">
        <v>2278</v>
      </c>
      <c r="D13" s="151">
        <v>523</v>
      </c>
      <c r="E13" s="151">
        <f t="shared" si="2"/>
        <v>2801</v>
      </c>
      <c r="F13" s="150">
        <v>2529</v>
      </c>
      <c r="G13" s="151">
        <v>803</v>
      </c>
      <c r="H13" s="151">
        <f t="shared" si="3"/>
        <v>3332</v>
      </c>
      <c r="I13" s="152">
        <f t="shared" si="0"/>
        <v>-0.15936374549819932</v>
      </c>
      <c r="J13" s="150">
        <v>26235</v>
      </c>
      <c r="K13" s="151">
        <v>8135</v>
      </c>
      <c r="L13" s="151">
        <f t="shared" si="4"/>
        <v>34370</v>
      </c>
      <c r="M13" s="151">
        <v>29027</v>
      </c>
      <c r="N13" s="151">
        <v>7158</v>
      </c>
      <c r="O13" s="151">
        <f t="shared" si="5"/>
        <v>36185</v>
      </c>
      <c r="P13" s="152">
        <f t="shared" si="1"/>
        <v>-0.05015890562387726</v>
      </c>
    </row>
    <row r="14" spans="1:16" s="28" customFormat="1" ht="20.25" customHeight="1">
      <c r="A14" s="148" t="s">
        <v>82</v>
      </c>
      <c r="B14" s="149" t="s">
        <v>83</v>
      </c>
      <c r="C14" s="150">
        <v>1955</v>
      </c>
      <c r="D14" s="151">
        <v>638</v>
      </c>
      <c r="E14" s="151">
        <f t="shared" si="2"/>
        <v>2593</v>
      </c>
      <c r="F14" s="150">
        <v>1700</v>
      </c>
      <c r="G14" s="151">
        <v>384</v>
      </c>
      <c r="H14" s="151">
        <f t="shared" si="3"/>
        <v>2084</v>
      </c>
      <c r="I14" s="152">
        <f t="shared" si="0"/>
        <v>0.24424184261036475</v>
      </c>
      <c r="J14" s="150">
        <v>18461</v>
      </c>
      <c r="K14" s="151">
        <v>7145</v>
      </c>
      <c r="L14" s="151">
        <f t="shared" si="4"/>
        <v>25606</v>
      </c>
      <c r="M14" s="151">
        <v>18259</v>
      </c>
      <c r="N14" s="151">
        <v>6349</v>
      </c>
      <c r="O14" s="151">
        <f t="shared" si="5"/>
        <v>24608</v>
      </c>
      <c r="P14" s="152">
        <f t="shared" si="1"/>
        <v>0.04055591677503245</v>
      </c>
    </row>
    <row r="15" spans="1:16" s="28" customFormat="1" ht="20.25" customHeight="1">
      <c r="A15" s="148" t="s">
        <v>78</v>
      </c>
      <c r="B15" s="149" t="s">
        <v>198</v>
      </c>
      <c r="C15" s="150">
        <v>2136</v>
      </c>
      <c r="D15" s="151">
        <v>135</v>
      </c>
      <c r="E15" s="151">
        <f t="shared" si="2"/>
        <v>2271</v>
      </c>
      <c r="F15" s="150">
        <v>2097</v>
      </c>
      <c r="G15" s="151">
        <v>161</v>
      </c>
      <c r="H15" s="151">
        <f t="shared" si="3"/>
        <v>2258</v>
      </c>
      <c r="I15" s="152">
        <f t="shared" si="0"/>
        <v>0.005757307351638596</v>
      </c>
      <c r="J15" s="150">
        <v>23379</v>
      </c>
      <c r="K15" s="151">
        <v>1262</v>
      </c>
      <c r="L15" s="151">
        <f t="shared" si="4"/>
        <v>24641</v>
      </c>
      <c r="M15" s="151">
        <v>20344</v>
      </c>
      <c r="N15" s="151">
        <v>2063</v>
      </c>
      <c r="O15" s="151">
        <f t="shared" si="5"/>
        <v>22407</v>
      </c>
      <c r="P15" s="152">
        <f t="shared" si="1"/>
        <v>0.09970098629892443</v>
      </c>
    </row>
    <row r="16" spans="1:16" s="28" customFormat="1" ht="20.25" customHeight="1">
      <c r="A16" s="148" t="s">
        <v>100</v>
      </c>
      <c r="B16" s="149" t="s">
        <v>100</v>
      </c>
      <c r="C16" s="150">
        <v>917</v>
      </c>
      <c r="D16" s="151">
        <v>1280</v>
      </c>
      <c r="E16" s="151">
        <f t="shared" si="2"/>
        <v>2197</v>
      </c>
      <c r="F16" s="150">
        <v>1068</v>
      </c>
      <c r="G16" s="151">
        <v>1237</v>
      </c>
      <c r="H16" s="151">
        <f t="shared" si="3"/>
        <v>2305</v>
      </c>
      <c r="I16" s="152">
        <f t="shared" si="0"/>
        <v>-0.046854663774403504</v>
      </c>
      <c r="J16" s="150">
        <v>11407</v>
      </c>
      <c r="K16" s="151">
        <v>17103</v>
      </c>
      <c r="L16" s="151">
        <f t="shared" si="4"/>
        <v>28510</v>
      </c>
      <c r="M16" s="151">
        <v>13293</v>
      </c>
      <c r="N16" s="151">
        <v>11083</v>
      </c>
      <c r="O16" s="151">
        <f t="shared" si="5"/>
        <v>24376</v>
      </c>
      <c r="P16" s="152">
        <f t="shared" si="1"/>
        <v>0.16959304233672468</v>
      </c>
    </row>
    <row r="17" spans="1:16" s="28" customFormat="1" ht="20.25" customHeight="1">
      <c r="A17" s="148" t="s">
        <v>92</v>
      </c>
      <c r="B17" s="149" t="s">
        <v>93</v>
      </c>
      <c r="C17" s="150">
        <v>1848</v>
      </c>
      <c r="D17" s="151">
        <v>217</v>
      </c>
      <c r="E17" s="151">
        <f t="shared" si="2"/>
        <v>2065</v>
      </c>
      <c r="F17" s="150">
        <v>1885</v>
      </c>
      <c r="G17" s="151">
        <v>273</v>
      </c>
      <c r="H17" s="151">
        <f t="shared" si="3"/>
        <v>2158</v>
      </c>
      <c r="I17" s="152">
        <f t="shared" si="0"/>
        <v>-0.043095458758109384</v>
      </c>
      <c r="J17" s="150">
        <v>19158</v>
      </c>
      <c r="K17" s="151">
        <v>3106</v>
      </c>
      <c r="L17" s="151">
        <f t="shared" si="4"/>
        <v>22264</v>
      </c>
      <c r="M17" s="151">
        <v>19011</v>
      </c>
      <c r="N17" s="151">
        <v>4078</v>
      </c>
      <c r="O17" s="151">
        <f t="shared" si="5"/>
        <v>23089</v>
      </c>
      <c r="P17" s="152">
        <f t="shared" si="1"/>
        <v>-0.0357313006193426</v>
      </c>
    </row>
    <row r="18" spans="1:16" s="28" customFormat="1" ht="20.25" customHeight="1">
      <c r="A18" s="148" t="s">
        <v>96</v>
      </c>
      <c r="B18" s="149" t="s">
        <v>97</v>
      </c>
      <c r="C18" s="150">
        <v>457</v>
      </c>
      <c r="D18" s="151">
        <v>1530</v>
      </c>
      <c r="E18" s="151">
        <f t="shared" si="2"/>
        <v>1987</v>
      </c>
      <c r="F18" s="150">
        <v>634</v>
      </c>
      <c r="G18" s="151">
        <v>697</v>
      </c>
      <c r="H18" s="151">
        <f t="shared" si="3"/>
        <v>1331</v>
      </c>
      <c r="I18" s="152">
        <f t="shared" si="0"/>
        <v>0.49286250939143494</v>
      </c>
      <c r="J18" s="150">
        <v>7079</v>
      </c>
      <c r="K18" s="151">
        <v>26086</v>
      </c>
      <c r="L18" s="151">
        <f t="shared" si="4"/>
        <v>33165</v>
      </c>
      <c r="M18" s="151">
        <v>7252</v>
      </c>
      <c r="N18" s="151">
        <v>22055</v>
      </c>
      <c r="O18" s="151">
        <f t="shared" si="5"/>
        <v>29307</v>
      </c>
      <c r="P18" s="152">
        <f t="shared" si="1"/>
        <v>0.1316409049032654</v>
      </c>
    </row>
    <row r="19" spans="1:16" s="28" customFormat="1" ht="20.25" customHeight="1">
      <c r="A19" s="148" t="s">
        <v>109</v>
      </c>
      <c r="B19" s="149" t="s">
        <v>110</v>
      </c>
      <c r="C19" s="150">
        <v>567</v>
      </c>
      <c r="D19" s="151">
        <v>1335</v>
      </c>
      <c r="E19" s="151">
        <f t="shared" si="2"/>
        <v>1902</v>
      </c>
      <c r="F19" s="150">
        <v>669</v>
      </c>
      <c r="G19" s="151">
        <v>1252</v>
      </c>
      <c r="H19" s="151">
        <f t="shared" si="3"/>
        <v>1921</v>
      </c>
      <c r="I19" s="152">
        <f t="shared" si="0"/>
        <v>-0.009890681936491452</v>
      </c>
      <c r="J19" s="150">
        <v>7734</v>
      </c>
      <c r="K19" s="151">
        <v>15613</v>
      </c>
      <c r="L19" s="151">
        <f t="shared" si="4"/>
        <v>23347</v>
      </c>
      <c r="M19" s="151">
        <v>8502</v>
      </c>
      <c r="N19" s="151">
        <v>15314</v>
      </c>
      <c r="O19" s="151">
        <f t="shared" si="5"/>
        <v>23816</v>
      </c>
      <c r="P19" s="152">
        <f t="shared" si="1"/>
        <v>-0.019692643600940585</v>
      </c>
    </row>
    <row r="20" spans="1:16" s="28" customFormat="1" ht="20.25" customHeight="1">
      <c r="A20" s="148" t="s">
        <v>103</v>
      </c>
      <c r="B20" s="149" t="s">
        <v>104</v>
      </c>
      <c r="C20" s="150">
        <v>592</v>
      </c>
      <c r="D20" s="151">
        <v>1262</v>
      </c>
      <c r="E20" s="151">
        <f t="shared" si="2"/>
        <v>1854</v>
      </c>
      <c r="F20" s="150">
        <v>810</v>
      </c>
      <c r="G20" s="151">
        <v>716</v>
      </c>
      <c r="H20" s="151">
        <f t="shared" si="3"/>
        <v>1526</v>
      </c>
      <c r="I20" s="152">
        <f t="shared" si="0"/>
        <v>0.21494102228047174</v>
      </c>
      <c r="J20" s="150">
        <v>7986</v>
      </c>
      <c r="K20" s="151">
        <v>10088</v>
      </c>
      <c r="L20" s="151">
        <f t="shared" si="4"/>
        <v>18074</v>
      </c>
      <c r="M20" s="151">
        <v>9132</v>
      </c>
      <c r="N20" s="151">
        <v>8215</v>
      </c>
      <c r="O20" s="151">
        <f t="shared" si="5"/>
        <v>17347</v>
      </c>
      <c r="P20" s="152">
        <f t="shared" si="1"/>
        <v>0.041909263849656986</v>
      </c>
    </row>
    <row r="21" spans="1:16" s="28" customFormat="1" ht="20.25" customHeight="1">
      <c r="A21" s="148" t="s">
        <v>182</v>
      </c>
      <c r="B21" s="149" t="s">
        <v>183</v>
      </c>
      <c r="C21" s="150">
        <v>305</v>
      </c>
      <c r="D21" s="151">
        <v>1376</v>
      </c>
      <c r="E21" s="151">
        <f t="shared" si="2"/>
        <v>1681</v>
      </c>
      <c r="F21" s="150">
        <v>81</v>
      </c>
      <c r="G21" s="151">
        <v>999</v>
      </c>
      <c r="H21" s="151">
        <f t="shared" si="3"/>
        <v>1080</v>
      </c>
      <c r="I21" s="152">
        <f t="shared" si="0"/>
        <v>0.5564814814814816</v>
      </c>
      <c r="J21" s="150">
        <v>3545</v>
      </c>
      <c r="K21" s="151">
        <v>19621</v>
      </c>
      <c r="L21" s="151">
        <f t="shared" si="4"/>
        <v>23166</v>
      </c>
      <c r="M21" s="151">
        <v>1457</v>
      </c>
      <c r="N21" s="151">
        <v>20981</v>
      </c>
      <c r="O21" s="151">
        <f t="shared" si="5"/>
        <v>22438</v>
      </c>
      <c r="P21" s="152">
        <f t="shared" si="1"/>
        <v>0.03244495944380077</v>
      </c>
    </row>
    <row r="22" spans="1:16" s="28" customFormat="1" ht="20.25" customHeight="1">
      <c r="A22" s="148" t="s">
        <v>88</v>
      </c>
      <c r="B22" s="149" t="s">
        <v>89</v>
      </c>
      <c r="C22" s="150">
        <v>1181</v>
      </c>
      <c r="D22" s="151">
        <v>478</v>
      </c>
      <c r="E22" s="151">
        <f t="shared" si="2"/>
        <v>1659</v>
      </c>
      <c r="F22" s="150">
        <v>1382</v>
      </c>
      <c r="G22" s="151">
        <v>597</v>
      </c>
      <c r="H22" s="151">
        <f t="shared" si="3"/>
        <v>1979</v>
      </c>
      <c r="I22" s="152">
        <f t="shared" si="0"/>
        <v>-0.16169782718544723</v>
      </c>
      <c r="J22" s="150">
        <v>15512</v>
      </c>
      <c r="K22" s="151">
        <v>4622</v>
      </c>
      <c r="L22" s="151">
        <f t="shared" si="4"/>
        <v>20134</v>
      </c>
      <c r="M22" s="151">
        <v>15849</v>
      </c>
      <c r="N22" s="151">
        <v>3614</v>
      </c>
      <c r="O22" s="151">
        <f t="shared" si="5"/>
        <v>19463</v>
      </c>
      <c r="P22" s="152">
        <f t="shared" si="1"/>
        <v>0.03447567178749411</v>
      </c>
    </row>
    <row r="23" spans="1:16" s="28" customFormat="1" ht="20.25" customHeight="1">
      <c r="A23" s="148" t="s">
        <v>80</v>
      </c>
      <c r="B23" s="149" t="s">
        <v>81</v>
      </c>
      <c r="C23" s="150">
        <v>1312</v>
      </c>
      <c r="D23" s="151">
        <v>236</v>
      </c>
      <c r="E23" s="151">
        <f t="shared" si="2"/>
        <v>1548</v>
      </c>
      <c r="F23" s="150">
        <v>1203</v>
      </c>
      <c r="G23" s="151">
        <v>227</v>
      </c>
      <c r="H23" s="151">
        <f t="shared" si="3"/>
        <v>1430</v>
      </c>
      <c r="I23" s="152">
        <f t="shared" si="0"/>
        <v>0.08251748251748259</v>
      </c>
      <c r="J23" s="150">
        <v>14263</v>
      </c>
      <c r="K23" s="151">
        <v>2668</v>
      </c>
      <c r="L23" s="151">
        <f t="shared" si="4"/>
        <v>16931</v>
      </c>
      <c r="M23" s="151">
        <v>12422</v>
      </c>
      <c r="N23" s="151">
        <v>3133</v>
      </c>
      <c r="O23" s="151">
        <f t="shared" si="5"/>
        <v>15555</v>
      </c>
      <c r="P23" s="152">
        <f t="shared" si="1"/>
        <v>0.08846030215364831</v>
      </c>
    </row>
    <row r="24" spans="1:16" s="28" customFormat="1" ht="20.25" customHeight="1">
      <c r="A24" s="148" t="s">
        <v>117</v>
      </c>
      <c r="B24" s="149" t="s">
        <v>118</v>
      </c>
      <c r="C24" s="150">
        <v>419</v>
      </c>
      <c r="D24" s="151">
        <v>1088</v>
      </c>
      <c r="E24" s="151">
        <f t="shared" si="2"/>
        <v>1507</v>
      </c>
      <c r="F24" s="150">
        <v>512</v>
      </c>
      <c r="G24" s="151">
        <v>835</v>
      </c>
      <c r="H24" s="151">
        <f t="shared" si="3"/>
        <v>1347</v>
      </c>
      <c r="I24" s="152">
        <f t="shared" si="0"/>
        <v>0.11878247958426136</v>
      </c>
      <c r="J24" s="150">
        <v>5404</v>
      </c>
      <c r="K24" s="151">
        <v>19352</v>
      </c>
      <c r="L24" s="151">
        <f t="shared" si="4"/>
        <v>24756</v>
      </c>
      <c r="M24" s="151">
        <v>5637</v>
      </c>
      <c r="N24" s="151">
        <v>28766</v>
      </c>
      <c r="O24" s="151">
        <f t="shared" si="5"/>
        <v>34403</v>
      </c>
      <c r="P24" s="152">
        <f t="shared" si="1"/>
        <v>-0.28041159201232446</v>
      </c>
    </row>
    <row r="25" spans="1:16" s="28" customFormat="1" ht="20.25" customHeight="1" thickBot="1">
      <c r="A25" s="153" t="s">
        <v>90</v>
      </c>
      <c r="B25" s="154" t="s">
        <v>91</v>
      </c>
      <c r="C25" s="155">
        <v>1169</v>
      </c>
      <c r="D25" s="156">
        <v>275</v>
      </c>
      <c r="E25" s="156">
        <f t="shared" si="2"/>
        <v>1444</v>
      </c>
      <c r="F25" s="155">
        <v>1345</v>
      </c>
      <c r="G25" s="156">
        <v>299</v>
      </c>
      <c r="H25" s="156">
        <f t="shared" si="3"/>
        <v>1644</v>
      </c>
      <c r="I25" s="157">
        <f t="shared" si="0"/>
        <v>-0.12165450121654497</v>
      </c>
      <c r="J25" s="155">
        <v>13710</v>
      </c>
      <c r="K25" s="156">
        <v>3409</v>
      </c>
      <c r="L25" s="156">
        <f t="shared" si="4"/>
        <v>17119</v>
      </c>
      <c r="M25" s="156">
        <v>15617</v>
      </c>
      <c r="N25" s="156">
        <v>3387</v>
      </c>
      <c r="O25" s="156">
        <f t="shared" si="5"/>
        <v>19004</v>
      </c>
      <c r="P25" s="157">
        <f t="shared" si="1"/>
        <v>-0.09918964428541355</v>
      </c>
    </row>
    <row r="26" spans="1:2" ht="16.5" customHeight="1">
      <c r="A26" s="4" t="s">
        <v>201</v>
      </c>
      <c r="B26" s="4"/>
    </row>
    <row r="27" spans="1:2" ht="14.25">
      <c r="A27" s="4"/>
      <c r="B27" s="29"/>
    </row>
  </sheetData>
  <sheetProtection/>
  <mergeCells count="14">
    <mergeCell ref="F1:G1"/>
    <mergeCell ref="A3:P3"/>
    <mergeCell ref="A4:A6"/>
    <mergeCell ref="B4:B6"/>
    <mergeCell ref="A1:B1"/>
    <mergeCell ref="C4:I4"/>
    <mergeCell ref="J4:P4"/>
    <mergeCell ref="C5:E5"/>
    <mergeCell ref="F5:H5"/>
    <mergeCell ref="I5:I6"/>
    <mergeCell ref="J5:L5"/>
    <mergeCell ref="M5:O5"/>
    <mergeCell ref="P5:P6"/>
    <mergeCell ref="D1:E1"/>
  </mergeCells>
  <conditionalFormatting sqref="I7:I65536 I1:I4 P1:P65536">
    <cfRule type="cellIs" priority="10" dxfId="34" operator="lessThan" stopIfTrue="1">
      <formula>0</formula>
    </cfRule>
  </conditionalFormatting>
  <conditionalFormatting sqref="P7:P25 I7:I25">
    <cfRule type="cellIs" priority="8" dxfId="34" operator="lessThan" stopIfTrue="1">
      <formula>0</formula>
    </cfRule>
    <cfRule type="cellIs" priority="9" dxfId="35" operator="greaterThanOrEqual" stopIfTrue="1">
      <formula>0</formula>
    </cfRule>
  </conditionalFormatting>
  <conditionalFormatting sqref="I5:I6">
    <cfRule type="cellIs" priority="1" dxfId="34" operator="lessThan" stopIfTrue="1">
      <formula>0</formula>
    </cfRule>
  </conditionalFormatting>
  <hyperlinks>
    <hyperlink ref="A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P27"/>
  <sheetViews>
    <sheetView showGridLines="0" zoomScale="82" zoomScaleNormal="82" zoomScalePageLayoutView="0" workbookViewId="0" topLeftCell="A1">
      <selection activeCell="A1" sqref="A1:B1"/>
    </sheetView>
  </sheetViews>
  <sheetFormatPr defaultColWidth="9.140625" defaultRowHeight="15"/>
  <cols>
    <col min="1" max="1" width="24.8515625" style="30" customWidth="1"/>
    <col min="2" max="2" width="37.57421875" style="30" customWidth="1"/>
    <col min="3" max="3" width="11.00390625" style="30" customWidth="1"/>
    <col min="4" max="4" width="14.421875" style="30" customWidth="1"/>
    <col min="5" max="5" width="10.00390625" style="30" bestFit="1" customWidth="1"/>
    <col min="6" max="6" width="10.421875" style="30" customWidth="1"/>
    <col min="7" max="7" width="15.140625" style="30" customWidth="1"/>
    <col min="8" max="8" width="10.00390625" style="30" bestFit="1" customWidth="1"/>
    <col min="9" max="9" width="10.140625" style="30" bestFit="1" customWidth="1"/>
    <col min="10" max="10" width="11.140625" style="30" bestFit="1" customWidth="1"/>
    <col min="11" max="11" width="14.57421875" style="30" customWidth="1"/>
    <col min="12" max="13" width="11.140625" style="30" bestFit="1" customWidth="1"/>
    <col min="14" max="14" width="14.57421875" style="30" customWidth="1"/>
    <col min="15" max="15" width="10.421875" style="30" customWidth="1"/>
    <col min="16" max="16" width="9.28125" style="30" customWidth="1"/>
    <col min="17" max="16384" width="9.140625" style="30" customWidth="1"/>
  </cols>
  <sheetData>
    <row r="1" spans="1:7" ht="18.75">
      <c r="A1" s="266" t="s">
        <v>10</v>
      </c>
      <c r="B1" s="266"/>
      <c r="C1" s="327"/>
      <c r="D1" s="327"/>
      <c r="E1" s="327"/>
      <c r="F1" s="219"/>
      <c r="G1" s="220"/>
    </row>
    <row r="2" ht="15" thickBot="1"/>
    <row r="3" spans="1:16" ht="24" customHeight="1" thickBot="1">
      <c r="A3" s="340" t="s">
        <v>66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2"/>
    </row>
    <row r="4" spans="1:16" ht="15.75" customHeight="1" thickBot="1">
      <c r="A4" s="343" t="s">
        <v>9</v>
      </c>
      <c r="B4" s="343" t="s">
        <v>8</v>
      </c>
      <c r="C4" s="335" t="s">
        <v>7</v>
      </c>
      <c r="D4" s="336"/>
      <c r="E4" s="336"/>
      <c r="F4" s="336"/>
      <c r="G4" s="336"/>
      <c r="H4" s="336"/>
      <c r="I4" s="337"/>
      <c r="J4" s="335" t="s">
        <v>6</v>
      </c>
      <c r="K4" s="336"/>
      <c r="L4" s="336"/>
      <c r="M4" s="336"/>
      <c r="N4" s="336"/>
      <c r="O4" s="336"/>
      <c r="P4" s="337"/>
    </row>
    <row r="5" spans="1:16" s="43" customFormat="1" ht="26.25" customHeight="1">
      <c r="A5" s="344"/>
      <c r="B5" s="344"/>
      <c r="C5" s="290" t="s">
        <v>62</v>
      </c>
      <c r="D5" s="291"/>
      <c r="E5" s="291"/>
      <c r="F5" s="290" t="s">
        <v>63</v>
      </c>
      <c r="G5" s="291"/>
      <c r="H5" s="291"/>
      <c r="I5" s="264" t="s">
        <v>4</v>
      </c>
      <c r="J5" s="294" t="s">
        <v>64</v>
      </c>
      <c r="K5" s="295"/>
      <c r="L5" s="295"/>
      <c r="M5" s="294" t="s">
        <v>65</v>
      </c>
      <c r="N5" s="295"/>
      <c r="O5" s="295"/>
      <c r="P5" s="338" t="s">
        <v>4</v>
      </c>
    </row>
    <row r="6" spans="1:16" s="31" customFormat="1" ht="33" customHeight="1" thickBot="1">
      <c r="A6" s="345"/>
      <c r="B6" s="345"/>
      <c r="C6" s="21" t="s">
        <v>43</v>
      </c>
      <c r="D6" s="22" t="s">
        <v>44</v>
      </c>
      <c r="E6" s="22" t="s">
        <v>1</v>
      </c>
      <c r="F6" s="21" t="s">
        <v>43</v>
      </c>
      <c r="G6" s="22" t="s">
        <v>44</v>
      </c>
      <c r="H6" s="22" t="s">
        <v>1</v>
      </c>
      <c r="I6" s="265"/>
      <c r="J6" s="21" t="s">
        <v>43</v>
      </c>
      <c r="K6" s="22" t="s">
        <v>44</v>
      </c>
      <c r="L6" s="22" t="s">
        <v>1</v>
      </c>
      <c r="M6" s="21" t="s">
        <v>43</v>
      </c>
      <c r="N6" s="22" t="s">
        <v>44</v>
      </c>
      <c r="O6" s="22" t="s">
        <v>1</v>
      </c>
      <c r="P6" s="339"/>
    </row>
    <row r="7" spans="1:16" s="33" customFormat="1" ht="20.25" customHeight="1" thickTop="1">
      <c r="A7" s="158" t="s">
        <v>68</v>
      </c>
      <c r="B7" s="159" t="s">
        <v>69</v>
      </c>
      <c r="C7" s="160">
        <v>20832</v>
      </c>
      <c r="D7" s="161">
        <v>8015</v>
      </c>
      <c r="E7" s="161">
        <f>D7+C7</f>
        <v>28847</v>
      </c>
      <c r="F7" s="160">
        <v>20965</v>
      </c>
      <c r="G7" s="161">
        <v>7829</v>
      </c>
      <c r="H7" s="162">
        <f>G7+F7</f>
        <v>28794</v>
      </c>
      <c r="I7" s="163">
        <f aca="true" t="shared" si="0" ref="I7:I25">(E7/H7-1)</f>
        <v>0.0018406612488712781</v>
      </c>
      <c r="J7" s="160">
        <v>230760</v>
      </c>
      <c r="K7" s="161">
        <v>91369</v>
      </c>
      <c r="L7" s="161">
        <f>K7+J7</f>
        <v>322129</v>
      </c>
      <c r="M7" s="161">
        <v>285222</v>
      </c>
      <c r="N7" s="161">
        <v>46734</v>
      </c>
      <c r="O7" s="162">
        <f>N7+M7</f>
        <v>331956</v>
      </c>
      <c r="P7" s="163">
        <f aca="true" t="shared" si="1" ref="P7:P25">(L7/O7-1)</f>
        <v>-0.02960332092204987</v>
      </c>
    </row>
    <row r="8" spans="1:16" s="33" customFormat="1" ht="20.25" customHeight="1">
      <c r="A8" s="164" t="s">
        <v>70</v>
      </c>
      <c r="B8" s="165" t="s">
        <v>71</v>
      </c>
      <c r="C8" s="166">
        <v>5145</v>
      </c>
      <c r="D8" s="167">
        <v>1615</v>
      </c>
      <c r="E8" s="167">
        <f>D8+C8</f>
        <v>6760</v>
      </c>
      <c r="F8" s="166">
        <v>5829</v>
      </c>
      <c r="G8" s="167">
        <v>1501</v>
      </c>
      <c r="H8" s="168">
        <f>G8+F8</f>
        <v>7330</v>
      </c>
      <c r="I8" s="169">
        <f t="shared" si="0"/>
        <v>-0.077762619372442</v>
      </c>
      <c r="J8" s="166">
        <v>62114</v>
      </c>
      <c r="K8" s="167">
        <v>17196</v>
      </c>
      <c r="L8" s="167">
        <f>K8+J8</f>
        <v>79310</v>
      </c>
      <c r="M8" s="167">
        <v>73535</v>
      </c>
      <c r="N8" s="167">
        <v>6903</v>
      </c>
      <c r="O8" s="168">
        <f>N8+M8</f>
        <v>80438</v>
      </c>
      <c r="P8" s="169">
        <f t="shared" si="1"/>
        <v>-0.014023222854869566</v>
      </c>
    </row>
    <row r="9" spans="1:16" s="33" customFormat="1" ht="20.25" customHeight="1">
      <c r="A9" s="164" t="s">
        <v>86</v>
      </c>
      <c r="B9" s="165" t="s">
        <v>87</v>
      </c>
      <c r="C9" s="166">
        <v>6559</v>
      </c>
      <c r="D9" s="167">
        <v>7</v>
      </c>
      <c r="E9" s="167">
        <f>D9+C9</f>
        <v>6566</v>
      </c>
      <c r="F9" s="166">
        <v>6596</v>
      </c>
      <c r="G9" s="167">
        <v>1</v>
      </c>
      <c r="H9" s="168">
        <f>G9+F9</f>
        <v>6597</v>
      </c>
      <c r="I9" s="169">
        <f t="shared" si="0"/>
        <v>-0.004699105654085156</v>
      </c>
      <c r="J9" s="166">
        <v>75189</v>
      </c>
      <c r="K9" s="167">
        <v>40</v>
      </c>
      <c r="L9" s="167">
        <f>K9+J9</f>
        <v>75229</v>
      </c>
      <c r="M9" s="167">
        <v>80101</v>
      </c>
      <c r="N9" s="167">
        <v>2</v>
      </c>
      <c r="O9" s="168">
        <f>N9+M9</f>
        <v>80103</v>
      </c>
      <c r="P9" s="169">
        <f t="shared" si="1"/>
        <v>-0.0608466599253461</v>
      </c>
    </row>
    <row r="10" spans="1:16" s="33" customFormat="1" ht="20.25" customHeight="1">
      <c r="A10" s="164" t="s">
        <v>74</v>
      </c>
      <c r="B10" s="165" t="s">
        <v>75</v>
      </c>
      <c r="C10" s="166">
        <v>5533</v>
      </c>
      <c r="D10" s="167">
        <v>782</v>
      </c>
      <c r="E10" s="167">
        <f>D10+C10</f>
        <v>6315</v>
      </c>
      <c r="F10" s="166">
        <v>5323</v>
      </c>
      <c r="G10" s="167">
        <v>826</v>
      </c>
      <c r="H10" s="168">
        <f>G10+F10</f>
        <v>6149</v>
      </c>
      <c r="I10" s="169">
        <f t="shared" si="0"/>
        <v>0.026996259554399105</v>
      </c>
      <c r="J10" s="166">
        <v>70940</v>
      </c>
      <c r="K10" s="167">
        <v>8232</v>
      </c>
      <c r="L10" s="167">
        <f>K10+J10</f>
        <v>79172</v>
      </c>
      <c r="M10" s="167">
        <v>75630</v>
      </c>
      <c r="N10" s="167">
        <v>3650</v>
      </c>
      <c r="O10" s="168">
        <f>N10+M10</f>
        <v>79280</v>
      </c>
      <c r="P10" s="169">
        <f t="shared" si="1"/>
        <v>-0.00136226034308784</v>
      </c>
    </row>
    <row r="11" spans="1:16" s="33" customFormat="1" ht="20.25" customHeight="1">
      <c r="A11" s="164" t="s">
        <v>72</v>
      </c>
      <c r="B11" s="165" t="s">
        <v>73</v>
      </c>
      <c r="C11" s="166">
        <v>3475</v>
      </c>
      <c r="D11" s="167">
        <v>753</v>
      </c>
      <c r="E11" s="167">
        <f>D11+C11</f>
        <v>4228</v>
      </c>
      <c r="F11" s="166">
        <v>3620</v>
      </c>
      <c r="G11" s="167">
        <v>580</v>
      </c>
      <c r="H11" s="168">
        <f>G11+F11</f>
        <v>4200</v>
      </c>
      <c r="I11" s="169">
        <f t="shared" si="0"/>
        <v>0.006666666666666599</v>
      </c>
      <c r="J11" s="166">
        <v>40216</v>
      </c>
      <c r="K11" s="167">
        <v>6932</v>
      </c>
      <c r="L11" s="167">
        <f>K11+J11</f>
        <v>47148</v>
      </c>
      <c r="M11" s="167">
        <v>41992</v>
      </c>
      <c r="N11" s="167">
        <v>2588</v>
      </c>
      <c r="O11" s="168">
        <f>N11+M11</f>
        <v>44580</v>
      </c>
      <c r="P11" s="169">
        <f t="shared" si="1"/>
        <v>0.05760430686406459</v>
      </c>
    </row>
    <row r="12" spans="1:16" s="33" customFormat="1" ht="20.25" customHeight="1">
      <c r="A12" s="164" t="s">
        <v>76</v>
      </c>
      <c r="B12" s="165" t="s">
        <v>77</v>
      </c>
      <c r="C12" s="166">
        <v>3265</v>
      </c>
      <c r="D12" s="167">
        <v>294</v>
      </c>
      <c r="E12" s="167">
        <f aca="true" t="shared" si="2" ref="E12:E22">D12+C12</f>
        <v>3559</v>
      </c>
      <c r="F12" s="166">
        <v>3547</v>
      </c>
      <c r="G12" s="167">
        <v>361</v>
      </c>
      <c r="H12" s="168">
        <f aca="true" t="shared" si="3" ref="H12:H22">G12+F12</f>
        <v>3908</v>
      </c>
      <c r="I12" s="169">
        <f t="shared" si="0"/>
        <v>-0.08930399181166837</v>
      </c>
      <c r="J12" s="166">
        <v>39282</v>
      </c>
      <c r="K12" s="167">
        <v>4013</v>
      </c>
      <c r="L12" s="167">
        <f aca="true" t="shared" si="4" ref="L12:L22">K12+J12</f>
        <v>43295</v>
      </c>
      <c r="M12" s="167">
        <v>49298</v>
      </c>
      <c r="N12" s="167">
        <v>1898</v>
      </c>
      <c r="O12" s="168">
        <f aca="true" t="shared" si="5" ref="O12:O22">N12+M12</f>
        <v>51196</v>
      </c>
      <c r="P12" s="169">
        <f t="shared" si="1"/>
        <v>-0.15432846316118443</v>
      </c>
    </row>
    <row r="13" spans="1:16" s="33" customFormat="1" ht="20.25" customHeight="1">
      <c r="A13" s="164" t="s">
        <v>84</v>
      </c>
      <c r="B13" s="165" t="s">
        <v>85</v>
      </c>
      <c r="C13" s="166">
        <v>2736</v>
      </c>
      <c r="D13" s="167">
        <v>65</v>
      </c>
      <c r="E13" s="167">
        <f>D13+C13</f>
        <v>2801</v>
      </c>
      <c r="F13" s="166">
        <v>3272</v>
      </c>
      <c r="G13" s="167">
        <v>60</v>
      </c>
      <c r="H13" s="168">
        <f>G13+F13</f>
        <v>3332</v>
      </c>
      <c r="I13" s="169">
        <f t="shared" si="0"/>
        <v>-0.15936374549819932</v>
      </c>
      <c r="J13" s="166">
        <v>33628</v>
      </c>
      <c r="K13" s="167">
        <v>742</v>
      </c>
      <c r="L13" s="167">
        <f>K13+J13</f>
        <v>34370</v>
      </c>
      <c r="M13" s="167">
        <v>35910</v>
      </c>
      <c r="N13" s="167">
        <v>275</v>
      </c>
      <c r="O13" s="168">
        <f>N13+M13</f>
        <v>36185</v>
      </c>
      <c r="P13" s="169">
        <f t="shared" si="1"/>
        <v>-0.05015890562387726</v>
      </c>
    </row>
    <row r="14" spans="1:16" s="33" customFormat="1" ht="20.25" customHeight="1">
      <c r="A14" s="164" t="s">
        <v>82</v>
      </c>
      <c r="B14" s="165" t="s">
        <v>83</v>
      </c>
      <c r="C14" s="166">
        <v>2490</v>
      </c>
      <c r="D14" s="167">
        <v>103</v>
      </c>
      <c r="E14" s="167">
        <f t="shared" si="2"/>
        <v>2593</v>
      </c>
      <c r="F14" s="166">
        <v>1972</v>
      </c>
      <c r="G14" s="167">
        <v>112</v>
      </c>
      <c r="H14" s="168">
        <f t="shared" si="3"/>
        <v>2084</v>
      </c>
      <c r="I14" s="169">
        <f t="shared" si="0"/>
        <v>0.24424184261036475</v>
      </c>
      <c r="J14" s="166">
        <v>24442</v>
      </c>
      <c r="K14" s="167">
        <v>1164</v>
      </c>
      <c r="L14" s="167">
        <f t="shared" si="4"/>
        <v>25606</v>
      </c>
      <c r="M14" s="167">
        <v>24110</v>
      </c>
      <c r="N14" s="167">
        <v>498</v>
      </c>
      <c r="O14" s="168">
        <f t="shared" si="5"/>
        <v>24608</v>
      </c>
      <c r="P14" s="169">
        <f t="shared" si="1"/>
        <v>0.04055591677503245</v>
      </c>
    </row>
    <row r="15" spans="1:16" s="33" customFormat="1" ht="20.25" customHeight="1">
      <c r="A15" s="164" t="s">
        <v>78</v>
      </c>
      <c r="B15" s="165" t="s">
        <v>79</v>
      </c>
      <c r="C15" s="166">
        <v>2190</v>
      </c>
      <c r="D15" s="167">
        <v>81</v>
      </c>
      <c r="E15" s="167">
        <f t="shared" si="2"/>
        <v>2271</v>
      </c>
      <c r="F15" s="166">
        <v>2151</v>
      </c>
      <c r="G15" s="167">
        <v>107</v>
      </c>
      <c r="H15" s="168">
        <f t="shared" si="3"/>
        <v>2258</v>
      </c>
      <c r="I15" s="169">
        <f t="shared" si="0"/>
        <v>0.005757307351638596</v>
      </c>
      <c r="J15" s="166">
        <v>23628</v>
      </c>
      <c r="K15" s="167">
        <v>1013</v>
      </c>
      <c r="L15" s="167">
        <f t="shared" si="4"/>
        <v>24641</v>
      </c>
      <c r="M15" s="167">
        <v>21972</v>
      </c>
      <c r="N15" s="167">
        <v>435</v>
      </c>
      <c r="O15" s="168">
        <f t="shared" si="5"/>
        <v>22407</v>
      </c>
      <c r="P15" s="169">
        <f t="shared" si="1"/>
        <v>0.09970098629892443</v>
      </c>
    </row>
    <row r="16" spans="1:16" s="33" customFormat="1" ht="20.25" customHeight="1">
      <c r="A16" s="164" t="s">
        <v>100</v>
      </c>
      <c r="B16" s="165" t="s">
        <v>100</v>
      </c>
      <c r="C16" s="166">
        <v>2197</v>
      </c>
      <c r="D16" s="167">
        <v>0</v>
      </c>
      <c r="E16" s="167">
        <f t="shared" si="2"/>
        <v>2197</v>
      </c>
      <c r="F16" s="166">
        <v>2305</v>
      </c>
      <c r="G16" s="167"/>
      <c r="H16" s="168">
        <f t="shared" si="3"/>
        <v>2305</v>
      </c>
      <c r="I16" s="169">
        <f t="shared" si="0"/>
        <v>-0.046854663774403504</v>
      </c>
      <c r="J16" s="166">
        <v>28510</v>
      </c>
      <c r="K16" s="167"/>
      <c r="L16" s="167">
        <f t="shared" si="4"/>
        <v>28510</v>
      </c>
      <c r="M16" s="167">
        <v>24373</v>
      </c>
      <c r="N16" s="167">
        <v>3</v>
      </c>
      <c r="O16" s="168">
        <f t="shared" si="5"/>
        <v>24376</v>
      </c>
      <c r="P16" s="169">
        <f t="shared" si="1"/>
        <v>0.16959304233672468</v>
      </c>
    </row>
    <row r="17" spans="1:16" s="33" customFormat="1" ht="20.25" customHeight="1">
      <c r="A17" s="164" t="s">
        <v>92</v>
      </c>
      <c r="B17" s="165" t="s">
        <v>93</v>
      </c>
      <c r="C17" s="166">
        <v>2065</v>
      </c>
      <c r="D17" s="167">
        <v>0</v>
      </c>
      <c r="E17" s="167">
        <f t="shared" si="2"/>
        <v>2065</v>
      </c>
      <c r="F17" s="166">
        <v>2158</v>
      </c>
      <c r="G17" s="167"/>
      <c r="H17" s="168">
        <f t="shared" si="3"/>
        <v>2158</v>
      </c>
      <c r="I17" s="169">
        <f t="shared" si="0"/>
        <v>-0.043095458758109384</v>
      </c>
      <c r="J17" s="166">
        <v>22263</v>
      </c>
      <c r="K17" s="167">
        <v>1</v>
      </c>
      <c r="L17" s="167">
        <f t="shared" si="4"/>
        <v>22264</v>
      </c>
      <c r="M17" s="167">
        <v>23089</v>
      </c>
      <c r="N17" s="167"/>
      <c r="O17" s="168">
        <f t="shared" si="5"/>
        <v>23089</v>
      </c>
      <c r="P17" s="169">
        <f t="shared" si="1"/>
        <v>-0.0357313006193426</v>
      </c>
    </row>
    <row r="18" spans="1:16" s="33" customFormat="1" ht="20.25" customHeight="1">
      <c r="A18" s="164" t="s">
        <v>96</v>
      </c>
      <c r="B18" s="165" t="s">
        <v>97</v>
      </c>
      <c r="C18" s="166">
        <v>1943</v>
      </c>
      <c r="D18" s="167">
        <v>44</v>
      </c>
      <c r="E18" s="167">
        <f t="shared" si="2"/>
        <v>1987</v>
      </c>
      <c r="F18" s="166">
        <v>1284</v>
      </c>
      <c r="G18" s="167">
        <v>47</v>
      </c>
      <c r="H18" s="168">
        <f t="shared" si="3"/>
        <v>1331</v>
      </c>
      <c r="I18" s="169">
        <f t="shared" si="0"/>
        <v>0.49286250939143494</v>
      </c>
      <c r="J18" s="166">
        <v>32596</v>
      </c>
      <c r="K18" s="167">
        <v>569</v>
      </c>
      <c r="L18" s="167">
        <f t="shared" si="4"/>
        <v>33165</v>
      </c>
      <c r="M18" s="167">
        <v>29056</v>
      </c>
      <c r="N18" s="167">
        <v>251</v>
      </c>
      <c r="O18" s="168">
        <f t="shared" si="5"/>
        <v>29307</v>
      </c>
      <c r="P18" s="169">
        <f t="shared" si="1"/>
        <v>0.1316409049032654</v>
      </c>
    </row>
    <row r="19" spans="1:16" s="33" customFormat="1" ht="20.25" customHeight="1">
      <c r="A19" s="164" t="s">
        <v>109</v>
      </c>
      <c r="B19" s="165" t="s">
        <v>110</v>
      </c>
      <c r="C19" s="166">
        <v>1899</v>
      </c>
      <c r="D19" s="167">
        <v>3</v>
      </c>
      <c r="E19" s="167">
        <f t="shared" si="2"/>
        <v>1902</v>
      </c>
      <c r="F19" s="166">
        <v>1921</v>
      </c>
      <c r="G19" s="167"/>
      <c r="H19" s="168">
        <f t="shared" si="3"/>
        <v>1921</v>
      </c>
      <c r="I19" s="169">
        <f t="shared" si="0"/>
        <v>-0.009890681936491452</v>
      </c>
      <c r="J19" s="166">
        <v>23330</v>
      </c>
      <c r="K19" s="167">
        <v>17</v>
      </c>
      <c r="L19" s="167">
        <f t="shared" si="4"/>
        <v>23347</v>
      </c>
      <c r="M19" s="167">
        <v>23811</v>
      </c>
      <c r="N19" s="167">
        <v>5</v>
      </c>
      <c r="O19" s="168">
        <f t="shared" si="5"/>
        <v>23816</v>
      </c>
      <c r="P19" s="169">
        <f t="shared" si="1"/>
        <v>-0.019692643600940585</v>
      </c>
    </row>
    <row r="20" spans="1:16" s="33" customFormat="1" ht="20.25" customHeight="1">
      <c r="A20" s="164" t="s">
        <v>103</v>
      </c>
      <c r="B20" s="165" t="s">
        <v>104</v>
      </c>
      <c r="C20" s="166">
        <v>1854</v>
      </c>
      <c r="D20" s="167">
        <v>0</v>
      </c>
      <c r="E20" s="167">
        <f t="shared" si="2"/>
        <v>1854</v>
      </c>
      <c r="F20" s="166">
        <v>1526</v>
      </c>
      <c r="G20" s="167"/>
      <c r="H20" s="168">
        <f t="shared" si="3"/>
        <v>1526</v>
      </c>
      <c r="I20" s="169">
        <f t="shared" si="0"/>
        <v>0.21494102228047174</v>
      </c>
      <c r="J20" s="166">
        <v>18071</v>
      </c>
      <c r="K20" s="167">
        <v>3</v>
      </c>
      <c r="L20" s="167">
        <f t="shared" si="4"/>
        <v>18074</v>
      </c>
      <c r="M20" s="167">
        <v>17347</v>
      </c>
      <c r="N20" s="167"/>
      <c r="O20" s="168">
        <f t="shared" si="5"/>
        <v>17347</v>
      </c>
      <c r="P20" s="169">
        <f t="shared" si="1"/>
        <v>0.041909263849656986</v>
      </c>
    </row>
    <row r="21" spans="1:16" s="33" customFormat="1" ht="20.25" customHeight="1">
      <c r="A21" s="164" t="s">
        <v>182</v>
      </c>
      <c r="B21" s="165" t="s">
        <v>183</v>
      </c>
      <c r="C21" s="166">
        <v>1681</v>
      </c>
      <c r="D21" s="167">
        <v>0</v>
      </c>
      <c r="E21" s="167">
        <f t="shared" si="2"/>
        <v>1681</v>
      </c>
      <c r="F21" s="166">
        <v>1080</v>
      </c>
      <c r="G21" s="167"/>
      <c r="H21" s="168">
        <f t="shared" si="3"/>
        <v>1080</v>
      </c>
      <c r="I21" s="169">
        <f t="shared" si="0"/>
        <v>0.5564814814814816</v>
      </c>
      <c r="J21" s="166">
        <v>23166</v>
      </c>
      <c r="K21" s="167"/>
      <c r="L21" s="167">
        <f t="shared" si="4"/>
        <v>23166</v>
      </c>
      <c r="M21" s="167">
        <v>22438</v>
      </c>
      <c r="N21" s="167"/>
      <c r="O21" s="168">
        <f t="shared" si="5"/>
        <v>22438</v>
      </c>
      <c r="P21" s="169">
        <f t="shared" si="1"/>
        <v>0.03244495944380077</v>
      </c>
    </row>
    <row r="22" spans="1:16" s="33" customFormat="1" ht="20.25" customHeight="1">
      <c r="A22" s="164" t="s">
        <v>88</v>
      </c>
      <c r="B22" s="165" t="s">
        <v>89</v>
      </c>
      <c r="C22" s="166">
        <v>1659</v>
      </c>
      <c r="D22" s="167">
        <v>0</v>
      </c>
      <c r="E22" s="167">
        <f t="shared" si="2"/>
        <v>1659</v>
      </c>
      <c r="F22" s="166">
        <v>1979</v>
      </c>
      <c r="G22" s="167"/>
      <c r="H22" s="168">
        <f t="shared" si="3"/>
        <v>1979</v>
      </c>
      <c r="I22" s="169">
        <f t="shared" si="0"/>
        <v>-0.16169782718544723</v>
      </c>
      <c r="J22" s="166">
        <v>20130</v>
      </c>
      <c r="K22" s="167">
        <v>4</v>
      </c>
      <c r="L22" s="167">
        <f t="shared" si="4"/>
        <v>20134</v>
      </c>
      <c r="M22" s="167">
        <v>19463</v>
      </c>
      <c r="N22" s="167"/>
      <c r="O22" s="168">
        <f t="shared" si="5"/>
        <v>19463</v>
      </c>
      <c r="P22" s="169">
        <f t="shared" si="1"/>
        <v>0.03447567178749411</v>
      </c>
    </row>
    <row r="23" spans="1:16" s="33" customFormat="1" ht="20.25" customHeight="1">
      <c r="A23" s="164" t="s">
        <v>80</v>
      </c>
      <c r="B23" s="165" t="s">
        <v>81</v>
      </c>
      <c r="C23" s="166">
        <v>1540</v>
      </c>
      <c r="D23" s="167">
        <v>8</v>
      </c>
      <c r="E23" s="167">
        <f>D23+C23</f>
        <v>1548</v>
      </c>
      <c r="F23" s="166">
        <v>1418</v>
      </c>
      <c r="G23" s="167">
        <v>12</v>
      </c>
      <c r="H23" s="168">
        <f>G23+F23</f>
        <v>1430</v>
      </c>
      <c r="I23" s="169">
        <f t="shared" si="0"/>
        <v>0.08251748251748259</v>
      </c>
      <c r="J23" s="166">
        <v>16808</v>
      </c>
      <c r="K23" s="167">
        <v>123</v>
      </c>
      <c r="L23" s="167">
        <f>K23+J23</f>
        <v>16931</v>
      </c>
      <c r="M23" s="167">
        <v>15507</v>
      </c>
      <c r="N23" s="167">
        <v>48</v>
      </c>
      <c r="O23" s="168">
        <f>N23+M23</f>
        <v>15555</v>
      </c>
      <c r="P23" s="169">
        <f t="shared" si="1"/>
        <v>0.08846030215364831</v>
      </c>
    </row>
    <row r="24" spans="1:16" s="33" customFormat="1" ht="20.25" customHeight="1">
      <c r="A24" s="164" t="s">
        <v>117</v>
      </c>
      <c r="B24" s="165" t="s">
        <v>118</v>
      </c>
      <c r="C24" s="166">
        <v>1507</v>
      </c>
      <c r="D24" s="167">
        <v>0</v>
      </c>
      <c r="E24" s="167">
        <f>D24+C24</f>
        <v>1507</v>
      </c>
      <c r="F24" s="166">
        <v>1347</v>
      </c>
      <c r="G24" s="167"/>
      <c r="H24" s="168">
        <f>G24+F24</f>
        <v>1347</v>
      </c>
      <c r="I24" s="169">
        <f t="shared" si="0"/>
        <v>0.11878247958426136</v>
      </c>
      <c r="J24" s="166">
        <v>24754</v>
      </c>
      <c r="K24" s="167">
        <v>2</v>
      </c>
      <c r="L24" s="167">
        <f>K24+J24</f>
        <v>24756</v>
      </c>
      <c r="M24" s="167">
        <v>34403</v>
      </c>
      <c r="N24" s="167"/>
      <c r="O24" s="168">
        <f>N24+M24</f>
        <v>34403</v>
      </c>
      <c r="P24" s="169">
        <f t="shared" si="1"/>
        <v>-0.28041159201232446</v>
      </c>
    </row>
    <row r="25" spans="1:16" s="33" customFormat="1" ht="20.25" customHeight="1" thickBot="1">
      <c r="A25" s="170" t="s">
        <v>90</v>
      </c>
      <c r="B25" s="171" t="s">
        <v>91</v>
      </c>
      <c r="C25" s="172">
        <v>1435</v>
      </c>
      <c r="D25" s="173">
        <v>9</v>
      </c>
      <c r="E25" s="173">
        <f>D25+C25</f>
        <v>1444</v>
      </c>
      <c r="F25" s="172">
        <v>1642</v>
      </c>
      <c r="G25" s="173">
        <v>2</v>
      </c>
      <c r="H25" s="174">
        <f>G25+F25</f>
        <v>1644</v>
      </c>
      <c r="I25" s="175">
        <f t="shared" si="0"/>
        <v>-0.12165450121654497</v>
      </c>
      <c r="J25" s="172">
        <v>17042</v>
      </c>
      <c r="K25" s="173">
        <v>77</v>
      </c>
      <c r="L25" s="173">
        <f>K25+J25</f>
        <v>17119</v>
      </c>
      <c r="M25" s="173">
        <v>18947</v>
      </c>
      <c r="N25" s="173">
        <v>57</v>
      </c>
      <c r="O25" s="174">
        <f>N25+M25</f>
        <v>19004</v>
      </c>
      <c r="P25" s="175">
        <f t="shared" si="1"/>
        <v>-0.09918964428541355</v>
      </c>
    </row>
    <row r="26" spans="1:2" ht="14.25">
      <c r="A26" s="4" t="s">
        <v>201</v>
      </c>
      <c r="B26" s="3"/>
    </row>
    <row r="27" spans="1:2" ht="14.25">
      <c r="A27" s="32"/>
      <c r="B27" s="32"/>
    </row>
  </sheetData>
  <sheetProtection/>
  <mergeCells count="13">
    <mergeCell ref="C1:E1"/>
    <mergeCell ref="A3:P3"/>
    <mergeCell ref="A4:A6"/>
    <mergeCell ref="B4:B6"/>
    <mergeCell ref="A1:B1"/>
    <mergeCell ref="C4:I4"/>
    <mergeCell ref="J4:P4"/>
    <mergeCell ref="C5:E5"/>
    <mergeCell ref="F5:H5"/>
    <mergeCell ref="I5:I6"/>
    <mergeCell ref="J5:L5"/>
    <mergeCell ref="M5:O5"/>
    <mergeCell ref="P5:P6"/>
  </mergeCells>
  <conditionalFormatting sqref="I1:I4 I7:I65536 P1:P65536">
    <cfRule type="cellIs" priority="14" dxfId="34" operator="lessThan" stopIfTrue="1">
      <formula>0</formula>
    </cfRule>
  </conditionalFormatting>
  <conditionalFormatting sqref="I7:I25 P7:P25">
    <cfRule type="cellIs" priority="11" dxfId="34" operator="lessThan" stopIfTrue="1">
      <formula>0</formula>
    </cfRule>
    <cfRule type="cellIs" priority="12" dxfId="35" operator="greaterThanOrEqual" stopIfTrue="1">
      <formula>0</formula>
    </cfRule>
  </conditionalFormatting>
  <conditionalFormatting sqref="I5:I6">
    <cfRule type="cellIs" priority="1" dxfId="34" operator="lessThan" stopIfTrue="1">
      <formula>0</formula>
    </cfRule>
  </conditionalFormatting>
  <hyperlinks>
    <hyperlink ref="A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Q6:R6"/>
  <sheetViews>
    <sheetView showGridLines="0" showRowColHeaders="0" zoomScalePageLayoutView="0" workbookViewId="0" topLeftCell="A1">
      <selection activeCell="Q6" sqref="Q6:R6"/>
    </sheetView>
  </sheetViews>
  <sheetFormatPr defaultColWidth="11.421875" defaultRowHeight="15"/>
  <sheetData>
    <row r="6" spans="17:18" ht="15">
      <c r="Q6" s="247" t="s">
        <v>10</v>
      </c>
      <c r="R6" s="247"/>
    </row>
  </sheetData>
  <sheetProtection/>
  <mergeCells count="1">
    <mergeCell ref="Q6:R6"/>
  </mergeCells>
  <hyperlinks>
    <hyperlink ref="Q6:R6" location="INDICE!A1" display="Volver al I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29"/>
  <sheetViews>
    <sheetView zoomScalePageLayoutView="0" workbookViewId="0" topLeftCell="A1">
      <selection activeCell="M2" sqref="M2:N2"/>
    </sheetView>
  </sheetViews>
  <sheetFormatPr defaultColWidth="11.421875" defaultRowHeight="15"/>
  <cols>
    <col min="1" max="16384" width="11.421875" style="131" customWidth="1"/>
  </cols>
  <sheetData>
    <row r="1" spans="1:8" ht="13.5" thickBot="1">
      <c r="A1" s="130"/>
      <c r="B1" s="130"/>
      <c r="C1" s="130"/>
      <c r="D1" s="130"/>
      <c r="E1" s="130"/>
      <c r="F1" s="130"/>
      <c r="G1" s="130"/>
      <c r="H1" s="130"/>
    </row>
    <row r="2" spans="1:14" ht="31.5" thickTop="1">
      <c r="A2" s="132" t="s">
        <v>206</v>
      </c>
      <c r="B2" s="133"/>
      <c r="M2" s="248" t="s">
        <v>10</v>
      </c>
      <c r="N2" s="248"/>
    </row>
    <row r="3" spans="1:2" ht="27" customHeight="1">
      <c r="A3" s="134" t="s">
        <v>47</v>
      </c>
      <c r="B3" s="135"/>
    </row>
    <row r="9" spans="1:14" ht="27">
      <c r="A9" s="136" t="s">
        <v>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15.75">
      <c r="A10" s="138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ht="18" customHeight="1">
      <c r="A11" s="139" t="s">
        <v>204</v>
      </c>
    </row>
    <row r="12" ht="15">
      <c r="A12" s="140" t="s">
        <v>205</v>
      </c>
    </row>
    <row r="13" ht="15">
      <c r="A13" s="140"/>
    </row>
    <row r="14" ht="27">
      <c r="A14" s="136" t="s">
        <v>49</v>
      </c>
    </row>
    <row r="17" ht="22.5">
      <c r="A17" s="141" t="s">
        <v>50</v>
      </c>
    </row>
    <row r="19" ht="15.75">
      <c r="A19" s="142" t="s">
        <v>58</v>
      </c>
    </row>
    <row r="20" ht="15.75">
      <c r="A20" s="142"/>
    </row>
    <row r="21" ht="22.5">
      <c r="A21" s="141" t="s">
        <v>51</v>
      </c>
    </row>
    <row r="22" ht="15.75">
      <c r="A22" s="142" t="s">
        <v>52</v>
      </c>
    </row>
    <row r="23" ht="15.75">
      <c r="A23" s="142"/>
    </row>
    <row r="24" ht="15.75">
      <c r="A24" s="142" t="s">
        <v>56</v>
      </c>
    </row>
    <row r="25" ht="15.75">
      <c r="A25" s="142" t="s">
        <v>57</v>
      </c>
    </row>
    <row r="26" ht="15.75">
      <c r="A26" s="139" t="s">
        <v>59</v>
      </c>
    </row>
    <row r="28" ht="22.5">
      <c r="A28" s="141" t="s">
        <v>60</v>
      </c>
    </row>
    <row r="29" ht="15.75">
      <c r="A29" s="142" t="s">
        <v>61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73"/>
  <sheetViews>
    <sheetView showGridLines="0" zoomScale="80" zoomScaleNormal="80" zoomScalePageLayoutView="0" workbookViewId="0" topLeftCell="A1">
      <selection activeCell="A10" sqref="A10:IV10"/>
    </sheetView>
  </sheetViews>
  <sheetFormatPr defaultColWidth="8.00390625" defaultRowHeight="15"/>
  <cols>
    <col min="1" max="1" width="23.57421875" style="1" customWidth="1"/>
    <col min="2" max="2" width="37.00390625" style="1" customWidth="1"/>
    <col min="3" max="5" width="11.7109375" style="1" bestFit="1" customWidth="1"/>
    <col min="6" max="6" width="11.8515625" style="1" customWidth="1"/>
    <col min="7" max="7" width="11.7109375" style="1" bestFit="1" customWidth="1"/>
    <col min="8" max="8" width="12.8515625" style="1" customWidth="1"/>
    <col min="9" max="9" width="11.7109375" style="1" bestFit="1" customWidth="1"/>
    <col min="10" max="10" width="9.00390625" style="1" bestFit="1" customWidth="1"/>
    <col min="11" max="13" width="13.140625" style="1" bestFit="1" customWidth="1"/>
    <col min="14" max="14" width="11.140625" style="1" bestFit="1" customWidth="1"/>
    <col min="15" max="15" width="12.8515625" style="1" customWidth="1"/>
    <col min="16" max="17" width="13.140625" style="1" bestFit="1" customWidth="1"/>
    <col min="18" max="18" width="9.28125" style="1" bestFit="1" customWidth="1"/>
    <col min="19" max="16384" width="8.00390625" style="1" customWidth="1"/>
  </cols>
  <sheetData>
    <row r="1" spans="1:2" ht="18.75">
      <c r="A1" s="177" t="s">
        <v>10</v>
      </c>
      <c r="B1" s="176"/>
    </row>
    <row r="2" ht="15" thickBot="1"/>
    <row r="3" spans="1:18" ht="24" customHeight="1" thickBot="1">
      <c r="A3" s="254" t="s">
        <v>36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ht="15.75" customHeight="1" thickBot="1">
      <c r="A4" s="257" t="s">
        <v>9</v>
      </c>
      <c r="B4" s="257" t="s">
        <v>8</v>
      </c>
      <c r="C4" s="251" t="s">
        <v>7</v>
      </c>
      <c r="D4" s="252"/>
      <c r="E4" s="252"/>
      <c r="F4" s="252"/>
      <c r="G4" s="252"/>
      <c r="H4" s="252"/>
      <c r="I4" s="252"/>
      <c r="J4" s="253"/>
      <c r="K4" s="251" t="s">
        <v>6</v>
      </c>
      <c r="L4" s="252"/>
      <c r="M4" s="252"/>
      <c r="N4" s="252"/>
      <c r="O4" s="252"/>
      <c r="P4" s="252"/>
      <c r="Q4" s="252"/>
      <c r="R4" s="253"/>
    </row>
    <row r="5" spans="1:18" s="8" customFormat="1" ht="26.25" customHeight="1">
      <c r="A5" s="258"/>
      <c r="B5" s="258"/>
      <c r="C5" s="260" t="s">
        <v>62</v>
      </c>
      <c r="D5" s="261"/>
      <c r="E5" s="261"/>
      <c r="F5" s="249" t="s">
        <v>5</v>
      </c>
      <c r="G5" s="260" t="s">
        <v>63</v>
      </c>
      <c r="H5" s="261"/>
      <c r="I5" s="261"/>
      <c r="J5" s="264" t="s">
        <v>4</v>
      </c>
      <c r="K5" s="262" t="s">
        <v>64</v>
      </c>
      <c r="L5" s="263"/>
      <c r="M5" s="263"/>
      <c r="N5" s="249" t="s">
        <v>5</v>
      </c>
      <c r="O5" s="262" t="s">
        <v>65</v>
      </c>
      <c r="P5" s="263"/>
      <c r="Q5" s="263"/>
      <c r="R5" s="249" t="s">
        <v>4</v>
      </c>
    </row>
    <row r="6" spans="1:18" s="6" customFormat="1" ht="32.25" customHeight="1" thickBot="1">
      <c r="A6" s="259"/>
      <c r="B6" s="259"/>
      <c r="C6" s="21" t="s">
        <v>3</v>
      </c>
      <c r="D6" s="22" t="s">
        <v>2</v>
      </c>
      <c r="E6" s="22" t="s">
        <v>1</v>
      </c>
      <c r="F6" s="250"/>
      <c r="G6" s="21" t="s">
        <v>3</v>
      </c>
      <c r="H6" s="22" t="s">
        <v>2</v>
      </c>
      <c r="I6" s="22" t="s">
        <v>1</v>
      </c>
      <c r="J6" s="265"/>
      <c r="K6" s="21" t="s">
        <v>3</v>
      </c>
      <c r="L6" s="22" t="s">
        <v>2</v>
      </c>
      <c r="M6" s="22" t="s">
        <v>1</v>
      </c>
      <c r="N6" s="250"/>
      <c r="O6" s="21" t="s">
        <v>3</v>
      </c>
      <c r="P6" s="22" t="s">
        <v>2</v>
      </c>
      <c r="Q6" s="22" t="s">
        <v>1</v>
      </c>
      <c r="R6" s="250"/>
    </row>
    <row r="7" spans="1:18" s="25" customFormat="1" ht="18" customHeight="1" thickBot="1">
      <c r="A7" s="185" t="s">
        <v>0</v>
      </c>
      <c r="B7" s="186"/>
      <c r="C7" s="187">
        <f>SUM(C8:C71)</f>
        <v>2852807</v>
      </c>
      <c r="D7" s="188">
        <f>SUM(D8:D71)</f>
        <v>2908327</v>
      </c>
      <c r="E7" s="189">
        <f>D7+C7</f>
        <v>5761134</v>
      </c>
      <c r="F7" s="190">
        <f>E7/$E$7</f>
        <v>1</v>
      </c>
      <c r="G7" s="187">
        <f>SUM(G8:G71)</f>
        <v>2968127</v>
      </c>
      <c r="H7" s="188">
        <f>SUM(H8:H71)</f>
        <v>3024572</v>
      </c>
      <c r="I7" s="189">
        <f>H7+G7</f>
        <v>5992699</v>
      </c>
      <c r="J7" s="190">
        <f>(E7/I7-1)</f>
        <v>-0.03864118655050086</v>
      </c>
      <c r="K7" s="187">
        <f>SUM(K8:K71)</f>
        <v>33009207</v>
      </c>
      <c r="L7" s="188">
        <f>SUM(L8:L71)</f>
        <v>32903777</v>
      </c>
      <c r="M7" s="189">
        <f>L7+K7</f>
        <v>65912984</v>
      </c>
      <c r="N7" s="190">
        <f>M7/$M$7</f>
        <v>1</v>
      </c>
      <c r="O7" s="187">
        <f>SUM(O8:O71)</f>
        <v>33439841</v>
      </c>
      <c r="P7" s="188">
        <f>SUM(P8:P71)</f>
        <v>33316098</v>
      </c>
      <c r="Q7" s="189">
        <f>P7+O7</f>
        <v>66755939</v>
      </c>
      <c r="R7" s="190">
        <f>(M7/Q7-1)</f>
        <v>-0.012627415816890863</v>
      </c>
    </row>
    <row r="8" spans="1:18" s="5" customFormat="1" ht="18" customHeight="1" thickTop="1">
      <c r="A8" s="44" t="s">
        <v>68</v>
      </c>
      <c r="B8" s="45" t="s">
        <v>69</v>
      </c>
      <c r="C8" s="46">
        <v>1425700</v>
      </c>
      <c r="D8" s="47">
        <v>1364578</v>
      </c>
      <c r="E8" s="47">
        <f>D8+C8</f>
        <v>2790278</v>
      </c>
      <c r="F8" s="48">
        <f>E8/$E$7</f>
        <v>0.4843279118312471</v>
      </c>
      <c r="G8" s="46">
        <v>1421404</v>
      </c>
      <c r="H8" s="47">
        <v>1331922</v>
      </c>
      <c r="I8" s="47">
        <f>H8+G8</f>
        <v>2753326</v>
      </c>
      <c r="J8" s="48">
        <f>(E8/I8-1)</f>
        <v>0.013420858990181417</v>
      </c>
      <c r="K8" s="46">
        <v>15491145</v>
      </c>
      <c r="L8" s="47">
        <v>15498487</v>
      </c>
      <c r="M8" s="47">
        <f>L8+K8</f>
        <v>30989632</v>
      </c>
      <c r="N8" s="48">
        <f>M8/$M$7</f>
        <v>0.4701597487985068</v>
      </c>
      <c r="O8" s="47">
        <v>15518403</v>
      </c>
      <c r="P8" s="47">
        <v>15523438</v>
      </c>
      <c r="Q8" s="47">
        <f>P8+O8</f>
        <v>31041841</v>
      </c>
      <c r="R8" s="48">
        <f>(M8/Q8-1)</f>
        <v>-0.0016818912254592533</v>
      </c>
    </row>
    <row r="9" spans="1:18" s="5" customFormat="1" ht="18" customHeight="1">
      <c r="A9" s="49" t="s">
        <v>70</v>
      </c>
      <c r="B9" s="50" t="s">
        <v>71</v>
      </c>
      <c r="C9" s="51">
        <v>308331</v>
      </c>
      <c r="D9" s="52">
        <v>328021</v>
      </c>
      <c r="E9" s="52">
        <f>D9+C9</f>
        <v>636352</v>
      </c>
      <c r="F9" s="53">
        <f>E9/$E$7</f>
        <v>0.11045603174652768</v>
      </c>
      <c r="G9" s="51">
        <v>347614</v>
      </c>
      <c r="H9" s="52">
        <v>367182</v>
      </c>
      <c r="I9" s="52">
        <f>H9+G9</f>
        <v>714796</v>
      </c>
      <c r="J9" s="53">
        <f>(E9/I9-1)</f>
        <v>-0.10974319945830702</v>
      </c>
      <c r="K9" s="51">
        <v>3812052</v>
      </c>
      <c r="L9" s="52">
        <v>3807688</v>
      </c>
      <c r="M9" s="52">
        <f>L9+K9</f>
        <v>7619740</v>
      </c>
      <c r="N9" s="53">
        <f>M9/$M$7</f>
        <v>0.11560301988451926</v>
      </c>
      <c r="O9" s="52">
        <v>3840375</v>
      </c>
      <c r="P9" s="52">
        <v>3844218</v>
      </c>
      <c r="Q9" s="52">
        <f>P9+O9</f>
        <v>7684593</v>
      </c>
      <c r="R9" s="53">
        <f>(M9/Q9-1)</f>
        <v>-0.008439353912432335</v>
      </c>
    </row>
    <row r="10" spans="1:18" s="5" customFormat="1" ht="18" customHeight="1">
      <c r="A10" s="49" t="s">
        <v>72</v>
      </c>
      <c r="B10" s="50" t="s">
        <v>73</v>
      </c>
      <c r="C10" s="51">
        <v>198844</v>
      </c>
      <c r="D10" s="52">
        <v>220843</v>
      </c>
      <c r="E10" s="52">
        <f>D10+C10</f>
        <v>419687</v>
      </c>
      <c r="F10" s="53">
        <f>E10/$E$7</f>
        <v>0.07284798444195188</v>
      </c>
      <c r="G10" s="51">
        <v>191619</v>
      </c>
      <c r="H10" s="52">
        <v>218691</v>
      </c>
      <c r="I10" s="52">
        <f>H10+G10</f>
        <v>410310</v>
      </c>
      <c r="J10" s="53">
        <f>(E10/I10-1)</f>
        <v>0.022853452267797447</v>
      </c>
      <c r="K10" s="51">
        <v>2352764</v>
      </c>
      <c r="L10" s="52">
        <v>2355945</v>
      </c>
      <c r="M10" s="52">
        <f>L10+K10</f>
        <v>4708709</v>
      </c>
      <c r="N10" s="53">
        <f>M10/$M$7</f>
        <v>0.07143826169362928</v>
      </c>
      <c r="O10" s="52">
        <v>2187680</v>
      </c>
      <c r="P10" s="52">
        <v>2190378</v>
      </c>
      <c r="Q10" s="52">
        <f>P10+O10</f>
        <v>4378058</v>
      </c>
      <c r="R10" s="53">
        <f>(M10/Q10-1)</f>
        <v>0.07552458190366607</v>
      </c>
    </row>
    <row r="11" spans="1:18" s="5" customFormat="1" ht="18" customHeight="1">
      <c r="A11" s="49" t="s">
        <v>74</v>
      </c>
      <c r="B11" s="50" t="s">
        <v>75</v>
      </c>
      <c r="C11" s="51">
        <v>187220</v>
      </c>
      <c r="D11" s="52">
        <v>208133</v>
      </c>
      <c r="E11" s="52">
        <f>D11+C11</f>
        <v>395353</v>
      </c>
      <c r="F11" s="53">
        <f>E11/$E$7</f>
        <v>0.06862416322897541</v>
      </c>
      <c r="G11" s="51">
        <v>243788</v>
      </c>
      <c r="H11" s="52">
        <v>268660</v>
      </c>
      <c r="I11" s="52">
        <f>H11+G11</f>
        <v>512448</v>
      </c>
      <c r="J11" s="53">
        <f>(E11/I11-1)</f>
        <v>-0.22850123329586614</v>
      </c>
      <c r="K11" s="51">
        <v>2522160</v>
      </c>
      <c r="L11" s="52">
        <v>2498636</v>
      </c>
      <c r="M11" s="52">
        <f>L11+K11</f>
        <v>5020796</v>
      </c>
      <c r="N11" s="53">
        <f>M11/$M$7</f>
        <v>0.07617309512189586</v>
      </c>
      <c r="O11" s="52">
        <v>2820591</v>
      </c>
      <c r="P11" s="52">
        <v>2769927</v>
      </c>
      <c r="Q11" s="52">
        <f>P11+O11</f>
        <v>5590518</v>
      </c>
      <c r="R11" s="53">
        <f>(M11/Q11-1)</f>
        <v>-0.1019086245675267</v>
      </c>
    </row>
    <row r="12" spans="1:18" s="5" customFormat="1" ht="18" customHeight="1">
      <c r="A12" s="49" t="s">
        <v>76</v>
      </c>
      <c r="B12" s="50" t="s">
        <v>77</v>
      </c>
      <c r="C12" s="51">
        <v>98783</v>
      </c>
      <c r="D12" s="52">
        <v>112609</v>
      </c>
      <c r="E12" s="52">
        <f aca="true" t="shared" si="0" ref="E12:E22">D12+C12</f>
        <v>211392</v>
      </c>
      <c r="F12" s="53">
        <f aca="true" t="shared" si="1" ref="F12:F22">E12/$E$7</f>
        <v>0.0366927761097034</v>
      </c>
      <c r="G12" s="51">
        <v>121523</v>
      </c>
      <c r="H12" s="52">
        <v>140715</v>
      </c>
      <c r="I12" s="52">
        <f aca="true" t="shared" si="2" ref="I12:I22">H12+G12</f>
        <v>262238</v>
      </c>
      <c r="J12" s="53">
        <f aca="true" t="shared" si="3" ref="J12:J22">(E12/I12-1)</f>
        <v>-0.19389257087073575</v>
      </c>
      <c r="K12" s="51">
        <v>1283152</v>
      </c>
      <c r="L12" s="52">
        <v>1293101</v>
      </c>
      <c r="M12" s="52">
        <f aca="true" t="shared" si="4" ref="M12:M22">L12+K12</f>
        <v>2576253</v>
      </c>
      <c r="N12" s="53">
        <f aca="true" t="shared" si="5" ref="N12:N22">M12/$M$7</f>
        <v>0.03908566785566862</v>
      </c>
      <c r="O12" s="52">
        <v>1457746</v>
      </c>
      <c r="P12" s="52">
        <v>1453957</v>
      </c>
      <c r="Q12" s="52">
        <f aca="true" t="shared" si="6" ref="Q12:Q22">P12+O12</f>
        <v>2911703</v>
      </c>
      <c r="R12" s="53">
        <f aca="true" t="shared" si="7" ref="R12:R22">(M12/Q12-1)</f>
        <v>-0.11520749197291069</v>
      </c>
    </row>
    <row r="13" spans="1:18" s="5" customFormat="1" ht="18" customHeight="1">
      <c r="A13" s="49" t="s">
        <v>78</v>
      </c>
      <c r="B13" s="50" t="s">
        <v>79</v>
      </c>
      <c r="C13" s="51">
        <v>96537</v>
      </c>
      <c r="D13" s="52">
        <v>100634</v>
      </c>
      <c r="E13" s="52">
        <f t="shared" si="0"/>
        <v>197171</v>
      </c>
      <c r="F13" s="53">
        <f t="shared" si="1"/>
        <v>0.03422433847225216</v>
      </c>
      <c r="G13" s="51">
        <v>94500</v>
      </c>
      <c r="H13" s="52">
        <v>100618</v>
      </c>
      <c r="I13" s="52">
        <f t="shared" si="2"/>
        <v>195118</v>
      </c>
      <c r="J13" s="53">
        <f t="shared" si="3"/>
        <v>0.010521838067220957</v>
      </c>
      <c r="K13" s="51">
        <v>1168823</v>
      </c>
      <c r="L13" s="52">
        <v>1168604</v>
      </c>
      <c r="M13" s="52">
        <f t="shared" si="4"/>
        <v>2337427</v>
      </c>
      <c r="N13" s="53">
        <f t="shared" si="5"/>
        <v>0.03546231498182513</v>
      </c>
      <c r="O13" s="52">
        <v>1063254</v>
      </c>
      <c r="P13" s="52">
        <v>1060343</v>
      </c>
      <c r="Q13" s="52">
        <f t="shared" si="6"/>
        <v>2123597</v>
      </c>
      <c r="R13" s="53">
        <f t="shared" si="7"/>
        <v>0.10069236300484508</v>
      </c>
    </row>
    <row r="14" spans="1:18" s="5" customFormat="1" ht="18" customHeight="1">
      <c r="A14" s="49" t="s">
        <v>80</v>
      </c>
      <c r="B14" s="50" t="s">
        <v>81</v>
      </c>
      <c r="C14" s="51">
        <v>72514</v>
      </c>
      <c r="D14" s="52">
        <v>81755</v>
      </c>
      <c r="E14" s="52">
        <f t="shared" si="0"/>
        <v>154269</v>
      </c>
      <c r="F14" s="53">
        <f t="shared" si="1"/>
        <v>0.026777540671680262</v>
      </c>
      <c r="G14" s="51">
        <v>67163</v>
      </c>
      <c r="H14" s="52">
        <v>76071</v>
      </c>
      <c r="I14" s="52">
        <f t="shared" si="2"/>
        <v>143234</v>
      </c>
      <c r="J14" s="53">
        <f t="shared" si="3"/>
        <v>0.07704176382702421</v>
      </c>
      <c r="K14" s="51">
        <v>850895</v>
      </c>
      <c r="L14" s="52">
        <v>840643</v>
      </c>
      <c r="M14" s="52">
        <f t="shared" si="4"/>
        <v>1691538</v>
      </c>
      <c r="N14" s="53">
        <f t="shared" si="5"/>
        <v>0.025663198619561817</v>
      </c>
      <c r="O14" s="52">
        <v>764683</v>
      </c>
      <c r="P14" s="52">
        <v>763505</v>
      </c>
      <c r="Q14" s="52">
        <f t="shared" si="6"/>
        <v>1528188</v>
      </c>
      <c r="R14" s="53">
        <f t="shared" si="7"/>
        <v>0.10689129871455605</v>
      </c>
    </row>
    <row r="15" spans="1:18" s="5" customFormat="1" ht="18" customHeight="1">
      <c r="A15" s="49" t="s">
        <v>82</v>
      </c>
      <c r="B15" s="50" t="s">
        <v>83</v>
      </c>
      <c r="C15" s="51">
        <v>70279</v>
      </c>
      <c r="D15" s="52">
        <v>80835</v>
      </c>
      <c r="E15" s="52">
        <f t="shared" si="0"/>
        <v>151114</v>
      </c>
      <c r="F15" s="53">
        <f t="shared" si="1"/>
        <v>0.026229905431812556</v>
      </c>
      <c r="G15" s="51">
        <v>60679</v>
      </c>
      <c r="H15" s="52">
        <v>70074</v>
      </c>
      <c r="I15" s="52">
        <f t="shared" si="2"/>
        <v>130753</v>
      </c>
      <c r="J15" s="53">
        <f t="shared" si="3"/>
        <v>0.15572109244147359</v>
      </c>
      <c r="K15" s="51">
        <v>779528</v>
      </c>
      <c r="L15" s="52">
        <v>761812</v>
      </c>
      <c r="M15" s="52">
        <f t="shared" si="4"/>
        <v>1541340</v>
      </c>
      <c r="N15" s="53">
        <f t="shared" si="5"/>
        <v>0.023384467011840944</v>
      </c>
      <c r="O15" s="52">
        <v>774599</v>
      </c>
      <c r="P15" s="52">
        <v>757413</v>
      </c>
      <c r="Q15" s="52">
        <f t="shared" si="6"/>
        <v>1532012</v>
      </c>
      <c r="R15" s="53">
        <f t="shared" si="7"/>
        <v>0.006088725153588825</v>
      </c>
    </row>
    <row r="16" spans="1:18" s="5" customFormat="1" ht="18" customHeight="1">
      <c r="A16" s="49" t="s">
        <v>84</v>
      </c>
      <c r="B16" s="50" t="s">
        <v>85</v>
      </c>
      <c r="C16" s="51">
        <v>62408</v>
      </c>
      <c r="D16" s="52">
        <v>66724</v>
      </c>
      <c r="E16" s="52">
        <f t="shared" si="0"/>
        <v>129132</v>
      </c>
      <c r="F16" s="53">
        <f t="shared" si="1"/>
        <v>0.022414337177368206</v>
      </c>
      <c r="G16" s="51">
        <v>72417</v>
      </c>
      <c r="H16" s="52">
        <v>79607</v>
      </c>
      <c r="I16" s="52">
        <f t="shared" si="2"/>
        <v>152024</v>
      </c>
      <c r="J16" s="53">
        <f t="shared" si="3"/>
        <v>-0.15058148713361053</v>
      </c>
      <c r="K16" s="51">
        <v>791630</v>
      </c>
      <c r="L16" s="52">
        <v>779974</v>
      </c>
      <c r="M16" s="52">
        <f t="shared" si="4"/>
        <v>1571604</v>
      </c>
      <c r="N16" s="53">
        <f t="shared" si="5"/>
        <v>0.02384361782194537</v>
      </c>
      <c r="O16" s="52">
        <v>878769</v>
      </c>
      <c r="P16" s="52">
        <v>874882</v>
      </c>
      <c r="Q16" s="52">
        <f t="shared" si="6"/>
        <v>1753651</v>
      </c>
      <c r="R16" s="53">
        <f t="shared" si="7"/>
        <v>-0.10381027924028208</v>
      </c>
    </row>
    <row r="17" spans="1:18" s="5" customFormat="1" ht="18" customHeight="1">
      <c r="A17" s="49" t="s">
        <v>86</v>
      </c>
      <c r="B17" s="50" t="s">
        <v>87</v>
      </c>
      <c r="C17" s="51">
        <v>52385</v>
      </c>
      <c r="D17" s="52">
        <v>45756</v>
      </c>
      <c r="E17" s="52">
        <f t="shared" si="0"/>
        <v>98141</v>
      </c>
      <c r="F17" s="53">
        <f t="shared" si="1"/>
        <v>0.01703501428711778</v>
      </c>
      <c r="G17" s="51">
        <v>52853</v>
      </c>
      <c r="H17" s="52">
        <v>47048</v>
      </c>
      <c r="I17" s="52">
        <f t="shared" si="2"/>
        <v>99901</v>
      </c>
      <c r="J17" s="53">
        <f t="shared" si="3"/>
        <v>-0.01761744126685416</v>
      </c>
      <c r="K17" s="51">
        <v>534226</v>
      </c>
      <c r="L17" s="52">
        <v>536252</v>
      </c>
      <c r="M17" s="52">
        <f t="shared" si="4"/>
        <v>1070478</v>
      </c>
      <c r="N17" s="53">
        <f t="shared" si="5"/>
        <v>0.016240775868985084</v>
      </c>
      <c r="O17" s="52">
        <v>543924</v>
      </c>
      <c r="P17" s="52">
        <v>547698</v>
      </c>
      <c r="Q17" s="52">
        <f t="shared" si="6"/>
        <v>1091622</v>
      </c>
      <c r="R17" s="53">
        <f t="shared" si="7"/>
        <v>-0.019369342134914813</v>
      </c>
    </row>
    <row r="18" spans="1:18" s="5" customFormat="1" ht="18" customHeight="1">
      <c r="A18" s="49" t="s">
        <v>88</v>
      </c>
      <c r="B18" s="50" t="s">
        <v>89</v>
      </c>
      <c r="C18" s="51">
        <v>33905</v>
      </c>
      <c r="D18" s="52">
        <v>39432</v>
      </c>
      <c r="E18" s="52">
        <f t="shared" si="0"/>
        <v>73337</v>
      </c>
      <c r="F18" s="53">
        <f t="shared" si="1"/>
        <v>0.012729611913210143</v>
      </c>
      <c r="G18" s="51">
        <v>37210</v>
      </c>
      <c r="H18" s="52">
        <v>45926</v>
      </c>
      <c r="I18" s="52">
        <f t="shared" si="2"/>
        <v>83136</v>
      </c>
      <c r="J18" s="53">
        <f t="shared" si="3"/>
        <v>-0.11786710931485755</v>
      </c>
      <c r="K18" s="51">
        <v>474679</v>
      </c>
      <c r="L18" s="52">
        <v>465275</v>
      </c>
      <c r="M18" s="52">
        <f t="shared" si="4"/>
        <v>939954</v>
      </c>
      <c r="N18" s="53">
        <f t="shared" si="5"/>
        <v>0.014260528699474447</v>
      </c>
      <c r="O18" s="52">
        <v>483266</v>
      </c>
      <c r="P18" s="52">
        <v>474933</v>
      </c>
      <c r="Q18" s="52">
        <f t="shared" si="6"/>
        <v>958199</v>
      </c>
      <c r="R18" s="53">
        <f t="shared" si="7"/>
        <v>-0.019040929911218862</v>
      </c>
    </row>
    <row r="19" spans="1:18" s="5" customFormat="1" ht="18" customHeight="1">
      <c r="A19" s="49" t="s">
        <v>90</v>
      </c>
      <c r="B19" s="50" t="s">
        <v>91</v>
      </c>
      <c r="C19" s="51">
        <v>40118</v>
      </c>
      <c r="D19" s="52">
        <v>35620</v>
      </c>
      <c r="E19" s="52">
        <f t="shared" si="0"/>
        <v>75738</v>
      </c>
      <c r="F19" s="53">
        <f t="shared" si="1"/>
        <v>0.013146370141711683</v>
      </c>
      <c r="G19" s="51">
        <v>43658</v>
      </c>
      <c r="H19" s="52">
        <v>45153</v>
      </c>
      <c r="I19" s="52">
        <f t="shared" si="2"/>
        <v>88811</v>
      </c>
      <c r="J19" s="53">
        <f t="shared" si="3"/>
        <v>-0.14720023420522232</v>
      </c>
      <c r="K19" s="51">
        <v>455973</v>
      </c>
      <c r="L19" s="52">
        <v>424356</v>
      </c>
      <c r="M19" s="52">
        <f t="shared" si="4"/>
        <v>880329</v>
      </c>
      <c r="N19" s="53">
        <f t="shared" si="5"/>
        <v>0.0133559269597019</v>
      </c>
      <c r="O19" s="52">
        <v>541715</v>
      </c>
      <c r="P19" s="52">
        <v>525154</v>
      </c>
      <c r="Q19" s="52">
        <f t="shared" si="6"/>
        <v>1066869</v>
      </c>
      <c r="R19" s="53">
        <f t="shared" si="7"/>
        <v>-0.17484808350416026</v>
      </c>
    </row>
    <row r="20" spans="1:18" s="5" customFormat="1" ht="18" customHeight="1">
      <c r="A20" s="49" t="s">
        <v>92</v>
      </c>
      <c r="B20" s="50" t="s">
        <v>93</v>
      </c>
      <c r="C20" s="51">
        <v>16908</v>
      </c>
      <c r="D20" s="52">
        <v>20039</v>
      </c>
      <c r="E20" s="52">
        <f t="shared" si="0"/>
        <v>36947</v>
      </c>
      <c r="F20" s="53">
        <f t="shared" si="1"/>
        <v>0.0064131471338802395</v>
      </c>
      <c r="G20" s="51">
        <v>17662</v>
      </c>
      <c r="H20" s="52">
        <v>20570</v>
      </c>
      <c r="I20" s="52">
        <f t="shared" si="2"/>
        <v>38232</v>
      </c>
      <c r="J20" s="53">
        <f t="shared" si="3"/>
        <v>-0.03361058798911909</v>
      </c>
      <c r="K20" s="51">
        <v>188465</v>
      </c>
      <c r="L20" s="52">
        <v>184892</v>
      </c>
      <c r="M20" s="52">
        <f t="shared" si="4"/>
        <v>373357</v>
      </c>
      <c r="N20" s="53">
        <f t="shared" si="5"/>
        <v>0.005664392314570374</v>
      </c>
      <c r="O20" s="52">
        <v>203357</v>
      </c>
      <c r="P20" s="52">
        <v>197969</v>
      </c>
      <c r="Q20" s="52">
        <f t="shared" si="6"/>
        <v>401326</v>
      </c>
      <c r="R20" s="53">
        <f t="shared" si="7"/>
        <v>-0.06969147276777488</v>
      </c>
    </row>
    <row r="21" spans="1:18" s="5" customFormat="1" ht="18" customHeight="1">
      <c r="A21" s="49" t="s">
        <v>94</v>
      </c>
      <c r="B21" s="50" t="s">
        <v>95</v>
      </c>
      <c r="C21" s="51">
        <v>16512</v>
      </c>
      <c r="D21" s="52">
        <v>19256</v>
      </c>
      <c r="E21" s="52">
        <f t="shared" si="0"/>
        <v>35768</v>
      </c>
      <c r="F21" s="53">
        <f t="shared" si="1"/>
        <v>0.006208499923799724</v>
      </c>
      <c r="G21" s="51">
        <v>16747</v>
      </c>
      <c r="H21" s="52">
        <v>17750</v>
      </c>
      <c r="I21" s="52">
        <f t="shared" si="2"/>
        <v>34497</v>
      </c>
      <c r="J21" s="53">
        <f t="shared" si="3"/>
        <v>0.03684378351740736</v>
      </c>
      <c r="K21" s="51">
        <v>194544</v>
      </c>
      <c r="L21" s="52">
        <v>193943</v>
      </c>
      <c r="M21" s="52">
        <f t="shared" si="4"/>
        <v>388487</v>
      </c>
      <c r="N21" s="53">
        <f t="shared" si="5"/>
        <v>0.005893937376587289</v>
      </c>
      <c r="O21" s="52">
        <v>209452</v>
      </c>
      <c r="P21" s="52">
        <v>204563</v>
      </c>
      <c r="Q21" s="52">
        <f t="shared" si="6"/>
        <v>414015</v>
      </c>
      <c r="R21" s="53">
        <f t="shared" si="7"/>
        <v>-0.0616596017052522</v>
      </c>
    </row>
    <row r="22" spans="1:18" s="5" customFormat="1" ht="18" customHeight="1">
      <c r="A22" s="49" t="s">
        <v>96</v>
      </c>
      <c r="B22" s="50" t="s">
        <v>97</v>
      </c>
      <c r="C22" s="51">
        <v>13726</v>
      </c>
      <c r="D22" s="52">
        <v>15950</v>
      </c>
      <c r="E22" s="52">
        <f t="shared" si="0"/>
        <v>29676</v>
      </c>
      <c r="F22" s="53">
        <f t="shared" si="1"/>
        <v>0.005151069216581319</v>
      </c>
      <c r="G22" s="51">
        <v>17710</v>
      </c>
      <c r="H22" s="52">
        <v>20491</v>
      </c>
      <c r="I22" s="52">
        <f t="shared" si="2"/>
        <v>38201</v>
      </c>
      <c r="J22" s="53">
        <f t="shared" si="3"/>
        <v>-0.22316169733776603</v>
      </c>
      <c r="K22" s="51">
        <v>216606</v>
      </c>
      <c r="L22" s="52">
        <v>214391</v>
      </c>
      <c r="M22" s="52">
        <f t="shared" si="4"/>
        <v>430997</v>
      </c>
      <c r="N22" s="53">
        <f t="shared" si="5"/>
        <v>0.006538878591811289</v>
      </c>
      <c r="O22" s="52">
        <v>239378</v>
      </c>
      <c r="P22" s="52">
        <v>234475</v>
      </c>
      <c r="Q22" s="52">
        <f t="shared" si="6"/>
        <v>473853</v>
      </c>
      <c r="R22" s="53">
        <f t="shared" si="7"/>
        <v>-0.09044155043863811</v>
      </c>
    </row>
    <row r="23" spans="1:18" s="5" customFormat="1" ht="18" customHeight="1">
      <c r="A23" s="49" t="s">
        <v>98</v>
      </c>
      <c r="B23" s="50" t="s">
        <v>99</v>
      </c>
      <c r="C23" s="51">
        <v>12209</v>
      </c>
      <c r="D23" s="52">
        <v>13855</v>
      </c>
      <c r="E23" s="52">
        <f>D23+C23</f>
        <v>26064</v>
      </c>
      <c r="F23" s="53">
        <f>E23/$E$7</f>
        <v>0.004524109315978417</v>
      </c>
      <c r="G23" s="51">
        <v>9694</v>
      </c>
      <c r="H23" s="52">
        <v>12377</v>
      </c>
      <c r="I23" s="52">
        <f>H23+G23</f>
        <v>22071</v>
      </c>
      <c r="J23" s="53">
        <f>(E23/I23-1)</f>
        <v>0.18091613429386988</v>
      </c>
      <c r="K23" s="51">
        <v>144292</v>
      </c>
      <c r="L23" s="52">
        <v>143673</v>
      </c>
      <c r="M23" s="52">
        <f>L23+K23</f>
        <v>287965</v>
      </c>
      <c r="N23" s="53">
        <f>M23/$M$7</f>
        <v>0.004368866079557254</v>
      </c>
      <c r="O23" s="52">
        <v>150130</v>
      </c>
      <c r="P23" s="52">
        <v>152935</v>
      </c>
      <c r="Q23" s="52">
        <f>P23+O23</f>
        <v>303065</v>
      </c>
      <c r="R23" s="53">
        <f>(M23/Q23-1)</f>
        <v>-0.04982429511820896</v>
      </c>
    </row>
    <row r="24" spans="1:18" s="5" customFormat="1" ht="18" customHeight="1">
      <c r="A24" s="49" t="s">
        <v>100</v>
      </c>
      <c r="B24" s="50" t="s">
        <v>100</v>
      </c>
      <c r="C24" s="51">
        <v>14234</v>
      </c>
      <c r="D24" s="52">
        <v>13183</v>
      </c>
      <c r="E24" s="52">
        <f>D24+C24</f>
        <v>27417</v>
      </c>
      <c r="F24" s="53">
        <f>E24/$E$7</f>
        <v>0.004758958913297278</v>
      </c>
      <c r="G24" s="51">
        <v>15649</v>
      </c>
      <c r="H24" s="52">
        <v>15849</v>
      </c>
      <c r="I24" s="52">
        <f>H24+G24</f>
        <v>31498</v>
      </c>
      <c r="J24" s="53">
        <f>(E24/I24-1)</f>
        <v>-0.12956378182741757</v>
      </c>
      <c r="K24" s="51">
        <v>171823</v>
      </c>
      <c r="L24" s="52">
        <v>167141</v>
      </c>
      <c r="M24" s="52">
        <f>L24+K24</f>
        <v>338964</v>
      </c>
      <c r="N24" s="53">
        <f>M24/$M$7</f>
        <v>0.005142598308096626</v>
      </c>
      <c r="O24" s="52">
        <v>204501</v>
      </c>
      <c r="P24" s="52">
        <v>196723</v>
      </c>
      <c r="Q24" s="52">
        <f>P24+O24</f>
        <v>401224</v>
      </c>
      <c r="R24" s="53">
        <f>(M24/Q24-1)</f>
        <v>-0.15517516399816567</v>
      </c>
    </row>
    <row r="25" spans="1:18" s="5" customFormat="1" ht="18" customHeight="1">
      <c r="A25" s="49" t="s">
        <v>101</v>
      </c>
      <c r="B25" s="50" t="s">
        <v>102</v>
      </c>
      <c r="C25" s="51">
        <v>12257</v>
      </c>
      <c r="D25" s="52">
        <v>11424</v>
      </c>
      <c r="E25" s="52">
        <f aca="true" t="shared" si="8" ref="E25:E35">D25+C25</f>
        <v>23681</v>
      </c>
      <c r="F25" s="53">
        <f aca="true" t="shared" si="9" ref="F25:F35">E25/$E$7</f>
        <v>0.0041104754723636</v>
      </c>
      <c r="G25" s="51">
        <v>15622</v>
      </c>
      <c r="H25" s="52">
        <v>15580</v>
      </c>
      <c r="I25" s="52">
        <f aca="true" t="shared" si="10" ref="I25:I35">H25+G25</f>
        <v>31202</v>
      </c>
      <c r="J25" s="53">
        <f aca="true" t="shared" si="11" ref="J25:J35">(E25/I25-1)</f>
        <v>-0.24104224088199477</v>
      </c>
      <c r="K25" s="51">
        <v>144972</v>
      </c>
      <c r="L25" s="52">
        <v>144710</v>
      </c>
      <c r="M25" s="52">
        <f aca="true" t="shared" si="12" ref="M25:M35">L25+K25</f>
        <v>289682</v>
      </c>
      <c r="N25" s="53">
        <f aca="true" t="shared" si="13" ref="N25:N35">M25/$M$7</f>
        <v>0.004394915575359174</v>
      </c>
      <c r="O25" s="52">
        <v>132906</v>
      </c>
      <c r="P25" s="52">
        <v>133537</v>
      </c>
      <c r="Q25" s="52">
        <f aca="true" t="shared" si="14" ref="Q25:Q35">P25+O25</f>
        <v>266443</v>
      </c>
      <c r="R25" s="53">
        <f aca="true" t="shared" si="15" ref="R25:R35">(M25/Q25-1)</f>
        <v>0.08721940527617544</v>
      </c>
    </row>
    <row r="26" spans="1:18" s="5" customFormat="1" ht="18" customHeight="1">
      <c r="A26" s="49" t="s">
        <v>103</v>
      </c>
      <c r="B26" s="50" t="s">
        <v>104</v>
      </c>
      <c r="C26" s="51">
        <v>9949</v>
      </c>
      <c r="D26" s="52">
        <v>10209</v>
      </c>
      <c r="E26" s="52">
        <f t="shared" si="8"/>
        <v>20158</v>
      </c>
      <c r="F26" s="53">
        <f t="shared" si="9"/>
        <v>0.003498963919256174</v>
      </c>
      <c r="G26" s="51">
        <v>12961</v>
      </c>
      <c r="H26" s="52">
        <v>13638</v>
      </c>
      <c r="I26" s="52">
        <f t="shared" si="10"/>
        <v>26599</v>
      </c>
      <c r="J26" s="53">
        <f t="shared" si="11"/>
        <v>-0.24215196060002253</v>
      </c>
      <c r="K26" s="51">
        <v>151306</v>
      </c>
      <c r="L26" s="52">
        <v>147628</v>
      </c>
      <c r="M26" s="52">
        <f t="shared" si="12"/>
        <v>298934</v>
      </c>
      <c r="N26" s="53">
        <f t="shared" si="13"/>
        <v>0.004535282456640106</v>
      </c>
      <c r="O26" s="52">
        <v>155780</v>
      </c>
      <c r="P26" s="52">
        <v>152523</v>
      </c>
      <c r="Q26" s="52">
        <f t="shared" si="14"/>
        <v>308303</v>
      </c>
      <c r="R26" s="53">
        <f t="shared" si="15"/>
        <v>-0.03038893556014699</v>
      </c>
    </row>
    <row r="27" spans="1:18" s="5" customFormat="1" ht="18" customHeight="1">
      <c r="A27" s="49" t="s">
        <v>105</v>
      </c>
      <c r="B27" s="50" t="s">
        <v>106</v>
      </c>
      <c r="C27" s="51">
        <v>8028</v>
      </c>
      <c r="D27" s="52">
        <v>9620</v>
      </c>
      <c r="E27" s="52">
        <f t="shared" si="8"/>
        <v>17648</v>
      </c>
      <c r="F27" s="53">
        <f t="shared" si="9"/>
        <v>0.003063285804496129</v>
      </c>
      <c r="G27" s="51">
        <v>8193</v>
      </c>
      <c r="H27" s="52">
        <v>9906</v>
      </c>
      <c r="I27" s="52">
        <f t="shared" si="10"/>
        <v>18099</v>
      </c>
      <c r="J27" s="53">
        <f t="shared" si="11"/>
        <v>-0.024918503784739476</v>
      </c>
      <c r="K27" s="51">
        <v>118360</v>
      </c>
      <c r="L27" s="52">
        <v>121260</v>
      </c>
      <c r="M27" s="52">
        <f t="shared" si="12"/>
        <v>239620</v>
      </c>
      <c r="N27" s="53">
        <f t="shared" si="13"/>
        <v>0.0036353990588561427</v>
      </c>
      <c r="O27" s="52">
        <v>118592</v>
      </c>
      <c r="P27" s="52">
        <v>119270</v>
      </c>
      <c r="Q27" s="52">
        <f t="shared" si="14"/>
        <v>237862</v>
      </c>
      <c r="R27" s="53">
        <f t="shared" si="15"/>
        <v>0.007390840066929583</v>
      </c>
    </row>
    <row r="28" spans="1:18" s="5" customFormat="1" ht="18" customHeight="1">
      <c r="A28" s="49" t="s">
        <v>107</v>
      </c>
      <c r="B28" s="50" t="s">
        <v>108</v>
      </c>
      <c r="C28" s="51">
        <v>7669</v>
      </c>
      <c r="D28" s="52">
        <v>8092</v>
      </c>
      <c r="E28" s="52">
        <f t="shared" si="8"/>
        <v>15761</v>
      </c>
      <c r="F28" s="53">
        <f t="shared" si="9"/>
        <v>0.002735746122204413</v>
      </c>
      <c r="G28" s="51">
        <v>7624</v>
      </c>
      <c r="H28" s="52">
        <v>8061</v>
      </c>
      <c r="I28" s="52">
        <f t="shared" si="10"/>
        <v>15685</v>
      </c>
      <c r="J28" s="53">
        <f t="shared" si="11"/>
        <v>0.00484539368823711</v>
      </c>
      <c r="K28" s="51">
        <v>85724</v>
      </c>
      <c r="L28" s="52">
        <v>83740</v>
      </c>
      <c r="M28" s="52">
        <f t="shared" si="12"/>
        <v>169464</v>
      </c>
      <c r="N28" s="53">
        <f t="shared" si="13"/>
        <v>0.002571026066730646</v>
      </c>
      <c r="O28" s="52">
        <v>90909</v>
      </c>
      <c r="P28" s="52">
        <v>88405</v>
      </c>
      <c r="Q28" s="52">
        <f t="shared" si="14"/>
        <v>179314</v>
      </c>
      <c r="R28" s="53">
        <f t="shared" si="15"/>
        <v>-0.05493157254871339</v>
      </c>
    </row>
    <row r="29" spans="1:18" s="5" customFormat="1" ht="18" customHeight="1">
      <c r="A29" s="49" t="s">
        <v>109</v>
      </c>
      <c r="B29" s="50" t="s">
        <v>110</v>
      </c>
      <c r="C29" s="51">
        <v>7763</v>
      </c>
      <c r="D29" s="52">
        <v>8049</v>
      </c>
      <c r="E29" s="52">
        <f t="shared" si="8"/>
        <v>15812</v>
      </c>
      <c r="F29" s="53">
        <f t="shared" si="9"/>
        <v>0.0027445985460501352</v>
      </c>
      <c r="G29" s="51">
        <v>9950</v>
      </c>
      <c r="H29" s="52">
        <v>10056</v>
      </c>
      <c r="I29" s="52">
        <f t="shared" si="10"/>
        <v>20006</v>
      </c>
      <c r="J29" s="53">
        <f t="shared" si="11"/>
        <v>-0.20963710886733977</v>
      </c>
      <c r="K29" s="51">
        <v>103129</v>
      </c>
      <c r="L29" s="52">
        <v>102160</v>
      </c>
      <c r="M29" s="52">
        <f t="shared" si="12"/>
        <v>205289</v>
      </c>
      <c r="N29" s="53">
        <f t="shared" si="13"/>
        <v>0.0031145456864765824</v>
      </c>
      <c r="O29" s="52">
        <v>106766</v>
      </c>
      <c r="P29" s="52">
        <v>106032</v>
      </c>
      <c r="Q29" s="52">
        <f t="shared" si="14"/>
        <v>212798</v>
      </c>
      <c r="R29" s="53">
        <f t="shared" si="15"/>
        <v>-0.03528698577994149</v>
      </c>
    </row>
    <row r="30" spans="1:18" s="5" customFormat="1" ht="18" customHeight="1">
      <c r="A30" s="49" t="s">
        <v>111</v>
      </c>
      <c r="B30" s="50" t="s">
        <v>112</v>
      </c>
      <c r="C30" s="51">
        <v>7068</v>
      </c>
      <c r="D30" s="52">
        <v>7651</v>
      </c>
      <c r="E30" s="52">
        <f t="shared" si="8"/>
        <v>14719</v>
      </c>
      <c r="F30" s="53">
        <f t="shared" si="9"/>
        <v>0.0025548789526506415</v>
      </c>
      <c r="G30" s="51">
        <v>6763</v>
      </c>
      <c r="H30" s="52">
        <v>7336</v>
      </c>
      <c r="I30" s="52">
        <f t="shared" si="10"/>
        <v>14099</v>
      </c>
      <c r="J30" s="53">
        <f t="shared" si="11"/>
        <v>0.043974749982268246</v>
      </c>
      <c r="K30" s="51">
        <v>75842</v>
      </c>
      <c r="L30" s="52">
        <v>74574</v>
      </c>
      <c r="M30" s="52">
        <f t="shared" si="12"/>
        <v>150416</v>
      </c>
      <c r="N30" s="53">
        <f t="shared" si="13"/>
        <v>0.0022820389985681727</v>
      </c>
      <c r="O30" s="52">
        <v>75419</v>
      </c>
      <c r="P30" s="52">
        <v>74182</v>
      </c>
      <c r="Q30" s="52">
        <f t="shared" si="14"/>
        <v>149601</v>
      </c>
      <c r="R30" s="53">
        <f t="shared" si="15"/>
        <v>0.0054478245466274</v>
      </c>
    </row>
    <row r="31" spans="1:18" s="5" customFormat="1" ht="18" customHeight="1">
      <c r="A31" s="49" t="s">
        <v>113</v>
      </c>
      <c r="B31" s="50" t="s">
        <v>114</v>
      </c>
      <c r="C31" s="51">
        <v>6061</v>
      </c>
      <c r="D31" s="52">
        <v>6767</v>
      </c>
      <c r="E31" s="52">
        <f t="shared" si="8"/>
        <v>12828</v>
      </c>
      <c r="F31" s="53">
        <f t="shared" si="9"/>
        <v>0.00222664496260632</v>
      </c>
      <c r="G31" s="51">
        <v>5645</v>
      </c>
      <c r="H31" s="52">
        <v>6322</v>
      </c>
      <c r="I31" s="52">
        <f t="shared" si="10"/>
        <v>11967</v>
      </c>
      <c r="J31" s="53">
        <f t="shared" si="11"/>
        <v>0.0719478566056655</v>
      </c>
      <c r="K31" s="51">
        <v>64728</v>
      </c>
      <c r="L31" s="52">
        <v>64585</v>
      </c>
      <c r="M31" s="52">
        <f t="shared" si="12"/>
        <v>129313</v>
      </c>
      <c r="N31" s="53">
        <f t="shared" si="13"/>
        <v>0.001961874461638696</v>
      </c>
      <c r="O31" s="52">
        <v>77984</v>
      </c>
      <c r="P31" s="52">
        <v>76728</v>
      </c>
      <c r="Q31" s="52">
        <f t="shared" si="14"/>
        <v>154712</v>
      </c>
      <c r="R31" s="53">
        <f t="shared" si="15"/>
        <v>-0.16416955375148667</v>
      </c>
    </row>
    <row r="32" spans="1:18" s="5" customFormat="1" ht="18" customHeight="1">
      <c r="A32" s="49" t="s">
        <v>115</v>
      </c>
      <c r="B32" s="50" t="s">
        <v>116</v>
      </c>
      <c r="C32" s="51">
        <v>5438</v>
      </c>
      <c r="D32" s="52">
        <v>5928</v>
      </c>
      <c r="E32" s="52">
        <f t="shared" si="8"/>
        <v>11366</v>
      </c>
      <c r="F32" s="53">
        <f t="shared" si="9"/>
        <v>0.001972875479028955</v>
      </c>
      <c r="G32" s="51">
        <v>4763</v>
      </c>
      <c r="H32" s="52">
        <v>5408</v>
      </c>
      <c r="I32" s="52">
        <f t="shared" si="10"/>
        <v>10171</v>
      </c>
      <c r="J32" s="53">
        <f t="shared" si="11"/>
        <v>0.11749090551568186</v>
      </c>
      <c r="K32" s="51">
        <v>61247</v>
      </c>
      <c r="L32" s="52">
        <v>59996</v>
      </c>
      <c r="M32" s="52">
        <f t="shared" si="12"/>
        <v>121243</v>
      </c>
      <c r="N32" s="53">
        <f t="shared" si="13"/>
        <v>0.0018394403142179088</v>
      </c>
      <c r="O32" s="52">
        <v>61106</v>
      </c>
      <c r="P32" s="52">
        <v>59357</v>
      </c>
      <c r="Q32" s="52">
        <f t="shared" si="14"/>
        <v>120463</v>
      </c>
      <c r="R32" s="53">
        <f t="shared" si="15"/>
        <v>0.006475017225206159</v>
      </c>
    </row>
    <row r="33" spans="1:18" s="5" customFormat="1" ht="18" customHeight="1">
      <c r="A33" s="49" t="s">
        <v>117</v>
      </c>
      <c r="B33" s="50" t="s">
        <v>118</v>
      </c>
      <c r="C33" s="51">
        <v>5189</v>
      </c>
      <c r="D33" s="52">
        <v>5553</v>
      </c>
      <c r="E33" s="52">
        <f t="shared" si="8"/>
        <v>10742</v>
      </c>
      <c r="F33" s="53">
        <f t="shared" si="9"/>
        <v>0.0018645634696224736</v>
      </c>
      <c r="G33" s="51">
        <v>6171</v>
      </c>
      <c r="H33" s="52">
        <v>6526</v>
      </c>
      <c r="I33" s="52">
        <f t="shared" si="10"/>
        <v>12697</v>
      </c>
      <c r="J33" s="53">
        <f t="shared" si="11"/>
        <v>-0.15397337953847368</v>
      </c>
      <c r="K33" s="51">
        <v>74959</v>
      </c>
      <c r="L33" s="52">
        <v>73420</v>
      </c>
      <c r="M33" s="52">
        <f t="shared" si="12"/>
        <v>148379</v>
      </c>
      <c r="N33" s="53">
        <f t="shared" si="13"/>
        <v>0.0022511346171188366</v>
      </c>
      <c r="O33" s="52">
        <v>83814</v>
      </c>
      <c r="P33" s="52">
        <v>77706</v>
      </c>
      <c r="Q33" s="52">
        <f t="shared" si="14"/>
        <v>161520</v>
      </c>
      <c r="R33" s="53">
        <f t="shared" si="15"/>
        <v>-0.08135834571570089</v>
      </c>
    </row>
    <row r="34" spans="1:18" s="5" customFormat="1" ht="18" customHeight="1">
      <c r="A34" s="49" t="s">
        <v>119</v>
      </c>
      <c r="B34" s="50" t="s">
        <v>120</v>
      </c>
      <c r="C34" s="51">
        <v>4561</v>
      </c>
      <c r="D34" s="52">
        <v>5087</v>
      </c>
      <c r="E34" s="52">
        <f t="shared" si="8"/>
        <v>9648</v>
      </c>
      <c r="F34" s="53">
        <f t="shared" si="9"/>
        <v>0.0016746702992848283</v>
      </c>
      <c r="G34" s="51">
        <v>5279</v>
      </c>
      <c r="H34" s="52">
        <v>6247</v>
      </c>
      <c r="I34" s="52">
        <f t="shared" si="10"/>
        <v>11526</v>
      </c>
      <c r="J34" s="53">
        <f t="shared" si="11"/>
        <v>-0.1629359708485164</v>
      </c>
      <c r="K34" s="51">
        <v>71784</v>
      </c>
      <c r="L34" s="52">
        <v>69083</v>
      </c>
      <c r="M34" s="52">
        <f t="shared" si="12"/>
        <v>140867</v>
      </c>
      <c r="N34" s="53">
        <f t="shared" si="13"/>
        <v>0.002137166176545732</v>
      </c>
      <c r="O34" s="52">
        <v>72469</v>
      </c>
      <c r="P34" s="52">
        <v>71207</v>
      </c>
      <c r="Q34" s="52">
        <f t="shared" si="14"/>
        <v>143676</v>
      </c>
      <c r="R34" s="53">
        <f t="shared" si="15"/>
        <v>-0.01955093404604802</v>
      </c>
    </row>
    <row r="35" spans="1:18" s="5" customFormat="1" ht="18" customHeight="1">
      <c r="A35" s="49" t="s">
        <v>121</v>
      </c>
      <c r="B35" s="50" t="s">
        <v>122</v>
      </c>
      <c r="C35" s="51">
        <v>4894</v>
      </c>
      <c r="D35" s="52">
        <v>4950</v>
      </c>
      <c r="E35" s="52">
        <f t="shared" si="8"/>
        <v>9844</v>
      </c>
      <c r="F35" s="53">
        <f t="shared" si="9"/>
        <v>0.0017086913791625052</v>
      </c>
      <c r="G35" s="51">
        <v>5082</v>
      </c>
      <c r="H35" s="52">
        <v>5020</v>
      </c>
      <c r="I35" s="52">
        <f t="shared" si="10"/>
        <v>10102</v>
      </c>
      <c r="J35" s="53">
        <f t="shared" si="11"/>
        <v>-0.025539497129281385</v>
      </c>
      <c r="K35" s="51">
        <v>56742</v>
      </c>
      <c r="L35" s="52">
        <v>57206</v>
      </c>
      <c r="M35" s="52">
        <f t="shared" si="12"/>
        <v>113948</v>
      </c>
      <c r="N35" s="53">
        <f t="shared" si="13"/>
        <v>0.0017287640929744585</v>
      </c>
      <c r="O35" s="52">
        <v>58636</v>
      </c>
      <c r="P35" s="52">
        <v>58788</v>
      </c>
      <c r="Q35" s="52">
        <f t="shared" si="14"/>
        <v>117424</v>
      </c>
      <c r="R35" s="53">
        <f t="shared" si="15"/>
        <v>-0.02960212563019482</v>
      </c>
    </row>
    <row r="36" spans="1:18" s="5" customFormat="1" ht="18" customHeight="1">
      <c r="A36" s="49" t="s">
        <v>123</v>
      </c>
      <c r="B36" s="50" t="s">
        <v>124</v>
      </c>
      <c r="C36" s="51">
        <v>4290</v>
      </c>
      <c r="D36" s="52">
        <v>4593</v>
      </c>
      <c r="E36" s="52">
        <f aca="true" t="shared" si="16" ref="E36:E50">D36+C36</f>
        <v>8883</v>
      </c>
      <c r="F36" s="53">
        <f aca="true" t="shared" si="17" ref="F36:F50">E36/$E$7</f>
        <v>0.0015418839415989977</v>
      </c>
      <c r="G36" s="51">
        <v>3825</v>
      </c>
      <c r="H36" s="52">
        <v>3884</v>
      </c>
      <c r="I36" s="52">
        <f aca="true" t="shared" si="18" ref="I36:I50">H36+G36</f>
        <v>7709</v>
      </c>
      <c r="J36" s="53">
        <f aca="true" t="shared" si="19" ref="J36:J50">(E36/I36-1)</f>
        <v>0.15228953171617587</v>
      </c>
      <c r="K36" s="51">
        <v>47929</v>
      </c>
      <c r="L36" s="52">
        <v>47713</v>
      </c>
      <c r="M36" s="52">
        <f aca="true" t="shared" si="20" ref="M36:M50">L36+K36</f>
        <v>95642</v>
      </c>
      <c r="N36" s="53">
        <f aca="true" t="shared" si="21" ref="N36:N50">M36/$M$7</f>
        <v>0.0014510342909069328</v>
      </c>
      <c r="O36" s="52">
        <v>44795</v>
      </c>
      <c r="P36" s="52">
        <v>45060</v>
      </c>
      <c r="Q36" s="52">
        <f aca="true" t="shared" si="22" ref="Q36:Q50">P36+O36</f>
        <v>89855</v>
      </c>
      <c r="R36" s="53">
        <f aca="true" t="shared" si="23" ref="R36:R50">(M36/Q36-1)</f>
        <v>0.06440376161593675</v>
      </c>
    </row>
    <row r="37" spans="1:18" s="5" customFormat="1" ht="18" customHeight="1">
      <c r="A37" s="49" t="s">
        <v>125</v>
      </c>
      <c r="B37" s="50" t="s">
        <v>126</v>
      </c>
      <c r="C37" s="51">
        <v>3497</v>
      </c>
      <c r="D37" s="52">
        <v>4566</v>
      </c>
      <c r="E37" s="52">
        <f t="shared" si="16"/>
        <v>8063</v>
      </c>
      <c r="F37" s="53">
        <f t="shared" si="17"/>
        <v>0.0013995508523148394</v>
      </c>
      <c r="G37" s="51">
        <v>3411</v>
      </c>
      <c r="H37" s="52">
        <v>4353</v>
      </c>
      <c r="I37" s="52">
        <f t="shared" si="18"/>
        <v>7764</v>
      </c>
      <c r="J37" s="53">
        <f t="shared" si="19"/>
        <v>0.03851107676455445</v>
      </c>
      <c r="K37" s="51">
        <v>41356</v>
      </c>
      <c r="L37" s="52">
        <v>41331</v>
      </c>
      <c r="M37" s="52">
        <f t="shared" si="20"/>
        <v>82687</v>
      </c>
      <c r="N37" s="53">
        <f t="shared" si="21"/>
        <v>0.0012544872797748013</v>
      </c>
      <c r="O37" s="52">
        <v>36078</v>
      </c>
      <c r="P37" s="52">
        <v>35827</v>
      </c>
      <c r="Q37" s="52">
        <f t="shared" si="22"/>
        <v>71905</v>
      </c>
      <c r="R37" s="53">
        <f t="shared" si="23"/>
        <v>0.1499478478548084</v>
      </c>
    </row>
    <row r="38" spans="1:18" s="5" customFormat="1" ht="18" customHeight="1">
      <c r="A38" s="49" t="s">
        <v>127</v>
      </c>
      <c r="B38" s="50" t="s">
        <v>128</v>
      </c>
      <c r="C38" s="51">
        <v>2457</v>
      </c>
      <c r="D38" s="52">
        <v>3678</v>
      </c>
      <c r="E38" s="52">
        <f>D38+C38</f>
        <v>6135</v>
      </c>
      <c r="F38" s="53">
        <f>E38/$E$7</f>
        <v>0.001064894515558916</v>
      </c>
      <c r="G38" s="51">
        <v>2334</v>
      </c>
      <c r="H38" s="52">
        <v>3147</v>
      </c>
      <c r="I38" s="52">
        <f>H38+G38</f>
        <v>5481</v>
      </c>
      <c r="J38" s="53">
        <f>(E38/I38-1)</f>
        <v>0.11932129173508477</v>
      </c>
      <c r="K38" s="51">
        <v>28101</v>
      </c>
      <c r="L38" s="52">
        <v>28424</v>
      </c>
      <c r="M38" s="52">
        <f>L38+K38</f>
        <v>56525</v>
      </c>
      <c r="N38" s="53">
        <f>M38/$M$7</f>
        <v>0.0008575700350631979</v>
      </c>
      <c r="O38" s="52">
        <v>27331</v>
      </c>
      <c r="P38" s="52">
        <v>27099</v>
      </c>
      <c r="Q38" s="52">
        <f>P38+O38</f>
        <v>54430</v>
      </c>
      <c r="R38" s="53">
        <f>(M38/Q38-1)</f>
        <v>0.03848980341723318</v>
      </c>
    </row>
    <row r="39" spans="1:18" s="5" customFormat="1" ht="18" customHeight="1">
      <c r="A39" s="49" t="s">
        <v>129</v>
      </c>
      <c r="B39" s="50" t="s">
        <v>130</v>
      </c>
      <c r="C39" s="51">
        <v>3106</v>
      </c>
      <c r="D39" s="52">
        <v>3172</v>
      </c>
      <c r="E39" s="52">
        <f>D39+C39</f>
        <v>6278</v>
      </c>
      <c r="F39" s="53">
        <f>E39/$E$7</f>
        <v>0.001089716017714568</v>
      </c>
      <c r="G39" s="51">
        <v>2448</v>
      </c>
      <c r="H39" s="52">
        <v>2647</v>
      </c>
      <c r="I39" s="52">
        <f>H39+G39</f>
        <v>5095</v>
      </c>
      <c r="J39" s="53">
        <f>(E39/I39-1)</f>
        <v>0.23218842001962714</v>
      </c>
      <c r="K39" s="51">
        <v>33098</v>
      </c>
      <c r="L39" s="52">
        <v>32277</v>
      </c>
      <c r="M39" s="52">
        <f>L39+K39</f>
        <v>65375</v>
      </c>
      <c r="N39" s="53">
        <f>M39/$M$7</f>
        <v>0.0009918379662495632</v>
      </c>
      <c r="O39" s="52">
        <v>27632</v>
      </c>
      <c r="P39" s="52">
        <v>26995</v>
      </c>
      <c r="Q39" s="52">
        <f>P39+O39</f>
        <v>54627</v>
      </c>
      <c r="R39" s="53">
        <f>(M39/Q39-1)</f>
        <v>0.19675252164680468</v>
      </c>
    </row>
    <row r="40" spans="1:18" s="5" customFormat="1" ht="18" customHeight="1">
      <c r="A40" s="49" t="s">
        <v>131</v>
      </c>
      <c r="B40" s="50" t="s">
        <v>132</v>
      </c>
      <c r="C40" s="51">
        <v>2641</v>
      </c>
      <c r="D40" s="52">
        <v>3025</v>
      </c>
      <c r="E40" s="52">
        <f>D40+C40</f>
        <v>5666</v>
      </c>
      <c r="F40" s="53">
        <f>E40/$E$7</f>
        <v>0.0009834869315659036</v>
      </c>
      <c r="G40" s="51">
        <v>3101</v>
      </c>
      <c r="H40" s="52">
        <v>3769</v>
      </c>
      <c r="I40" s="52">
        <f>H40+G40</f>
        <v>6870</v>
      </c>
      <c r="J40" s="53">
        <f>(E40/I40-1)</f>
        <v>-0.17525473071324604</v>
      </c>
      <c r="K40" s="51">
        <v>34830</v>
      </c>
      <c r="L40" s="52">
        <v>36271</v>
      </c>
      <c r="M40" s="52">
        <f>L40+K40</f>
        <v>71101</v>
      </c>
      <c r="N40" s="53">
        <f>M40/$M$7</f>
        <v>0.001078710076303024</v>
      </c>
      <c r="O40" s="52">
        <v>31994</v>
      </c>
      <c r="P40" s="52">
        <v>33470</v>
      </c>
      <c r="Q40" s="52">
        <f>P40+O40</f>
        <v>65464</v>
      </c>
      <c r="R40" s="53">
        <f>(M40/Q40-1)</f>
        <v>0.08610839545399007</v>
      </c>
    </row>
    <row r="41" spans="1:18" s="5" customFormat="1" ht="18" customHeight="1">
      <c r="A41" s="49" t="s">
        <v>133</v>
      </c>
      <c r="B41" s="50" t="s">
        <v>134</v>
      </c>
      <c r="C41" s="51">
        <v>2995</v>
      </c>
      <c r="D41" s="52">
        <v>2685</v>
      </c>
      <c r="E41" s="52">
        <f t="shared" si="16"/>
        <v>5680</v>
      </c>
      <c r="F41" s="53">
        <f t="shared" si="17"/>
        <v>0.0009859170087000233</v>
      </c>
      <c r="G41" s="51">
        <v>2196</v>
      </c>
      <c r="H41" s="52">
        <v>2004</v>
      </c>
      <c r="I41" s="52">
        <f t="shared" si="18"/>
        <v>4200</v>
      </c>
      <c r="J41" s="53">
        <f t="shared" si="19"/>
        <v>0.35238095238095246</v>
      </c>
      <c r="K41" s="51">
        <v>24926</v>
      </c>
      <c r="L41" s="52">
        <v>25367</v>
      </c>
      <c r="M41" s="52">
        <f t="shared" si="20"/>
        <v>50293</v>
      </c>
      <c r="N41" s="53">
        <f t="shared" si="21"/>
        <v>0.0007630211370797596</v>
      </c>
      <c r="O41" s="52">
        <v>19249</v>
      </c>
      <c r="P41" s="52">
        <v>20365</v>
      </c>
      <c r="Q41" s="52">
        <f t="shared" si="22"/>
        <v>39614</v>
      </c>
      <c r="R41" s="53">
        <f t="shared" si="23"/>
        <v>0.2695764123794617</v>
      </c>
    </row>
    <row r="42" spans="1:18" s="5" customFormat="1" ht="18" customHeight="1">
      <c r="A42" s="49" t="s">
        <v>135</v>
      </c>
      <c r="B42" s="50" t="s">
        <v>136</v>
      </c>
      <c r="C42" s="51">
        <v>2700</v>
      </c>
      <c r="D42" s="52">
        <v>2598</v>
      </c>
      <c r="E42" s="52">
        <f t="shared" si="16"/>
        <v>5298</v>
      </c>
      <c r="F42" s="53">
        <f t="shared" si="17"/>
        <v>0.0009196106183261837</v>
      </c>
      <c r="G42" s="51">
        <v>2873</v>
      </c>
      <c r="H42" s="52">
        <v>2741</v>
      </c>
      <c r="I42" s="52">
        <f t="shared" si="18"/>
        <v>5614</v>
      </c>
      <c r="J42" s="53">
        <f t="shared" si="19"/>
        <v>-0.056287851799073696</v>
      </c>
      <c r="K42" s="51">
        <v>30218</v>
      </c>
      <c r="L42" s="52">
        <v>30612</v>
      </c>
      <c r="M42" s="52">
        <f t="shared" si="20"/>
        <v>60830</v>
      </c>
      <c r="N42" s="53">
        <f t="shared" si="21"/>
        <v>0.0009228834185385993</v>
      </c>
      <c r="O42" s="52">
        <v>23695</v>
      </c>
      <c r="P42" s="52">
        <v>24067</v>
      </c>
      <c r="Q42" s="52">
        <f t="shared" si="22"/>
        <v>47762</v>
      </c>
      <c r="R42" s="53">
        <f t="shared" si="23"/>
        <v>0.27360663288806997</v>
      </c>
    </row>
    <row r="43" spans="1:18" s="5" customFormat="1" ht="18" customHeight="1">
      <c r="A43" s="49" t="s">
        <v>137</v>
      </c>
      <c r="B43" s="50" t="s">
        <v>138</v>
      </c>
      <c r="C43" s="51">
        <v>1302</v>
      </c>
      <c r="D43" s="52">
        <v>2562</v>
      </c>
      <c r="E43" s="52">
        <f t="shared" si="16"/>
        <v>3864</v>
      </c>
      <c r="F43" s="53">
        <f t="shared" si="17"/>
        <v>0.0006707012890170581</v>
      </c>
      <c r="G43" s="51">
        <v>977</v>
      </c>
      <c r="H43" s="52">
        <v>1818</v>
      </c>
      <c r="I43" s="52">
        <f t="shared" si="18"/>
        <v>2795</v>
      </c>
      <c r="J43" s="53">
        <f t="shared" si="19"/>
        <v>0.3824686940966011</v>
      </c>
      <c r="K43" s="51">
        <v>15973</v>
      </c>
      <c r="L43" s="52">
        <v>16223</v>
      </c>
      <c r="M43" s="52">
        <f t="shared" si="20"/>
        <v>32196</v>
      </c>
      <c r="N43" s="53">
        <f t="shared" si="21"/>
        <v>0.0004884621822007027</v>
      </c>
      <c r="O43" s="52">
        <v>14197</v>
      </c>
      <c r="P43" s="52">
        <v>14137</v>
      </c>
      <c r="Q43" s="52">
        <f t="shared" si="22"/>
        <v>28334</v>
      </c>
      <c r="R43" s="53">
        <f t="shared" si="23"/>
        <v>0.13630267523117112</v>
      </c>
    </row>
    <row r="44" spans="1:18" s="5" customFormat="1" ht="18" customHeight="1">
      <c r="A44" s="49" t="s">
        <v>139</v>
      </c>
      <c r="B44" s="50" t="s">
        <v>139</v>
      </c>
      <c r="C44" s="51">
        <v>2535</v>
      </c>
      <c r="D44" s="52">
        <v>2488</v>
      </c>
      <c r="E44" s="52">
        <f>D44+C44</f>
        <v>5023</v>
      </c>
      <c r="F44" s="53">
        <f>E44/$E$7</f>
        <v>0.0008718769603345452</v>
      </c>
      <c r="G44" s="51">
        <v>2238</v>
      </c>
      <c r="H44" s="52">
        <v>2037</v>
      </c>
      <c r="I44" s="52">
        <f>H44+G44</f>
        <v>4275</v>
      </c>
      <c r="J44" s="53">
        <f>(E44/I44-1)</f>
        <v>0.1749707602339181</v>
      </c>
      <c r="K44" s="51">
        <v>21845</v>
      </c>
      <c r="L44" s="52">
        <v>21602</v>
      </c>
      <c r="M44" s="52">
        <f>L44+K44</f>
        <v>43447</v>
      </c>
      <c r="N44" s="53">
        <f>M44/$M$7</f>
        <v>0.0006591569272603407</v>
      </c>
      <c r="O44" s="52">
        <v>19468</v>
      </c>
      <c r="P44" s="52">
        <v>19690</v>
      </c>
      <c r="Q44" s="52">
        <f>P44+O44</f>
        <v>39158</v>
      </c>
      <c r="R44" s="53">
        <f>(M44/Q44-1)</f>
        <v>0.10953061954134524</v>
      </c>
    </row>
    <row r="45" spans="1:18" s="5" customFormat="1" ht="18" customHeight="1">
      <c r="A45" s="49" t="s">
        <v>140</v>
      </c>
      <c r="B45" s="50" t="s">
        <v>141</v>
      </c>
      <c r="C45" s="51">
        <v>1920</v>
      </c>
      <c r="D45" s="52">
        <v>2076</v>
      </c>
      <c r="E45" s="52">
        <f>D45+C45</f>
        <v>3996</v>
      </c>
      <c r="F45" s="53">
        <f>E45/$E$7</f>
        <v>0.0006936134448530445</v>
      </c>
      <c r="G45" s="51">
        <v>1882</v>
      </c>
      <c r="H45" s="52">
        <v>2014</v>
      </c>
      <c r="I45" s="52">
        <f>H45+G45</f>
        <v>3896</v>
      </c>
      <c r="J45" s="53">
        <f>(E45/I45-1)</f>
        <v>0.02566735112936347</v>
      </c>
      <c r="K45" s="51">
        <v>20277</v>
      </c>
      <c r="L45" s="52">
        <v>19562</v>
      </c>
      <c r="M45" s="52">
        <f>L45+K45</f>
        <v>39839</v>
      </c>
      <c r="N45" s="53">
        <f>M45/$M$7</f>
        <v>0.0006044180915857185</v>
      </c>
      <c r="O45" s="52">
        <v>20094</v>
      </c>
      <c r="P45" s="52">
        <v>19796</v>
      </c>
      <c r="Q45" s="52">
        <f>P45+O45</f>
        <v>39890</v>
      </c>
      <c r="R45" s="53">
        <f>(M45/Q45-1)</f>
        <v>-0.0012785159187765904</v>
      </c>
    </row>
    <row r="46" spans="1:18" s="5" customFormat="1" ht="18" customHeight="1">
      <c r="A46" s="49" t="s">
        <v>142</v>
      </c>
      <c r="B46" s="50" t="s">
        <v>143</v>
      </c>
      <c r="C46" s="51">
        <v>1887</v>
      </c>
      <c r="D46" s="52">
        <v>1984</v>
      </c>
      <c r="E46" s="52">
        <f>D46+C46</f>
        <v>3871</v>
      </c>
      <c r="F46" s="53">
        <f>E46/$E$7</f>
        <v>0.000671916327584118</v>
      </c>
      <c r="G46" s="51">
        <v>1455</v>
      </c>
      <c r="H46" s="52">
        <v>1615</v>
      </c>
      <c r="I46" s="52">
        <f>H46+G46</f>
        <v>3070</v>
      </c>
      <c r="J46" s="53">
        <f>(E46/I46-1)</f>
        <v>0.26091205211726387</v>
      </c>
      <c r="K46" s="51">
        <v>18294</v>
      </c>
      <c r="L46" s="52">
        <v>18112</v>
      </c>
      <c r="M46" s="52">
        <f>L46+K46</f>
        <v>36406</v>
      </c>
      <c r="N46" s="53">
        <f>M46/$M$7</f>
        <v>0.0005523342714995273</v>
      </c>
      <c r="O46" s="52">
        <v>20099</v>
      </c>
      <c r="P46" s="52">
        <v>19972</v>
      </c>
      <c r="Q46" s="52">
        <f>P46+O46</f>
        <v>40071</v>
      </c>
      <c r="R46" s="53">
        <f>(M46/Q46-1)</f>
        <v>-0.09146265378952356</v>
      </c>
    </row>
    <row r="47" spans="1:18" s="5" customFormat="1" ht="18" customHeight="1">
      <c r="A47" s="49" t="s">
        <v>144</v>
      </c>
      <c r="B47" s="50" t="s">
        <v>145</v>
      </c>
      <c r="C47" s="51">
        <v>2002</v>
      </c>
      <c r="D47" s="52">
        <v>1965</v>
      </c>
      <c r="E47" s="52">
        <f t="shared" si="16"/>
        <v>3967</v>
      </c>
      <c r="F47" s="53">
        <f t="shared" si="17"/>
        <v>0.0006885797136466536</v>
      </c>
      <c r="G47" s="51">
        <v>1901</v>
      </c>
      <c r="H47" s="52">
        <v>1894</v>
      </c>
      <c r="I47" s="52">
        <f t="shared" si="18"/>
        <v>3795</v>
      </c>
      <c r="J47" s="53">
        <f t="shared" si="19"/>
        <v>0.045322793148880214</v>
      </c>
      <c r="K47" s="51">
        <v>20655</v>
      </c>
      <c r="L47" s="52">
        <v>21190</v>
      </c>
      <c r="M47" s="52">
        <f t="shared" si="20"/>
        <v>41845</v>
      </c>
      <c r="N47" s="53">
        <f t="shared" si="21"/>
        <v>0.0006348521559879614</v>
      </c>
      <c r="O47" s="52">
        <v>20232</v>
      </c>
      <c r="P47" s="52">
        <v>20333</v>
      </c>
      <c r="Q47" s="52">
        <f t="shared" si="22"/>
        <v>40565</v>
      </c>
      <c r="R47" s="53">
        <f t="shared" si="23"/>
        <v>0.031554295575003</v>
      </c>
    </row>
    <row r="48" spans="1:18" s="5" customFormat="1" ht="18" customHeight="1">
      <c r="A48" s="49" t="s">
        <v>146</v>
      </c>
      <c r="B48" s="50" t="s">
        <v>147</v>
      </c>
      <c r="C48" s="51">
        <v>1851</v>
      </c>
      <c r="D48" s="52">
        <v>1733</v>
      </c>
      <c r="E48" s="52">
        <f t="shared" si="16"/>
        <v>3584</v>
      </c>
      <c r="F48" s="53">
        <f t="shared" si="17"/>
        <v>0.0006220997463346626</v>
      </c>
      <c r="G48" s="51">
        <v>2167</v>
      </c>
      <c r="H48" s="52">
        <v>1731</v>
      </c>
      <c r="I48" s="52">
        <f t="shared" si="18"/>
        <v>3898</v>
      </c>
      <c r="J48" s="53">
        <f t="shared" si="19"/>
        <v>-0.08055413032324266</v>
      </c>
      <c r="K48" s="51">
        <v>21930</v>
      </c>
      <c r="L48" s="52">
        <v>20983</v>
      </c>
      <c r="M48" s="52">
        <f t="shared" si="20"/>
        <v>42913</v>
      </c>
      <c r="N48" s="53">
        <f t="shared" si="21"/>
        <v>0.0006510553368362143</v>
      </c>
      <c r="O48" s="52">
        <v>28307</v>
      </c>
      <c r="P48" s="52">
        <v>25759</v>
      </c>
      <c r="Q48" s="52">
        <f t="shared" si="22"/>
        <v>54066</v>
      </c>
      <c r="R48" s="53">
        <f t="shared" si="23"/>
        <v>-0.2062849110346613</v>
      </c>
    </row>
    <row r="49" spans="1:18" s="5" customFormat="1" ht="18" customHeight="1">
      <c r="A49" s="49" t="s">
        <v>148</v>
      </c>
      <c r="B49" s="50" t="s">
        <v>148</v>
      </c>
      <c r="C49" s="51">
        <v>1357</v>
      </c>
      <c r="D49" s="52">
        <v>1424</v>
      </c>
      <c r="E49" s="52">
        <f t="shared" si="16"/>
        <v>2781</v>
      </c>
      <c r="F49" s="53">
        <f t="shared" si="17"/>
        <v>0.0004827174649990783</v>
      </c>
      <c r="G49" s="51">
        <v>983</v>
      </c>
      <c r="H49" s="52">
        <v>1058</v>
      </c>
      <c r="I49" s="52">
        <f t="shared" si="18"/>
        <v>2041</v>
      </c>
      <c r="J49" s="53">
        <f t="shared" si="19"/>
        <v>0.36256736893679564</v>
      </c>
      <c r="K49" s="51">
        <v>16301</v>
      </c>
      <c r="L49" s="52">
        <v>16159</v>
      </c>
      <c r="M49" s="52">
        <f t="shared" si="20"/>
        <v>32460</v>
      </c>
      <c r="N49" s="53">
        <f t="shared" si="21"/>
        <v>0.0004924674628598213</v>
      </c>
      <c r="O49" s="52">
        <v>11610</v>
      </c>
      <c r="P49" s="52">
        <v>12198</v>
      </c>
      <c r="Q49" s="52">
        <f t="shared" si="22"/>
        <v>23808</v>
      </c>
      <c r="R49" s="53">
        <f t="shared" si="23"/>
        <v>0.36340725806451624</v>
      </c>
    </row>
    <row r="50" spans="1:18" s="5" customFormat="1" ht="18" customHeight="1">
      <c r="A50" s="49" t="s">
        <v>149</v>
      </c>
      <c r="B50" s="50" t="s">
        <v>149</v>
      </c>
      <c r="C50" s="51">
        <v>1214</v>
      </c>
      <c r="D50" s="52">
        <v>1362</v>
      </c>
      <c r="E50" s="52">
        <f t="shared" si="16"/>
        <v>2576</v>
      </c>
      <c r="F50" s="53">
        <f t="shared" si="17"/>
        <v>0.00044713419267803874</v>
      </c>
      <c r="G50" s="51">
        <v>1373</v>
      </c>
      <c r="H50" s="52">
        <v>1456</v>
      </c>
      <c r="I50" s="52">
        <f t="shared" si="18"/>
        <v>2829</v>
      </c>
      <c r="J50" s="53">
        <f t="shared" si="19"/>
        <v>-0.08943089430894313</v>
      </c>
      <c r="K50" s="51">
        <v>13313</v>
      </c>
      <c r="L50" s="52">
        <v>13127</v>
      </c>
      <c r="M50" s="52">
        <f t="shared" si="20"/>
        <v>26440</v>
      </c>
      <c r="N50" s="53">
        <f t="shared" si="21"/>
        <v>0.0004011349266177966</v>
      </c>
      <c r="O50" s="52">
        <v>12326</v>
      </c>
      <c r="P50" s="52">
        <v>12439</v>
      </c>
      <c r="Q50" s="52">
        <f t="shared" si="22"/>
        <v>24765</v>
      </c>
      <c r="R50" s="53">
        <f t="shared" si="23"/>
        <v>0.06763577629719353</v>
      </c>
    </row>
    <row r="51" spans="1:18" s="5" customFormat="1" ht="18" customHeight="1">
      <c r="A51" s="49" t="s">
        <v>150</v>
      </c>
      <c r="B51" s="50" t="s">
        <v>151</v>
      </c>
      <c r="C51" s="51">
        <v>826</v>
      </c>
      <c r="D51" s="52">
        <v>1354</v>
      </c>
      <c r="E51" s="52">
        <f aca="true" t="shared" si="24" ref="E51:E60">D51+C51</f>
        <v>2180</v>
      </c>
      <c r="F51" s="53">
        <f aca="true" t="shared" si="25" ref="F51:F60">E51/$E$7</f>
        <v>0.00037839772517007936</v>
      </c>
      <c r="G51" s="51">
        <v>640</v>
      </c>
      <c r="H51" s="52">
        <v>977</v>
      </c>
      <c r="I51" s="52">
        <f aca="true" t="shared" si="26" ref="I51:I60">H51+G51</f>
        <v>1617</v>
      </c>
      <c r="J51" s="53">
        <f aca="true" t="shared" si="27" ref="J51:J60">(E51/I51-1)</f>
        <v>0.34817563388991957</v>
      </c>
      <c r="K51" s="51">
        <v>8653</v>
      </c>
      <c r="L51" s="52">
        <v>10230</v>
      </c>
      <c r="M51" s="52">
        <f aca="true" t="shared" si="28" ref="M51:M60">L51+K51</f>
        <v>18883</v>
      </c>
      <c r="N51" s="53">
        <f aca="true" t="shared" si="29" ref="N51:N60">M51/$M$7</f>
        <v>0.00028648376775052394</v>
      </c>
      <c r="O51" s="52">
        <v>3881</v>
      </c>
      <c r="P51" s="52">
        <v>4777</v>
      </c>
      <c r="Q51" s="52">
        <f aca="true" t="shared" si="30" ref="Q51:Q60">P51+O51</f>
        <v>8658</v>
      </c>
      <c r="R51" s="53">
        <f aca="true" t="shared" si="31" ref="R51:R60">(M51/Q51-1)</f>
        <v>1.1809886809886811</v>
      </c>
    </row>
    <row r="52" spans="1:18" s="5" customFormat="1" ht="18" customHeight="1">
      <c r="A52" s="49" t="s">
        <v>121</v>
      </c>
      <c r="B52" s="50" t="s">
        <v>152</v>
      </c>
      <c r="C52" s="51">
        <v>1034</v>
      </c>
      <c r="D52" s="52">
        <v>1184</v>
      </c>
      <c r="E52" s="52">
        <f t="shared" si="24"/>
        <v>2218</v>
      </c>
      <c r="F52" s="53">
        <f t="shared" si="25"/>
        <v>0.000384993648819833</v>
      </c>
      <c r="G52" s="51">
        <v>1006</v>
      </c>
      <c r="H52" s="52">
        <v>1109</v>
      </c>
      <c r="I52" s="52">
        <f t="shared" si="26"/>
        <v>2115</v>
      </c>
      <c r="J52" s="53">
        <f t="shared" si="27"/>
        <v>0.048699763593380574</v>
      </c>
      <c r="K52" s="51">
        <v>11990</v>
      </c>
      <c r="L52" s="52">
        <v>14533</v>
      </c>
      <c r="M52" s="52">
        <f t="shared" si="28"/>
        <v>26523</v>
      </c>
      <c r="N52" s="53">
        <f t="shared" si="29"/>
        <v>0.00040239416258259526</v>
      </c>
      <c r="O52" s="52">
        <v>10660</v>
      </c>
      <c r="P52" s="52">
        <v>12764</v>
      </c>
      <c r="Q52" s="52">
        <f t="shared" si="30"/>
        <v>23424</v>
      </c>
      <c r="R52" s="53">
        <f t="shared" si="31"/>
        <v>0.13230020491803285</v>
      </c>
    </row>
    <row r="53" spans="1:18" s="5" customFormat="1" ht="18" customHeight="1">
      <c r="A53" s="49" t="s">
        <v>153</v>
      </c>
      <c r="B53" s="50" t="s">
        <v>154</v>
      </c>
      <c r="C53" s="51">
        <v>967</v>
      </c>
      <c r="D53" s="52">
        <v>1104</v>
      </c>
      <c r="E53" s="52">
        <f t="shared" si="24"/>
        <v>2071</v>
      </c>
      <c r="F53" s="53">
        <f t="shared" si="25"/>
        <v>0.0003594778389115754</v>
      </c>
      <c r="G53" s="51">
        <v>433</v>
      </c>
      <c r="H53" s="52">
        <v>505</v>
      </c>
      <c r="I53" s="52">
        <f t="shared" si="26"/>
        <v>938</v>
      </c>
      <c r="J53" s="53">
        <f t="shared" si="27"/>
        <v>1.2078891257995736</v>
      </c>
      <c r="K53" s="51">
        <v>8066</v>
      </c>
      <c r="L53" s="52">
        <v>7462</v>
      </c>
      <c r="M53" s="52">
        <f t="shared" si="28"/>
        <v>15528</v>
      </c>
      <c r="N53" s="53">
        <f t="shared" si="29"/>
        <v>0.0002355833260408905</v>
      </c>
      <c r="O53" s="52">
        <v>5695</v>
      </c>
      <c r="P53" s="52">
        <v>5353</v>
      </c>
      <c r="Q53" s="52">
        <f t="shared" si="30"/>
        <v>11048</v>
      </c>
      <c r="R53" s="53">
        <f t="shared" si="31"/>
        <v>0.40550325850832736</v>
      </c>
    </row>
    <row r="54" spans="1:18" s="5" customFormat="1" ht="18" customHeight="1">
      <c r="A54" s="49" t="s">
        <v>155</v>
      </c>
      <c r="B54" s="50" t="s">
        <v>155</v>
      </c>
      <c r="C54" s="51">
        <v>992</v>
      </c>
      <c r="D54" s="52">
        <v>1086</v>
      </c>
      <c r="E54" s="52">
        <f t="shared" si="24"/>
        <v>2078</v>
      </c>
      <c r="F54" s="53">
        <f t="shared" si="25"/>
        <v>0.0003606928774786353</v>
      </c>
      <c r="G54" s="51">
        <v>632</v>
      </c>
      <c r="H54" s="52">
        <v>726</v>
      </c>
      <c r="I54" s="52">
        <f t="shared" si="26"/>
        <v>1358</v>
      </c>
      <c r="J54" s="53">
        <f t="shared" si="27"/>
        <v>0.5301914580265095</v>
      </c>
      <c r="K54" s="51">
        <v>6610</v>
      </c>
      <c r="L54" s="52">
        <v>6289</v>
      </c>
      <c r="M54" s="52">
        <f t="shared" si="28"/>
        <v>12899</v>
      </c>
      <c r="N54" s="53">
        <f t="shared" si="29"/>
        <v>0.0001956974061438335</v>
      </c>
      <c r="O54" s="52">
        <v>7351</v>
      </c>
      <c r="P54" s="52">
        <v>6950</v>
      </c>
      <c r="Q54" s="52">
        <f t="shared" si="30"/>
        <v>14301</v>
      </c>
      <c r="R54" s="53">
        <f t="shared" si="31"/>
        <v>-0.09803510244038882</v>
      </c>
    </row>
    <row r="55" spans="1:18" s="5" customFormat="1" ht="18" customHeight="1">
      <c r="A55" s="49" t="s">
        <v>156</v>
      </c>
      <c r="B55" s="50" t="s">
        <v>156</v>
      </c>
      <c r="C55" s="51">
        <v>1014</v>
      </c>
      <c r="D55" s="52">
        <v>850</v>
      </c>
      <c r="E55" s="52">
        <f t="shared" si="24"/>
        <v>1864</v>
      </c>
      <c r="F55" s="53">
        <f t="shared" si="25"/>
        <v>0.000323547412714233</v>
      </c>
      <c r="G55" s="51">
        <v>692</v>
      </c>
      <c r="H55" s="52">
        <v>588</v>
      </c>
      <c r="I55" s="52">
        <f t="shared" si="26"/>
        <v>1280</v>
      </c>
      <c r="J55" s="53">
        <f t="shared" si="27"/>
        <v>0.45625000000000004</v>
      </c>
      <c r="K55" s="51">
        <v>7546</v>
      </c>
      <c r="L55" s="52">
        <v>7492</v>
      </c>
      <c r="M55" s="52">
        <f t="shared" si="28"/>
        <v>15038</v>
      </c>
      <c r="N55" s="53">
        <f t="shared" si="29"/>
        <v>0.00022814928239328386</v>
      </c>
      <c r="O55" s="52">
        <v>6256</v>
      </c>
      <c r="P55" s="52">
        <v>6189</v>
      </c>
      <c r="Q55" s="52">
        <f t="shared" si="30"/>
        <v>12445</v>
      </c>
      <c r="R55" s="53">
        <f t="shared" si="31"/>
        <v>0.20835676978706297</v>
      </c>
    </row>
    <row r="56" spans="1:18" s="5" customFormat="1" ht="18" customHeight="1">
      <c r="A56" s="49" t="s">
        <v>157</v>
      </c>
      <c r="B56" s="50" t="s">
        <v>157</v>
      </c>
      <c r="C56" s="51">
        <v>672</v>
      </c>
      <c r="D56" s="52">
        <v>816</v>
      </c>
      <c r="E56" s="52">
        <f t="shared" si="24"/>
        <v>1488</v>
      </c>
      <c r="F56" s="53">
        <f t="shared" si="25"/>
        <v>0.0002582824839693019</v>
      </c>
      <c r="G56" s="51">
        <v>628</v>
      </c>
      <c r="H56" s="52">
        <v>691</v>
      </c>
      <c r="I56" s="52">
        <f t="shared" si="26"/>
        <v>1319</v>
      </c>
      <c r="J56" s="53">
        <f t="shared" si="27"/>
        <v>0.1281273692191054</v>
      </c>
      <c r="K56" s="51">
        <v>4253</v>
      </c>
      <c r="L56" s="52">
        <v>3790</v>
      </c>
      <c r="M56" s="52">
        <f t="shared" si="28"/>
        <v>8043</v>
      </c>
      <c r="N56" s="53">
        <f t="shared" si="29"/>
        <v>0.00012202451644428661</v>
      </c>
      <c r="O56" s="52">
        <v>3705</v>
      </c>
      <c r="P56" s="52">
        <v>3482</v>
      </c>
      <c r="Q56" s="52">
        <f t="shared" si="30"/>
        <v>7187</v>
      </c>
      <c r="R56" s="53">
        <f t="shared" si="31"/>
        <v>0.11910393766522898</v>
      </c>
    </row>
    <row r="57" spans="1:18" s="5" customFormat="1" ht="18" customHeight="1">
      <c r="A57" s="49" t="s">
        <v>158</v>
      </c>
      <c r="B57" s="50" t="s">
        <v>159</v>
      </c>
      <c r="C57" s="51">
        <v>909</v>
      </c>
      <c r="D57" s="52">
        <v>810</v>
      </c>
      <c r="E57" s="52">
        <f t="shared" si="24"/>
        <v>1719</v>
      </c>
      <c r="F57" s="53">
        <f t="shared" si="25"/>
        <v>0.00029837875668227816</v>
      </c>
      <c r="G57" s="51">
        <v>643</v>
      </c>
      <c r="H57" s="52">
        <v>602</v>
      </c>
      <c r="I57" s="52">
        <f t="shared" si="26"/>
        <v>1245</v>
      </c>
      <c r="J57" s="53">
        <f t="shared" si="27"/>
        <v>0.38072289156626504</v>
      </c>
      <c r="K57" s="51">
        <v>20028</v>
      </c>
      <c r="L57" s="52">
        <v>19659</v>
      </c>
      <c r="M57" s="52">
        <f t="shared" si="28"/>
        <v>39687</v>
      </c>
      <c r="N57" s="53">
        <f t="shared" si="29"/>
        <v>0.0006021120209031956</v>
      </c>
      <c r="O57" s="52">
        <v>19634</v>
      </c>
      <c r="P57" s="52">
        <v>19188</v>
      </c>
      <c r="Q57" s="52">
        <f t="shared" si="30"/>
        <v>38822</v>
      </c>
      <c r="R57" s="53">
        <f t="shared" si="31"/>
        <v>0.022281180773788156</v>
      </c>
    </row>
    <row r="58" spans="1:18" s="5" customFormat="1" ht="18" customHeight="1">
      <c r="A58" s="49" t="s">
        <v>160</v>
      </c>
      <c r="B58" s="50" t="s">
        <v>160</v>
      </c>
      <c r="C58" s="51">
        <v>811</v>
      </c>
      <c r="D58" s="52">
        <v>786</v>
      </c>
      <c r="E58" s="52">
        <f t="shared" si="24"/>
        <v>1597</v>
      </c>
      <c r="F58" s="53">
        <f t="shared" si="25"/>
        <v>0.00027720237022780587</v>
      </c>
      <c r="G58" s="51">
        <v>592</v>
      </c>
      <c r="H58" s="52">
        <v>575</v>
      </c>
      <c r="I58" s="52">
        <f t="shared" si="26"/>
        <v>1167</v>
      </c>
      <c r="J58" s="53">
        <f t="shared" si="27"/>
        <v>0.3684661525278492</v>
      </c>
      <c r="K58" s="51">
        <v>5694</v>
      </c>
      <c r="L58" s="52">
        <v>5165</v>
      </c>
      <c r="M58" s="52">
        <f t="shared" si="28"/>
        <v>10859</v>
      </c>
      <c r="N58" s="53">
        <f t="shared" si="29"/>
        <v>0.0001647475101415527</v>
      </c>
      <c r="O58" s="52">
        <v>5807</v>
      </c>
      <c r="P58" s="52">
        <v>5368</v>
      </c>
      <c r="Q58" s="52">
        <f t="shared" si="30"/>
        <v>11175</v>
      </c>
      <c r="R58" s="53">
        <f t="shared" si="31"/>
        <v>-0.028277404921700278</v>
      </c>
    </row>
    <row r="59" spans="1:18" s="5" customFormat="1" ht="18" customHeight="1">
      <c r="A59" s="49" t="s">
        <v>161</v>
      </c>
      <c r="B59" s="50" t="s">
        <v>162</v>
      </c>
      <c r="C59" s="51">
        <v>844</v>
      </c>
      <c r="D59" s="52">
        <v>785</v>
      </c>
      <c r="E59" s="52">
        <f t="shared" si="24"/>
        <v>1629</v>
      </c>
      <c r="F59" s="53">
        <f t="shared" si="25"/>
        <v>0.00028275683224865107</v>
      </c>
      <c r="G59" s="51">
        <v>769</v>
      </c>
      <c r="H59" s="52">
        <v>710</v>
      </c>
      <c r="I59" s="52">
        <f t="shared" si="26"/>
        <v>1479</v>
      </c>
      <c r="J59" s="53">
        <f t="shared" si="27"/>
        <v>0.10141987829614596</v>
      </c>
      <c r="K59" s="51">
        <v>9871</v>
      </c>
      <c r="L59" s="52">
        <v>10257</v>
      </c>
      <c r="M59" s="52">
        <f t="shared" si="28"/>
        <v>20128</v>
      </c>
      <c r="N59" s="53">
        <f t="shared" si="29"/>
        <v>0.00030537230722250415</v>
      </c>
      <c r="O59" s="52">
        <v>10424</v>
      </c>
      <c r="P59" s="52">
        <v>11073</v>
      </c>
      <c r="Q59" s="52">
        <f t="shared" si="30"/>
        <v>21497</v>
      </c>
      <c r="R59" s="53">
        <f t="shared" si="31"/>
        <v>-0.0636833046471601</v>
      </c>
    </row>
    <row r="60" spans="1:18" s="5" customFormat="1" ht="18" customHeight="1">
      <c r="A60" s="49" t="s">
        <v>144</v>
      </c>
      <c r="B60" s="50" t="s">
        <v>163</v>
      </c>
      <c r="C60" s="51">
        <v>688</v>
      </c>
      <c r="D60" s="52">
        <v>756</v>
      </c>
      <c r="E60" s="52">
        <f t="shared" si="24"/>
        <v>1444</v>
      </c>
      <c r="F60" s="53">
        <f t="shared" si="25"/>
        <v>0.0002506450986906397</v>
      </c>
      <c r="G60" s="51">
        <v>728</v>
      </c>
      <c r="H60" s="52">
        <v>725</v>
      </c>
      <c r="I60" s="52">
        <f t="shared" si="26"/>
        <v>1453</v>
      </c>
      <c r="J60" s="53">
        <f t="shared" si="27"/>
        <v>-0.00619408121128695</v>
      </c>
      <c r="K60" s="51">
        <v>6969</v>
      </c>
      <c r="L60" s="52">
        <v>6841</v>
      </c>
      <c r="M60" s="52">
        <f t="shared" si="28"/>
        <v>13810</v>
      </c>
      <c r="N60" s="53">
        <f t="shared" si="29"/>
        <v>0.00020951865872132264</v>
      </c>
      <c r="O60" s="52">
        <v>7996</v>
      </c>
      <c r="P60" s="52">
        <v>7904</v>
      </c>
      <c r="Q60" s="52">
        <f t="shared" si="30"/>
        <v>15900</v>
      </c>
      <c r="R60" s="53">
        <f t="shared" si="31"/>
        <v>-0.13144654088050312</v>
      </c>
    </row>
    <row r="61" spans="1:18" s="5" customFormat="1" ht="18" customHeight="1">
      <c r="A61" s="49" t="s">
        <v>164</v>
      </c>
      <c r="B61" s="50" t="s">
        <v>181</v>
      </c>
      <c r="C61" s="51">
        <v>508</v>
      </c>
      <c r="D61" s="52">
        <v>663</v>
      </c>
      <c r="E61" s="52">
        <f aca="true" t="shared" si="32" ref="E61:E66">D61+C61</f>
        <v>1171</v>
      </c>
      <c r="F61" s="53">
        <f aca="true" t="shared" si="33" ref="F61:F66">E61/$E$7</f>
        <v>0.0002032585945753041</v>
      </c>
      <c r="G61" s="51">
        <v>457</v>
      </c>
      <c r="H61" s="52">
        <v>635</v>
      </c>
      <c r="I61" s="52">
        <f aca="true" t="shared" si="34" ref="I61:I66">H61+G61</f>
        <v>1092</v>
      </c>
      <c r="J61" s="53">
        <f aca="true" t="shared" si="35" ref="J61:J66">(E61/I61-1)</f>
        <v>0.07234432234432231</v>
      </c>
      <c r="K61" s="51">
        <v>5767</v>
      </c>
      <c r="L61" s="52">
        <v>7525</v>
      </c>
      <c r="M61" s="52">
        <f aca="true" t="shared" si="36" ref="M61:M66">L61+K61</f>
        <v>13292</v>
      </c>
      <c r="N61" s="53">
        <f aca="true" t="shared" si="37" ref="N61:N66">M61/$M$7</f>
        <v>0.00020165981257956703</v>
      </c>
      <c r="O61" s="52">
        <v>5293</v>
      </c>
      <c r="P61" s="52">
        <v>7595</v>
      </c>
      <c r="Q61" s="52">
        <f aca="true" t="shared" si="38" ref="Q61:Q66">P61+O61</f>
        <v>12888</v>
      </c>
      <c r="R61" s="53">
        <f aca="true" t="shared" si="39" ref="R61:R66">(M61/Q61-1)</f>
        <v>0.03134698944754821</v>
      </c>
    </row>
    <row r="62" spans="1:18" s="5" customFormat="1" ht="18" customHeight="1">
      <c r="A62" s="49" t="s">
        <v>166</v>
      </c>
      <c r="B62" s="50" t="s">
        <v>167</v>
      </c>
      <c r="C62" s="51">
        <v>541</v>
      </c>
      <c r="D62" s="52">
        <v>563</v>
      </c>
      <c r="E62" s="52">
        <f t="shared" si="32"/>
        <v>1104</v>
      </c>
      <c r="F62" s="53">
        <f t="shared" si="33"/>
        <v>0.00019162893971915945</v>
      </c>
      <c r="G62" s="51">
        <v>122</v>
      </c>
      <c r="H62" s="52">
        <v>125</v>
      </c>
      <c r="I62" s="52">
        <f t="shared" si="34"/>
        <v>247</v>
      </c>
      <c r="J62" s="53" t="s">
        <v>35</v>
      </c>
      <c r="K62" s="51">
        <v>3735</v>
      </c>
      <c r="L62" s="52">
        <v>4223</v>
      </c>
      <c r="M62" s="52">
        <f t="shared" si="36"/>
        <v>7958</v>
      </c>
      <c r="N62" s="53">
        <f t="shared" si="37"/>
        <v>0.00012073493744419157</v>
      </c>
      <c r="O62" s="52">
        <v>3445</v>
      </c>
      <c r="P62" s="52">
        <v>3554</v>
      </c>
      <c r="Q62" s="52">
        <f t="shared" si="38"/>
        <v>6999</v>
      </c>
      <c r="R62" s="53" t="s">
        <v>35</v>
      </c>
    </row>
    <row r="63" spans="1:18" s="5" customFormat="1" ht="18" customHeight="1">
      <c r="A63" s="49" t="s">
        <v>168</v>
      </c>
      <c r="B63" s="50" t="s">
        <v>168</v>
      </c>
      <c r="C63" s="51">
        <v>459</v>
      </c>
      <c r="D63" s="52">
        <v>551</v>
      </c>
      <c r="E63" s="52">
        <f t="shared" si="32"/>
        <v>1010</v>
      </c>
      <c r="F63" s="53">
        <f t="shared" si="33"/>
        <v>0.00017531270753292667</v>
      </c>
      <c r="G63" s="51">
        <v>1171</v>
      </c>
      <c r="H63" s="52">
        <v>1457</v>
      </c>
      <c r="I63" s="52">
        <f t="shared" si="34"/>
        <v>2628</v>
      </c>
      <c r="J63" s="53">
        <f t="shared" si="35"/>
        <v>-0.6156773211567732</v>
      </c>
      <c r="K63" s="51">
        <v>8398</v>
      </c>
      <c r="L63" s="52">
        <v>7610</v>
      </c>
      <c r="M63" s="52">
        <f t="shared" si="36"/>
        <v>16008</v>
      </c>
      <c r="N63" s="53">
        <f t="shared" si="37"/>
        <v>0.00024286565451201543</v>
      </c>
      <c r="O63" s="52">
        <v>8623</v>
      </c>
      <c r="P63" s="52">
        <v>7966</v>
      </c>
      <c r="Q63" s="52">
        <f t="shared" si="38"/>
        <v>16589</v>
      </c>
      <c r="R63" s="53">
        <f t="shared" si="39"/>
        <v>-0.035023208149978946</v>
      </c>
    </row>
    <row r="64" spans="1:18" s="5" customFormat="1" ht="18" customHeight="1">
      <c r="A64" s="49" t="s">
        <v>169</v>
      </c>
      <c r="B64" s="50" t="s">
        <v>170</v>
      </c>
      <c r="C64" s="51">
        <v>534</v>
      </c>
      <c r="D64" s="52">
        <v>452</v>
      </c>
      <c r="E64" s="52">
        <f t="shared" si="32"/>
        <v>986</v>
      </c>
      <c r="F64" s="53">
        <f t="shared" si="33"/>
        <v>0.0001711468610172928</v>
      </c>
      <c r="G64" s="51">
        <v>393</v>
      </c>
      <c r="H64" s="52">
        <v>278</v>
      </c>
      <c r="I64" s="52">
        <f t="shared" si="34"/>
        <v>671</v>
      </c>
      <c r="J64" s="53">
        <f t="shared" si="35"/>
        <v>0.46944858420268254</v>
      </c>
      <c r="K64" s="51">
        <v>3455</v>
      </c>
      <c r="L64" s="52">
        <v>3637</v>
      </c>
      <c r="M64" s="52">
        <f t="shared" si="36"/>
        <v>7092</v>
      </c>
      <c r="N64" s="53">
        <f t="shared" si="37"/>
        <v>0.0001075964031608704</v>
      </c>
      <c r="O64" s="52">
        <v>3488</v>
      </c>
      <c r="P64" s="52">
        <v>3296</v>
      </c>
      <c r="Q64" s="52">
        <f t="shared" si="38"/>
        <v>6784</v>
      </c>
      <c r="R64" s="53">
        <f t="shared" si="39"/>
        <v>0.045400943396226356</v>
      </c>
    </row>
    <row r="65" spans="1:18" s="5" customFormat="1" ht="18" customHeight="1">
      <c r="A65" s="49" t="s">
        <v>171</v>
      </c>
      <c r="B65" s="50" t="s">
        <v>171</v>
      </c>
      <c r="C65" s="51">
        <v>427</v>
      </c>
      <c r="D65" s="52">
        <v>410</v>
      </c>
      <c r="E65" s="52">
        <f t="shared" si="32"/>
        <v>837</v>
      </c>
      <c r="F65" s="53">
        <f t="shared" si="33"/>
        <v>0.0001452838972327323</v>
      </c>
      <c r="G65" s="51">
        <v>565</v>
      </c>
      <c r="H65" s="52">
        <v>485</v>
      </c>
      <c r="I65" s="52">
        <f t="shared" si="34"/>
        <v>1050</v>
      </c>
      <c r="J65" s="53">
        <f t="shared" si="35"/>
        <v>-0.20285714285714285</v>
      </c>
      <c r="K65" s="51">
        <v>6900</v>
      </c>
      <c r="L65" s="52">
        <v>6216</v>
      </c>
      <c r="M65" s="52">
        <f t="shared" si="36"/>
        <v>13116</v>
      </c>
      <c r="N65" s="53">
        <f t="shared" si="37"/>
        <v>0.0001989896254734879</v>
      </c>
      <c r="O65" s="52">
        <v>6847</v>
      </c>
      <c r="P65" s="52">
        <v>5944</v>
      </c>
      <c r="Q65" s="52">
        <f t="shared" si="38"/>
        <v>12791</v>
      </c>
      <c r="R65" s="53">
        <f t="shared" si="39"/>
        <v>0.02540849034477377</v>
      </c>
    </row>
    <row r="66" spans="1:18" s="5" customFormat="1" ht="18" customHeight="1">
      <c r="A66" s="49" t="s">
        <v>172</v>
      </c>
      <c r="B66" s="50" t="s">
        <v>173</v>
      </c>
      <c r="C66" s="51">
        <v>395</v>
      </c>
      <c r="D66" s="52">
        <v>384</v>
      </c>
      <c r="E66" s="52">
        <f t="shared" si="32"/>
        <v>779</v>
      </c>
      <c r="F66" s="53">
        <f t="shared" si="33"/>
        <v>0.00013521643481995038</v>
      </c>
      <c r="G66" s="51">
        <v>265</v>
      </c>
      <c r="H66" s="52">
        <v>205</v>
      </c>
      <c r="I66" s="52">
        <f t="shared" si="34"/>
        <v>470</v>
      </c>
      <c r="J66" s="53">
        <f t="shared" si="35"/>
        <v>0.6574468085106382</v>
      </c>
      <c r="K66" s="51">
        <v>3750</v>
      </c>
      <c r="L66" s="52">
        <v>3744</v>
      </c>
      <c r="M66" s="52">
        <f t="shared" si="36"/>
        <v>7494</v>
      </c>
      <c r="N66" s="53">
        <f t="shared" si="37"/>
        <v>0.0001136953532554375</v>
      </c>
      <c r="O66" s="52">
        <v>3212</v>
      </c>
      <c r="P66" s="52">
        <v>3007</v>
      </c>
      <c r="Q66" s="52">
        <f t="shared" si="38"/>
        <v>6219</v>
      </c>
      <c r="R66" s="53">
        <f t="shared" si="39"/>
        <v>0.20501688374336702</v>
      </c>
    </row>
    <row r="67" spans="1:18" s="5" customFormat="1" ht="18" customHeight="1">
      <c r="A67" s="49" t="s">
        <v>174</v>
      </c>
      <c r="B67" s="50" t="s">
        <v>175</v>
      </c>
      <c r="C67" s="51">
        <v>367</v>
      </c>
      <c r="D67" s="52">
        <v>328</v>
      </c>
      <c r="E67" s="52">
        <f>D67+C67</f>
        <v>695</v>
      </c>
      <c r="F67" s="53">
        <f>E67/$E$7</f>
        <v>0.00012063597201523172</v>
      </c>
      <c r="G67" s="51">
        <v>466</v>
      </c>
      <c r="H67" s="52">
        <v>433</v>
      </c>
      <c r="I67" s="52">
        <f>H67+G67</f>
        <v>899</v>
      </c>
      <c r="J67" s="53">
        <f>(E67/I67-1)</f>
        <v>-0.2269187986651835</v>
      </c>
      <c r="K67" s="51">
        <v>5090</v>
      </c>
      <c r="L67" s="52">
        <v>5372</v>
      </c>
      <c r="M67" s="52">
        <f>L67+K67</f>
        <v>10462</v>
      </c>
      <c r="N67" s="53">
        <f>M67/$M$7</f>
        <v>0.00015872441763522646</v>
      </c>
      <c r="O67" s="52">
        <v>4382</v>
      </c>
      <c r="P67" s="52">
        <v>4632</v>
      </c>
      <c r="Q67" s="52">
        <f>P67+O67</f>
        <v>9014</v>
      </c>
      <c r="R67" s="53">
        <f>(M67/Q67-1)</f>
        <v>0.16063900599068126</v>
      </c>
    </row>
    <row r="68" spans="1:18" s="5" customFormat="1" ht="18" customHeight="1">
      <c r="A68" s="49" t="s">
        <v>176</v>
      </c>
      <c r="B68" s="50" t="s">
        <v>177</v>
      </c>
      <c r="C68" s="51">
        <v>244</v>
      </c>
      <c r="D68" s="52">
        <v>273</v>
      </c>
      <c r="E68" s="52">
        <f>D68+C68</f>
        <v>517</v>
      </c>
      <c r="F68" s="53">
        <f>E68/$E$7</f>
        <v>8.97392770242803E-05</v>
      </c>
      <c r="G68" s="51">
        <v>0</v>
      </c>
      <c r="H68" s="52">
        <v>0</v>
      </c>
      <c r="I68" s="52">
        <f>H68+G68</f>
        <v>0</v>
      </c>
      <c r="J68" s="53" t="e">
        <f>(E68/I68-1)</f>
        <v>#DIV/0!</v>
      </c>
      <c r="K68" s="51">
        <v>250</v>
      </c>
      <c r="L68" s="52">
        <v>279</v>
      </c>
      <c r="M68" s="52">
        <f>L68+K68</f>
        <v>529</v>
      </c>
      <c r="N68" s="53">
        <f>M68/$M$7</f>
        <v>8.025732835885568E-06</v>
      </c>
      <c r="O68" s="52">
        <v>32</v>
      </c>
      <c r="P68" s="52"/>
      <c r="Q68" s="52">
        <f>P68+O68</f>
        <v>32</v>
      </c>
      <c r="R68" s="53">
        <f>(M68/Q68-1)</f>
        <v>15.53125</v>
      </c>
    </row>
    <row r="69" spans="1:18" s="5" customFormat="1" ht="18" customHeight="1">
      <c r="A69" s="49" t="s">
        <v>178</v>
      </c>
      <c r="B69" s="50" t="s">
        <v>178</v>
      </c>
      <c r="C69" s="51">
        <v>295</v>
      </c>
      <c r="D69" s="52">
        <v>252</v>
      </c>
      <c r="E69" s="52">
        <f>D69+C69</f>
        <v>547</v>
      </c>
      <c r="F69" s="53">
        <f>E69/$E$7</f>
        <v>9.494658516882267E-05</v>
      </c>
      <c r="G69" s="51">
        <v>273</v>
      </c>
      <c r="H69" s="52">
        <v>266</v>
      </c>
      <c r="I69" s="52">
        <f>H69+G69</f>
        <v>539</v>
      </c>
      <c r="J69" s="53">
        <f>(E69/I69-1)</f>
        <v>0.014842300556586308</v>
      </c>
      <c r="K69" s="51">
        <v>2370</v>
      </c>
      <c r="L69" s="52">
        <v>2314</v>
      </c>
      <c r="M69" s="52">
        <f>L69+K69</f>
        <v>4684</v>
      </c>
      <c r="N69" s="53">
        <f>M69/$M$7</f>
        <v>7.106338866406048E-05</v>
      </c>
      <c r="O69" s="52">
        <v>1951</v>
      </c>
      <c r="P69" s="52">
        <v>1911</v>
      </c>
      <c r="Q69" s="52">
        <f>P69+O69</f>
        <v>3862</v>
      </c>
      <c r="R69" s="53">
        <f>(M69/Q69-1)</f>
        <v>0.21284308648368722</v>
      </c>
    </row>
    <row r="70" spans="1:18" s="5" customFormat="1" ht="18" customHeight="1">
      <c r="A70" s="49" t="s">
        <v>179</v>
      </c>
      <c r="B70" s="50" t="s">
        <v>179</v>
      </c>
      <c r="C70" s="51">
        <v>286</v>
      </c>
      <c r="D70" s="52">
        <v>252</v>
      </c>
      <c r="E70" s="52">
        <f>D70+C70</f>
        <v>538</v>
      </c>
      <c r="F70" s="53">
        <f>E70/$E$7</f>
        <v>9.338439272545995E-05</v>
      </c>
      <c r="G70" s="51">
        <v>259</v>
      </c>
      <c r="H70" s="52">
        <v>151</v>
      </c>
      <c r="I70" s="52">
        <f>H70+G70</f>
        <v>410</v>
      </c>
      <c r="J70" s="53">
        <f>(E70/I70-1)</f>
        <v>0.31219512195121957</v>
      </c>
      <c r="K70" s="51">
        <v>1869</v>
      </c>
      <c r="L70" s="52">
        <v>2095</v>
      </c>
      <c r="M70" s="52">
        <f>L70+K70</f>
        <v>3964</v>
      </c>
      <c r="N70" s="53">
        <f>M70/$M$7</f>
        <v>6.0139895957373134E-05</v>
      </c>
      <c r="O70" s="52">
        <v>1305</v>
      </c>
      <c r="P70" s="52">
        <v>1471</v>
      </c>
      <c r="Q70" s="52">
        <f>P70+O70</f>
        <v>2776</v>
      </c>
      <c r="R70" s="53">
        <f>(M70/Q70-1)</f>
        <v>0.4279538904899136</v>
      </c>
    </row>
    <row r="71" spans="1:18" s="5" customFormat="1" ht="18" customHeight="1" thickBot="1">
      <c r="A71" s="54" t="s">
        <v>180</v>
      </c>
      <c r="B71" s="55" t="s">
        <v>180</v>
      </c>
      <c r="C71" s="56">
        <v>4750</v>
      </c>
      <c r="D71" s="57">
        <v>4204</v>
      </c>
      <c r="E71" s="57">
        <f>D71+C71</f>
        <v>8954</v>
      </c>
      <c r="F71" s="58">
        <f>E71/$E$7</f>
        <v>0.001554207904207748</v>
      </c>
      <c r="G71" s="56">
        <v>4286</v>
      </c>
      <c r="H71" s="57">
        <v>4357</v>
      </c>
      <c r="I71" s="57">
        <f>H71+G71</f>
        <v>8643</v>
      </c>
      <c r="J71" s="58">
        <f>(E71/I71-1)</f>
        <v>0.03598287631609387</v>
      </c>
      <c r="K71" s="56">
        <v>47347</v>
      </c>
      <c r="L71" s="57">
        <v>46916</v>
      </c>
      <c r="M71" s="57">
        <f>L71+K71</f>
        <v>94263</v>
      </c>
      <c r="N71" s="58">
        <f>M71/$M$7</f>
        <v>0.0014301127680700968</v>
      </c>
      <c r="O71" s="57">
        <v>46543</v>
      </c>
      <c r="P71" s="57">
        <v>46221</v>
      </c>
      <c r="Q71" s="57">
        <f>P71+O71</f>
        <v>92764</v>
      </c>
      <c r="R71" s="58">
        <f>(M71/Q71-1)</f>
        <v>0.01615928592988669</v>
      </c>
    </row>
    <row r="72" spans="1:2" ht="6.75" customHeight="1">
      <c r="A72" s="4"/>
      <c r="B72" s="3"/>
    </row>
    <row r="73" spans="1:2" ht="14.25">
      <c r="A73" s="5"/>
      <c r="B73" s="2"/>
    </row>
  </sheetData>
  <sheetProtection/>
  <mergeCells count="13">
    <mergeCell ref="O5:Q5"/>
    <mergeCell ref="B4:B6"/>
    <mergeCell ref="J5:J6"/>
    <mergeCell ref="N5:N6"/>
    <mergeCell ref="C4:J4"/>
    <mergeCell ref="K4:R4"/>
    <mergeCell ref="A3:R3"/>
    <mergeCell ref="A4:A6"/>
    <mergeCell ref="F5:F6"/>
    <mergeCell ref="C5:E5"/>
    <mergeCell ref="R5:R6"/>
    <mergeCell ref="G5:I5"/>
    <mergeCell ref="K5:M5"/>
  </mergeCells>
  <conditionalFormatting sqref="R72:R65536 J72:J65536 R4:R6 J4:J6">
    <cfRule type="cellIs" priority="10" dxfId="34" operator="lessThan" stopIfTrue="1">
      <formula>0</formula>
    </cfRule>
  </conditionalFormatting>
  <conditionalFormatting sqref="R7:R71 J7:J71">
    <cfRule type="cellIs" priority="11" dxfId="34" operator="lessThan" stopIfTrue="1">
      <formula>0</formula>
    </cfRule>
    <cfRule type="cellIs" priority="12" dxfId="35" operator="greaterThanOrEqual" stopIfTrue="1">
      <formula>0</formula>
    </cfRule>
  </conditionalFormatting>
  <conditionalFormatting sqref="R3 J3">
    <cfRule type="cellIs" priority="5" dxfId="34" operator="lessThan" stopIfTrue="1">
      <formula>0</formula>
    </cfRule>
  </conditionalFormatting>
  <hyperlinks>
    <hyperlink ref="A1:B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60"/>
  <sheetViews>
    <sheetView showGridLines="0" zoomScale="75" zoomScaleNormal="75" zoomScalePageLayoutView="0" workbookViewId="0" topLeftCell="A7">
      <selection activeCell="A7" sqref="A7:IV7"/>
    </sheetView>
  </sheetViews>
  <sheetFormatPr defaultColWidth="8.00390625" defaultRowHeight="15"/>
  <cols>
    <col min="1" max="1" width="30.7109375" style="1" customWidth="1"/>
    <col min="2" max="2" width="44.421875" style="1" bestFit="1" customWidth="1"/>
    <col min="3" max="3" width="8.8515625" style="1" bestFit="1" customWidth="1"/>
    <col min="4" max="4" width="9.421875" style="1" bestFit="1" customWidth="1"/>
    <col min="5" max="5" width="8.8515625" style="1" bestFit="1" customWidth="1"/>
    <col min="6" max="6" width="11.00390625" style="1" bestFit="1" customWidth="1"/>
    <col min="7" max="7" width="8.8515625" style="1" bestFit="1" customWidth="1"/>
    <col min="8" max="8" width="9.421875" style="1" bestFit="1" customWidth="1"/>
    <col min="9" max="9" width="8.8515625" style="1" bestFit="1" customWidth="1"/>
    <col min="10" max="10" width="11.421875" style="1" customWidth="1"/>
    <col min="11" max="11" width="10.8515625" style="1" customWidth="1"/>
    <col min="12" max="12" width="10.28125" style="1" bestFit="1" customWidth="1"/>
    <col min="13" max="13" width="12.8515625" style="1" customWidth="1"/>
    <col min="14" max="14" width="11.00390625" style="1" bestFit="1" customWidth="1"/>
    <col min="15" max="16" width="10.28125" style="1" bestFit="1" customWidth="1"/>
    <col min="17" max="17" width="10.28125" style="1" customWidth="1"/>
    <col min="18" max="18" width="9.140625" style="1" bestFit="1" customWidth="1"/>
    <col min="19" max="16384" width="8.00390625" style="1" customWidth="1"/>
  </cols>
  <sheetData>
    <row r="1" spans="1:2" ht="15.75">
      <c r="A1" s="266" t="s">
        <v>10</v>
      </c>
      <c r="B1" s="266"/>
    </row>
    <row r="2" ht="15" thickBot="1"/>
    <row r="3" spans="1:18" ht="24" customHeight="1" thickBot="1">
      <c r="A3" s="254" t="s">
        <v>13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ht="15.75" customHeight="1" thickBot="1">
      <c r="A4" s="257" t="s">
        <v>9</v>
      </c>
      <c r="B4" s="257" t="s">
        <v>8</v>
      </c>
      <c r="C4" s="278" t="s">
        <v>7</v>
      </c>
      <c r="D4" s="279"/>
      <c r="E4" s="279"/>
      <c r="F4" s="279"/>
      <c r="G4" s="279"/>
      <c r="H4" s="279"/>
      <c r="I4" s="279"/>
      <c r="J4" s="280"/>
      <c r="K4" s="278" t="s">
        <v>6</v>
      </c>
      <c r="L4" s="279"/>
      <c r="M4" s="279"/>
      <c r="N4" s="279"/>
      <c r="O4" s="279"/>
      <c r="P4" s="279"/>
      <c r="Q4" s="279"/>
      <c r="R4" s="280"/>
    </row>
    <row r="5" spans="1:18" s="8" customFormat="1" ht="26.25" customHeight="1">
      <c r="A5" s="258"/>
      <c r="B5" s="258"/>
      <c r="C5" s="270" t="s">
        <v>62</v>
      </c>
      <c r="D5" s="271"/>
      <c r="E5" s="272"/>
      <c r="F5" s="268" t="s">
        <v>5</v>
      </c>
      <c r="G5" s="270" t="s">
        <v>63</v>
      </c>
      <c r="H5" s="271"/>
      <c r="I5" s="272"/>
      <c r="J5" s="268" t="s">
        <v>4</v>
      </c>
      <c r="K5" s="275" t="s">
        <v>64</v>
      </c>
      <c r="L5" s="276"/>
      <c r="M5" s="277"/>
      <c r="N5" s="268" t="s">
        <v>5</v>
      </c>
      <c r="O5" s="275" t="s">
        <v>65</v>
      </c>
      <c r="P5" s="276"/>
      <c r="Q5" s="277"/>
      <c r="R5" s="273" t="s">
        <v>4</v>
      </c>
    </row>
    <row r="6" spans="1:18" s="7" customFormat="1" ht="24.75" customHeight="1" thickBot="1">
      <c r="A6" s="267"/>
      <c r="B6" s="267"/>
      <c r="C6" s="23" t="s">
        <v>12</v>
      </c>
      <c r="D6" s="24" t="s">
        <v>11</v>
      </c>
      <c r="E6" s="24" t="s">
        <v>1</v>
      </c>
      <c r="F6" s="269"/>
      <c r="G6" s="23" t="s">
        <v>12</v>
      </c>
      <c r="H6" s="24" t="s">
        <v>11</v>
      </c>
      <c r="I6" s="24" t="s">
        <v>1</v>
      </c>
      <c r="J6" s="269"/>
      <c r="K6" s="23" t="s">
        <v>12</v>
      </c>
      <c r="L6" s="24" t="s">
        <v>11</v>
      </c>
      <c r="M6" s="24" t="s">
        <v>1</v>
      </c>
      <c r="N6" s="269"/>
      <c r="O6" s="23" t="s">
        <v>12</v>
      </c>
      <c r="P6" s="24" t="s">
        <v>11</v>
      </c>
      <c r="Q6" s="24" t="s">
        <v>1</v>
      </c>
      <c r="R6" s="274"/>
    </row>
    <row r="7" spans="1:18" s="25" customFormat="1" ht="18" customHeight="1" thickBot="1">
      <c r="A7" s="179" t="s">
        <v>0</v>
      </c>
      <c r="B7" s="180"/>
      <c r="C7" s="181">
        <f>SUM(C8:C58)</f>
        <v>52431.97599999999</v>
      </c>
      <c r="D7" s="182">
        <f>SUM(D8:D58)</f>
        <v>38509.97700000002</v>
      </c>
      <c r="E7" s="183">
        <f aca="true" t="shared" si="0" ref="E7:E15">D7+C7</f>
        <v>90941.95300000001</v>
      </c>
      <c r="F7" s="184">
        <f aca="true" t="shared" si="1" ref="F7:F15">E7/$E$7</f>
        <v>1</v>
      </c>
      <c r="G7" s="181">
        <f>SUM(G8:G58)</f>
        <v>53050.191000000035</v>
      </c>
      <c r="H7" s="182">
        <f>SUM(H8:H58)</f>
        <v>39042.017000000014</v>
      </c>
      <c r="I7" s="183">
        <f aca="true" t="shared" si="2" ref="I7:I15">H7+G7</f>
        <v>92092.20800000004</v>
      </c>
      <c r="J7" s="184">
        <f aca="true" t="shared" si="3" ref="J7:J15">(E7/I7-1)</f>
        <v>-0.012490253247050331</v>
      </c>
      <c r="K7" s="181">
        <f>SUM(K8:K58)</f>
        <v>616951.4853400007</v>
      </c>
      <c r="L7" s="182">
        <f>SUM(L8:L58)</f>
        <v>405814.66047999973</v>
      </c>
      <c r="M7" s="183">
        <f aca="true" t="shared" si="4" ref="M7:M15">L7+K7</f>
        <v>1022766.1458200004</v>
      </c>
      <c r="N7" s="184">
        <f aca="true" t="shared" si="5" ref="N7:N15">M7/$M$7</f>
        <v>1</v>
      </c>
      <c r="O7" s="181">
        <f>SUM(O8:O58)</f>
        <v>605653.1350799997</v>
      </c>
      <c r="P7" s="182">
        <f>SUM(P8:P58)</f>
        <v>400721.04315</v>
      </c>
      <c r="Q7" s="183">
        <f aca="true" t="shared" si="6" ref="Q7:Q15">P7+O7</f>
        <v>1006374.1782299997</v>
      </c>
      <c r="R7" s="184">
        <f aca="true" t="shared" si="7" ref="R7:R15">(M7/Q7-1)</f>
        <v>0.016288144056747056</v>
      </c>
    </row>
    <row r="8" spans="1:18" s="5" customFormat="1" ht="20.25" customHeight="1" thickTop="1">
      <c r="A8" s="59" t="s">
        <v>68</v>
      </c>
      <c r="B8" s="60" t="s">
        <v>69</v>
      </c>
      <c r="C8" s="61">
        <v>37505.93</v>
      </c>
      <c r="D8" s="62">
        <v>25181.414000000008</v>
      </c>
      <c r="E8" s="62">
        <f t="shared" si="0"/>
        <v>62687.34400000001</v>
      </c>
      <c r="F8" s="63">
        <f t="shared" si="1"/>
        <v>0.6893116095714373</v>
      </c>
      <c r="G8" s="61">
        <v>37535.185999999994</v>
      </c>
      <c r="H8" s="62">
        <v>24904.564000000006</v>
      </c>
      <c r="I8" s="62">
        <f t="shared" si="2"/>
        <v>62439.75</v>
      </c>
      <c r="J8" s="63">
        <f t="shared" si="3"/>
        <v>0.003965326574818295</v>
      </c>
      <c r="K8" s="61">
        <v>440728.98590000084</v>
      </c>
      <c r="L8" s="62">
        <v>266073.59272999974</v>
      </c>
      <c r="M8" s="62">
        <f t="shared" si="4"/>
        <v>706802.5786300006</v>
      </c>
      <c r="N8" s="63">
        <f t="shared" si="5"/>
        <v>0.691069587626332</v>
      </c>
      <c r="O8" s="62">
        <v>419487.1920799994</v>
      </c>
      <c r="P8" s="62">
        <v>254714.17915000004</v>
      </c>
      <c r="Q8" s="62">
        <f t="shared" si="6"/>
        <v>674201.3712299995</v>
      </c>
      <c r="R8" s="63">
        <f t="shared" si="7"/>
        <v>0.04835529678695871</v>
      </c>
    </row>
    <row r="9" spans="1:18" s="5" customFormat="1" ht="20.25" customHeight="1">
      <c r="A9" s="64" t="s">
        <v>70</v>
      </c>
      <c r="B9" s="65" t="s">
        <v>71</v>
      </c>
      <c r="C9" s="66">
        <v>7217.540999999999</v>
      </c>
      <c r="D9" s="67">
        <v>2675.872</v>
      </c>
      <c r="E9" s="67">
        <f t="shared" si="0"/>
        <v>9893.412999999999</v>
      </c>
      <c r="F9" s="68">
        <f t="shared" si="1"/>
        <v>0.10878821790862571</v>
      </c>
      <c r="G9" s="66">
        <v>7326.762000000001</v>
      </c>
      <c r="H9" s="67">
        <v>2944.611</v>
      </c>
      <c r="I9" s="67">
        <f t="shared" si="2"/>
        <v>10271.373</v>
      </c>
      <c r="J9" s="68">
        <f t="shared" si="3"/>
        <v>-0.03679741744360765</v>
      </c>
      <c r="K9" s="66">
        <v>95352.91854999997</v>
      </c>
      <c r="L9" s="67">
        <v>31350.09996</v>
      </c>
      <c r="M9" s="67">
        <f t="shared" si="4"/>
        <v>126703.01850999997</v>
      </c>
      <c r="N9" s="68">
        <f t="shared" si="5"/>
        <v>0.12388268718888433</v>
      </c>
      <c r="O9" s="67">
        <v>98125.42200000002</v>
      </c>
      <c r="P9" s="67">
        <v>30128.657</v>
      </c>
      <c r="Q9" s="67">
        <f t="shared" si="6"/>
        <v>128254.07900000003</v>
      </c>
      <c r="R9" s="68">
        <f t="shared" si="7"/>
        <v>-0.012093654268883425</v>
      </c>
    </row>
    <row r="10" spans="1:18" s="5" customFormat="1" ht="20.25" customHeight="1">
      <c r="A10" s="64" t="s">
        <v>74</v>
      </c>
      <c r="B10" s="65" t="s">
        <v>75</v>
      </c>
      <c r="C10" s="66">
        <v>1809.884</v>
      </c>
      <c r="D10" s="67">
        <v>1839.1519999999998</v>
      </c>
      <c r="E10" s="67">
        <f t="shared" si="0"/>
        <v>3649.036</v>
      </c>
      <c r="F10" s="68">
        <f t="shared" si="1"/>
        <v>0.040124891533833675</v>
      </c>
      <c r="G10" s="66">
        <v>2087.578</v>
      </c>
      <c r="H10" s="67">
        <v>2075.627</v>
      </c>
      <c r="I10" s="67">
        <f t="shared" si="2"/>
        <v>4163.205</v>
      </c>
      <c r="J10" s="68">
        <f t="shared" si="3"/>
        <v>-0.12350316643067061</v>
      </c>
      <c r="K10" s="66">
        <v>19242.689079999996</v>
      </c>
      <c r="L10" s="67">
        <v>19419.856010000003</v>
      </c>
      <c r="M10" s="67">
        <f t="shared" si="4"/>
        <v>38662.54509</v>
      </c>
      <c r="N10" s="68">
        <f t="shared" si="5"/>
        <v>0.037801940598065444</v>
      </c>
      <c r="O10" s="67">
        <v>21959.145000000008</v>
      </c>
      <c r="P10" s="67">
        <v>22402.443999999996</v>
      </c>
      <c r="Q10" s="67">
        <f t="shared" si="6"/>
        <v>44361.58900000001</v>
      </c>
      <c r="R10" s="68">
        <f t="shared" si="7"/>
        <v>-0.12846798409317595</v>
      </c>
    </row>
    <row r="11" spans="1:18" s="5" customFormat="1" ht="20.25" customHeight="1">
      <c r="A11" s="64" t="s">
        <v>76</v>
      </c>
      <c r="B11" s="65" t="s">
        <v>77</v>
      </c>
      <c r="C11" s="66">
        <v>1334.5269999999998</v>
      </c>
      <c r="D11" s="67">
        <v>1778.278</v>
      </c>
      <c r="E11" s="67">
        <f t="shared" si="0"/>
        <v>3112.805</v>
      </c>
      <c r="F11" s="68">
        <f t="shared" si="1"/>
        <v>0.034228481985646375</v>
      </c>
      <c r="G11" s="66">
        <v>1329.739</v>
      </c>
      <c r="H11" s="67">
        <v>1976.4920000000002</v>
      </c>
      <c r="I11" s="67">
        <f t="shared" si="2"/>
        <v>3306.231</v>
      </c>
      <c r="J11" s="68">
        <f t="shared" si="3"/>
        <v>-0.058503474197659</v>
      </c>
      <c r="K11" s="66">
        <v>13394.910930000004</v>
      </c>
      <c r="L11" s="67">
        <v>18888.643299999992</v>
      </c>
      <c r="M11" s="67">
        <f t="shared" si="4"/>
        <v>32283.554229999994</v>
      </c>
      <c r="N11" s="68">
        <f t="shared" si="5"/>
        <v>0.03156494215411943</v>
      </c>
      <c r="O11" s="67">
        <v>14332.508000000009</v>
      </c>
      <c r="P11" s="67">
        <v>20194.94099999999</v>
      </c>
      <c r="Q11" s="67">
        <f t="shared" si="6"/>
        <v>34527.449</v>
      </c>
      <c r="R11" s="68">
        <f t="shared" si="7"/>
        <v>-0.0649887215820667</v>
      </c>
    </row>
    <row r="12" spans="1:18" s="5" customFormat="1" ht="20.25" customHeight="1">
      <c r="A12" s="64" t="s">
        <v>101</v>
      </c>
      <c r="B12" s="65" t="s">
        <v>102</v>
      </c>
      <c r="C12" s="66">
        <v>958.87</v>
      </c>
      <c r="D12" s="67">
        <v>759.4850000000001</v>
      </c>
      <c r="E12" s="67">
        <f>D12+C12</f>
        <v>1718.355</v>
      </c>
      <c r="F12" s="68">
        <f>E12/$E$7</f>
        <v>0.01889507475169353</v>
      </c>
      <c r="G12" s="66">
        <v>896.138</v>
      </c>
      <c r="H12" s="67">
        <v>731.4669999999999</v>
      </c>
      <c r="I12" s="67">
        <f>H12+G12</f>
        <v>1627.605</v>
      </c>
      <c r="J12" s="68">
        <f>(E12/I12-1)</f>
        <v>0.055756771452533105</v>
      </c>
      <c r="K12" s="66">
        <v>11170.27685</v>
      </c>
      <c r="L12" s="67">
        <v>8073.039609999997</v>
      </c>
      <c r="M12" s="67">
        <f>L12+K12</f>
        <v>19243.31646</v>
      </c>
      <c r="N12" s="68">
        <f>M12/$M$7</f>
        <v>0.018814972062427538</v>
      </c>
      <c r="O12" s="67">
        <v>11435.072000000004</v>
      </c>
      <c r="P12" s="67">
        <v>7334.440999999998</v>
      </c>
      <c r="Q12" s="67">
        <f>P12+O12</f>
        <v>18769.513000000003</v>
      </c>
      <c r="R12" s="68">
        <f>(M12/Q12-1)</f>
        <v>0.025243247387398693</v>
      </c>
    </row>
    <row r="13" spans="1:18" s="5" customFormat="1" ht="20.25" customHeight="1">
      <c r="A13" s="64" t="s">
        <v>78</v>
      </c>
      <c r="B13" s="65" t="s">
        <v>79</v>
      </c>
      <c r="C13" s="66">
        <v>266.00699999999995</v>
      </c>
      <c r="D13" s="67">
        <v>1317.619</v>
      </c>
      <c r="E13" s="67">
        <f>D13+C13</f>
        <v>1583.6259999999997</v>
      </c>
      <c r="F13" s="68">
        <f>E13/$E$7</f>
        <v>0.01741359128278232</v>
      </c>
      <c r="G13" s="66">
        <v>227.31299999999993</v>
      </c>
      <c r="H13" s="67">
        <v>1683.62</v>
      </c>
      <c r="I13" s="67">
        <f>H13+G13</f>
        <v>1910.9329999999998</v>
      </c>
      <c r="J13" s="68">
        <f>(E13/I13-1)</f>
        <v>-0.17128125371219194</v>
      </c>
      <c r="K13" s="66">
        <v>2403.796540000001</v>
      </c>
      <c r="L13" s="67">
        <v>16136.562759999995</v>
      </c>
      <c r="M13" s="67">
        <f>L13+K13</f>
        <v>18540.359299999996</v>
      </c>
      <c r="N13" s="68">
        <f>M13/$M$7</f>
        <v>0.018127662296775874</v>
      </c>
      <c r="O13" s="67">
        <v>2081.9219999999996</v>
      </c>
      <c r="P13" s="67">
        <v>16330.169000000005</v>
      </c>
      <c r="Q13" s="67">
        <f>P13+O13</f>
        <v>18412.091000000004</v>
      </c>
      <c r="R13" s="68">
        <f>(M13/Q13-1)</f>
        <v>0.006966525420713632</v>
      </c>
    </row>
    <row r="14" spans="1:18" s="5" customFormat="1" ht="20.25" customHeight="1">
      <c r="A14" s="64" t="s">
        <v>72</v>
      </c>
      <c r="B14" s="65" t="s">
        <v>73</v>
      </c>
      <c r="C14" s="66">
        <v>375.54599999999994</v>
      </c>
      <c r="D14" s="67">
        <v>914.748</v>
      </c>
      <c r="E14" s="67">
        <f>D14+C14</f>
        <v>1290.2939999999999</v>
      </c>
      <c r="F14" s="68">
        <f>E14/$E$7</f>
        <v>0.014188105241153109</v>
      </c>
      <c r="G14" s="66">
        <v>286.487</v>
      </c>
      <c r="H14" s="67">
        <v>747.8009999999998</v>
      </c>
      <c r="I14" s="67">
        <f>H14+G14</f>
        <v>1034.2879999999998</v>
      </c>
      <c r="J14" s="68">
        <f>(E14/I14-1)</f>
        <v>0.24751906625620723</v>
      </c>
      <c r="K14" s="66">
        <v>4210.562609999999</v>
      </c>
      <c r="L14" s="67">
        <v>7950.391240000004</v>
      </c>
      <c r="M14" s="67">
        <f>L14+K14</f>
        <v>12160.953850000002</v>
      </c>
      <c r="N14" s="68">
        <f>M14/$M$7</f>
        <v>0.011890258491348464</v>
      </c>
      <c r="O14" s="67">
        <v>3184.3779999999992</v>
      </c>
      <c r="P14" s="67">
        <v>7178.026000000001</v>
      </c>
      <c r="Q14" s="67">
        <f>P14+O14</f>
        <v>10362.404</v>
      </c>
      <c r="R14" s="68">
        <f>(M14/Q14-1)</f>
        <v>0.1735649227727467</v>
      </c>
    </row>
    <row r="15" spans="1:18" s="5" customFormat="1" ht="20.25" customHeight="1">
      <c r="A15" s="64" t="s">
        <v>90</v>
      </c>
      <c r="B15" s="65" t="s">
        <v>91</v>
      </c>
      <c r="C15" s="66">
        <v>317.119</v>
      </c>
      <c r="D15" s="67">
        <v>264.736</v>
      </c>
      <c r="E15" s="67">
        <f t="shared" si="0"/>
        <v>581.855</v>
      </c>
      <c r="F15" s="68">
        <f t="shared" si="1"/>
        <v>0.0063980921984378315</v>
      </c>
      <c r="G15" s="66">
        <v>347.838</v>
      </c>
      <c r="H15" s="67">
        <v>255.48599999999996</v>
      </c>
      <c r="I15" s="67">
        <f t="shared" si="2"/>
        <v>603.324</v>
      </c>
      <c r="J15" s="68">
        <f t="shared" si="3"/>
        <v>-0.03558452837944448</v>
      </c>
      <c r="K15" s="66">
        <v>3252.6370000000006</v>
      </c>
      <c r="L15" s="67">
        <v>2523.9650000000006</v>
      </c>
      <c r="M15" s="67">
        <f t="shared" si="4"/>
        <v>5776.602000000001</v>
      </c>
      <c r="N15" s="68">
        <f t="shared" si="5"/>
        <v>0.005648018389745021</v>
      </c>
      <c r="O15" s="67">
        <v>3059.693000000001</v>
      </c>
      <c r="P15" s="67">
        <v>2715.649</v>
      </c>
      <c r="Q15" s="67">
        <f t="shared" si="6"/>
        <v>5775.342000000001</v>
      </c>
      <c r="R15" s="68">
        <f t="shared" si="7"/>
        <v>0.00021816889804981976</v>
      </c>
    </row>
    <row r="16" spans="1:18" s="5" customFormat="1" ht="20.25" customHeight="1">
      <c r="A16" s="64" t="s">
        <v>82</v>
      </c>
      <c r="B16" s="65" t="s">
        <v>83</v>
      </c>
      <c r="C16" s="66">
        <v>201.44299999999998</v>
      </c>
      <c r="D16" s="67">
        <v>323.935</v>
      </c>
      <c r="E16" s="67">
        <f aca="true" t="shared" si="8" ref="E16:E28">D16+C16</f>
        <v>525.3779999999999</v>
      </c>
      <c r="F16" s="68">
        <f aca="true" t="shared" si="9" ref="F16:F28">E16/$E$7</f>
        <v>0.005777069687518146</v>
      </c>
      <c r="G16" s="66">
        <v>197.232</v>
      </c>
      <c r="H16" s="67">
        <v>233.84900000000002</v>
      </c>
      <c r="I16" s="67">
        <f aca="true" t="shared" si="10" ref="I16:I28">H16+G16</f>
        <v>431.081</v>
      </c>
      <c r="J16" s="68">
        <f aca="true" t="shared" si="11" ref="J16:J28">(E16/I16-1)</f>
        <v>0.2187454329928713</v>
      </c>
      <c r="K16" s="66">
        <v>2684.06435</v>
      </c>
      <c r="L16" s="67">
        <v>2434.61802</v>
      </c>
      <c r="M16" s="67">
        <f aca="true" t="shared" si="12" ref="M16:M28">L16+K16</f>
        <v>5118.68237</v>
      </c>
      <c r="N16" s="68">
        <f aca="true" t="shared" si="13" ref="N16:N28">M16/$M$7</f>
        <v>0.005004743646355354</v>
      </c>
      <c r="O16" s="67">
        <v>2603.2579999999994</v>
      </c>
      <c r="P16" s="67">
        <v>2470.876999999999</v>
      </c>
      <c r="Q16" s="67">
        <f aca="true" t="shared" si="14" ref="Q16:Q28">P16+O16</f>
        <v>5074.134999999998</v>
      </c>
      <c r="R16" s="68">
        <f aca="true" t="shared" si="15" ref="R16:R28">(M16/Q16-1)</f>
        <v>0.008779303270409988</v>
      </c>
    </row>
    <row r="17" spans="1:18" s="5" customFormat="1" ht="20.25" customHeight="1">
      <c r="A17" s="64" t="s">
        <v>144</v>
      </c>
      <c r="B17" s="65" t="s">
        <v>145</v>
      </c>
      <c r="C17" s="66">
        <v>294.65400000000005</v>
      </c>
      <c r="D17" s="67">
        <v>205.55599999999998</v>
      </c>
      <c r="E17" s="67">
        <f aca="true" t="shared" si="16" ref="E17:E22">D17+C17</f>
        <v>500.21000000000004</v>
      </c>
      <c r="F17" s="68">
        <f aca="true" t="shared" si="17" ref="F17:F22">E17/$E$7</f>
        <v>0.005500321727201086</v>
      </c>
      <c r="G17" s="66">
        <v>163.813</v>
      </c>
      <c r="H17" s="67">
        <v>124.851</v>
      </c>
      <c r="I17" s="67">
        <f aca="true" t="shared" si="18" ref="I17:I22">H17+G17</f>
        <v>288.664</v>
      </c>
      <c r="J17" s="68">
        <f aca="true" t="shared" si="19" ref="J17:J22">(E17/I17-1)</f>
        <v>0.7328451071141537</v>
      </c>
      <c r="K17" s="66">
        <v>1966.628</v>
      </c>
      <c r="L17" s="67">
        <v>1536.057</v>
      </c>
      <c r="M17" s="67">
        <f aca="true" t="shared" si="20" ref="M17:M22">L17+K17</f>
        <v>3502.685</v>
      </c>
      <c r="N17" s="68">
        <f aca="true" t="shared" si="21" ref="N17:N22">M17/$M$7</f>
        <v>0.00342471738462924</v>
      </c>
      <c r="O17" s="67">
        <v>1708.4379999999994</v>
      </c>
      <c r="P17" s="67">
        <v>1415.0559999999998</v>
      </c>
      <c r="Q17" s="67">
        <f aca="true" t="shared" si="22" ref="Q17:Q22">P17+O17</f>
        <v>3123.4939999999992</v>
      </c>
      <c r="R17" s="68">
        <f aca="true" t="shared" si="23" ref="R17:R22">(M17/Q17-1)</f>
        <v>0.12139962490723555</v>
      </c>
    </row>
    <row r="18" spans="1:18" s="5" customFormat="1" ht="20.25" customHeight="1">
      <c r="A18" s="64" t="s">
        <v>84</v>
      </c>
      <c r="B18" s="65" t="s">
        <v>85</v>
      </c>
      <c r="C18" s="66">
        <v>147.806</v>
      </c>
      <c r="D18" s="67">
        <v>347.74499999999995</v>
      </c>
      <c r="E18" s="67">
        <f t="shared" si="16"/>
        <v>495.55099999999993</v>
      </c>
      <c r="F18" s="68">
        <f t="shared" si="17"/>
        <v>0.005449091246149067</v>
      </c>
      <c r="G18" s="66">
        <v>225.535</v>
      </c>
      <c r="H18" s="67">
        <v>319.332</v>
      </c>
      <c r="I18" s="67">
        <f t="shared" si="18"/>
        <v>544.867</v>
      </c>
      <c r="J18" s="68">
        <f t="shared" si="19"/>
        <v>-0.09051016119530098</v>
      </c>
      <c r="K18" s="66">
        <v>1734.8683300000002</v>
      </c>
      <c r="L18" s="67">
        <v>3298.4836800000026</v>
      </c>
      <c r="M18" s="67">
        <f t="shared" si="20"/>
        <v>5033.352010000002</v>
      </c>
      <c r="N18" s="68">
        <f t="shared" si="21"/>
        <v>0.004921312687725427</v>
      </c>
      <c r="O18" s="67">
        <v>2499.6440000000002</v>
      </c>
      <c r="P18" s="67">
        <v>3540.913999999998</v>
      </c>
      <c r="Q18" s="67">
        <f t="shared" si="22"/>
        <v>6040.557999999998</v>
      </c>
      <c r="R18" s="68">
        <f t="shared" si="23"/>
        <v>-0.16674055443222235</v>
      </c>
    </row>
    <row r="19" spans="1:18" s="5" customFormat="1" ht="20.25" customHeight="1">
      <c r="A19" s="64" t="s">
        <v>139</v>
      </c>
      <c r="B19" s="65" t="s">
        <v>139</v>
      </c>
      <c r="C19" s="66">
        <v>130.174</v>
      </c>
      <c r="D19" s="67">
        <v>352.985</v>
      </c>
      <c r="E19" s="67">
        <f t="shared" si="16"/>
        <v>483.159</v>
      </c>
      <c r="F19" s="68">
        <f t="shared" si="17"/>
        <v>0.005312828502814317</v>
      </c>
      <c r="G19" s="66">
        <v>146.75900000000001</v>
      </c>
      <c r="H19" s="67">
        <v>368.80999999999995</v>
      </c>
      <c r="I19" s="67">
        <f t="shared" si="18"/>
        <v>515.569</v>
      </c>
      <c r="J19" s="68">
        <f t="shared" si="19"/>
        <v>-0.06286258483345575</v>
      </c>
      <c r="K19" s="66">
        <v>1416.0922000000005</v>
      </c>
      <c r="L19" s="67">
        <v>3746.7879999999977</v>
      </c>
      <c r="M19" s="67">
        <f t="shared" si="20"/>
        <v>5162.880199999998</v>
      </c>
      <c r="N19" s="68">
        <f t="shared" si="21"/>
        <v>0.005047957659823273</v>
      </c>
      <c r="O19" s="67">
        <v>2055.436000000001</v>
      </c>
      <c r="P19" s="67">
        <v>5161.154000000006</v>
      </c>
      <c r="Q19" s="67">
        <f t="shared" si="22"/>
        <v>7216.590000000007</v>
      </c>
      <c r="R19" s="68">
        <f t="shared" si="23"/>
        <v>-0.284581748443518</v>
      </c>
    </row>
    <row r="20" spans="1:18" s="5" customFormat="1" ht="20.25" customHeight="1">
      <c r="A20" s="64" t="s">
        <v>149</v>
      </c>
      <c r="B20" s="65" t="s">
        <v>149</v>
      </c>
      <c r="C20" s="66">
        <v>341.07400000000007</v>
      </c>
      <c r="D20" s="67">
        <v>69.83800000000001</v>
      </c>
      <c r="E20" s="67">
        <f t="shared" si="16"/>
        <v>410.9120000000001</v>
      </c>
      <c r="F20" s="68">
        <f t="shared" si="17"/>
        <v>0.004518398675691516</v>
      </c>
      <c r="G20" s="66">
        <v>424.247</v>
      </c>
      <c r="H20" s="67">
        <v>132.42999999999998</v>
      </c>
      <c r="I20" s="67">
        <f t="shared" si="18"/>
        <v>556.677</v>
      </c>
      <c r="J20" s="68">
        <f t="shared" si="19"/>
        <v>-0.26184843275364333</v>
      </c>
      <c r="K20" s="66">
        <v>3647.467999999999</v>
      </c>
      <c r="L20" s="67">
        <v>791.525</v>
      </c>
      <c r="M20" s="67">
        <f t="shared" si="20"/>
        <v>4438.992999999999</v>
      </c>
      <c r="N20" s="68">
        <f t="shared" si="21"/>
        <v>0.004340183743998532</v>
      </c>
      <c r="O20" s="67">
        <v>4440.926</v>
      </c>
      <c r="P20" s="67">
        <v>1095.8610000000003</v>
      </c>
      <c r="Q20" s="67">
        <f t="shared" si="22"/>
        <v>5536.787</v>
      </c>
      <c r="R20" s="68">
        <f t="shared" si="23"/>
        <v>-0.19827275277159873</v>
      </c>
    </row>
    <row r="21" spans="1:18" s="5" customFormat="1" ht="20.25" customHeight="1">
      <c r="A21" s="64" t="s">
        <v>107</v>
      </c>
      <c r="B21" s="65" t="s">
        <v>108</v>
      </c>
      <c r="C21" s="66">
        <v>222.407</v>
      </c>
      <c r="D21" s="67">
        <v>129.87000000000003</v>
      </c>
      <c r="E21" s="67">
        <f t="shared" si="16"/>
        <v>352.27700000000004</v>
      </c>
      <c r="F21" s="68">
        <f t="shared" si="17"/>
        <v>0.0038736467425545614</v>
      </c>
      <c r="G21" s="66">
        <v>255.01999999999998</v>
      </c>
      <c r="H21" s="67">
        <v>175.722</v>
      </c>
      <c r="I21" s="67">
        <f t="shared" si="18"/>
        <v>430.74199999999996</v>
      </c>
      <c r="J21" s="68">
        <f t="shared" si="19"/>
        <v>-0.18216240812365625</v>
      </c>
      <c r="K21" s="66">
        <v>2277.2099999999973</v>
      </c>
      <c r="L21" s="67">
        <v>1273.2629999999992</v>
      </c>
      <c r="M21" s="67">
        <f t="shared" si="20"/>
        <v>3550.4729999999963</v>
      </c>
      <c r="N21" s="68">
        <f t="shared" si="21"/>
        <v>0.0034714416531194552</v>
      </c>
      <c r="O21" s="67">
        <v>2440.132999999992</v>
      </c>
      <c r="P21" s="67">
        <v>1684.9209999999966</v>
      </c>
      <c r="Q21" s="67">
        <f t="shared" si="22"/>
        <v>4125.053999999989</v>
      </c>
      <c r="R21" s="68">
        <f t="shared" si="23"/>
        <v>-0.13929054019656328</v>
      </c>
    </row>
    <row r="22" spans="1:18" s="5" customFormat="1" ht="20.25" customHeight="1">
      <c r="A22" s="64" t="s">
        <v>133</v>
      </c>
      <c r="B22" s="65" t="s">
        <v>134</v>
      </c>
      <c r="C22" s="66">
        <v>139.461</v>
      </c>
      <c r="D22" s="67">
        <v>193.68</v>
      </c>
      <c r="E22" s="67">
        <f t="shared" si="16"/>
        <v>333.141</v>
      </c>
      <c r="F22" s="68">
        <f t="shared" si="17"/>
        <v>0.0036632268057845644</v>
      </c>
      <c r="G22" s="66">
        <v>230.066</v>
      </c>
      <c r="H22" s="67">
        <v>306.398</v>
      </c>
      <c r="I22" s="67">
        <f t="shared" si="18"/>
        <v>536.464</v>
      </c>
      <c r="J22" s="68">
        <f t="shared" si="19"/>
        <v>-0.3790058605982881</v>
      </c>
      <c r="K22" s="66">
        <v>1239.9329999999998</v>
      </c>
      <c r="L22" s="67">
        <v>2046.585</v>
      </c>
      <c r="M22" s="67">
        <f t="shared" si="20"/>
        <v>3286.518</v>
      </c>
      <c r="N22" s="68">
        <f t="shared" si="21"/>
        <v>0.0032133621291942954</v>
      </c>
      <c r="O22" s="67">
        <v>1235.5660000000003</v>
      </c>
      <c r="P22" s="67">
        <v>2047.1230000000007</v>
      </c>
      <c r="Q22" s="67">
        <f t="shared" si="22"/>
        <v>3282.689000000001</v>
      </c>
      <c r="R22" s="68">
        <f t="shared" si="23"/>
        <v>0.0011664217962770174</v>
      </c>
    </row>
    <row r="23" spans="1:18" s="5" customFormat="1" ht="20.25" customHeight="1">
      <c r="A23" s="64" t="s">
        <v>80</v>
      </c>
      <c r="B23" s="65" t="s">
        <v>81</v>
      </c>
      <c r="C23" s="66">
        <v>77.94</v>
      </c>
      <c r="D23" s="67">
        <v>224.39000000000001</v>
      </c>
      <c r="E23" s="67">
        <f t="shared" si="8"/>
        <v>302.33000000000004</v>
      </c>
      <c r="F23" s="68">
        <f t="shared" si="9"/>
        <v>0.0033244282756936176</v>
      </c>
      <c r="G23" s="66">
        <v>204.531</v>
      </c>
      <c r="H23" s="67">
        <v>189.792</v>
      </c>
      <c r="I23" s="67">
        <f t="shared" si="10"/>
        <v>394.323</v>
      </c>
      <c r="J23" s="68">
        <f t="shared" si="11"/>
        <v>-0.2332935182578747</v>
      </c>
      <c r="K23" s="66">
        <v>1057.219</v>
      </c>
      <c r="L23" s="67">
        <v>1973.2529999999997</v>
      </c>
      <c r="M23" s="67">
        <f t="shared" si="12"/>
        <v>3030.4719999999998</v>
      </c>
      <c r="N23" s="68">
        <f t="shared" si="13"/>
        <v>0.002963015555789956</v>
      </c>
      <c r="O23" s="67">
        <v>1872.056</v>
      </c>
      <c r="P23" s="67">
        <v>1791.3829999999996</v>
      </c>
      <c r="Q23" s="67">
        <f t="shared" si="14"/>
        <v>3663.4389999999994</v>
      </c>
      <c r="R23" s="68">
        <f t="shared" si="15"/>
        <v>-0.1727794566799119</v>
      </c>
    </row>
    <row r="24" spans="1:18" s="5" customFormat="1" ht="20.25" customHeight="1">
      <c r="A24" s="64" t="s">
        <v>88</v>
      </c>
      <c r="B24" s="65" t="s">
        <v>89</v>
      </c>
      <c r="C24" s="66">
        <v>36.746</v>
      </c>
      <c r="D24" s="67">
        <v>203.083</v>
      </c>
      <c r="E24" s="67">
        <f t="shared" si="8"/>
        <v>239.829</v>
      </c>
      <c r="F24" s="68">
        <f t="shared" si="9"/>
        <v>0.002637165709427859</v>
      </c>
      <c r="G24" s="66">
        <v>38.483000000000004</v>
      </c>
      <c r="H24" s="67">
        <v>188.86899999999997</v>
      </c>
      <c r="I24" s="67">
        <f t="shared" si="10"/>
        <v>227.35199999999998</v>
      </c>
      <c r="J24" s="68">
        <f t="shared" si="11"/>
        <v>0.05487965797529837</v>
      </c>
      <c r="K24" s="66">
        <v>432.32199999999995</v>
      </c>
      <c r="L24" s="67">
        <v>1732.0890699999998</v>
      </c>
      <c r="M24" s="67">
        <f t="shared" si="12"/>
        <v>2164.4110699999997</v>
      </c>
      <c r="N24" s="68">
        <f t="shared" si="13"/>
        <v>0.002116232609815891</v>
      </c>
      <c r="O24" s="67">
        <v>525.681</v>
      </c>
      <c r="P24" s="67">
        <v>1819.733</v>
      </c>
      <c r="Q24" s="67">
        <f t="shared" si="14"/>
        <v>2345.4139999999998</v>
      </c>
      <c r="R24" s="68">
        <f t="shared" si="15"/>
        <v>-0.07717312593853376</v>
      </c>
    </row>
    <row r="25" spans="1:18" s="5" customFormat="1" ht="20.25" customHeight="1">
      <c r="A25" s="64" t="s">
        <v>100</v>
      </c>
      <c r="B25" s="65" t="s">
        <v>100</v>
      </c>
      <c r="C25" s="66">
        <v>109.732</v>
      </c>
      <c r="D25" s="67">
        <v>126.882</v>
      </c>
      <c r="E25" s="67">
        <f t="shared" si="8"/>
        <v>236.614</v>
      </c>
      <c r="F25" s="68">
        <f t="shared" si="9"/>
        <v>0.0026018134886546807</v>
      </c>
      <c r="G25" s="66">
        <v>94.908</v>
      </c>
      <c r="H25" s="67">
        <v>112.702</v>
      </c>
      <c r="I25" s="67">
        <f t="shared" si="10"/>
        <v>207.61</v>
      </c>
      <c r="J25" s="68">
        <f t="shared" si="11"/>
        <v>0.13970425316699586</v>
      </c>
      <c r="K25" s="66">
        <v>485.51000000000005</v>
      </c>
      <c r="L25" s="67">
        <v>625.8610000000001</v>
      </c>
      <c r="M25" s="67">
        <f t="shared" si="12"/>
        <v>1111.371</v>
      </c>
      <c r="N25" s="68">
        <f t="shared" si="13"/>
        <v>0.001086632564581966</v>
      </c>
      <c r="O25" s="67">
        <v>1342.207</v>
      </c>
      <c r="P25" s="67">
        <v>1572.2579999999998</v>
      </c>
      <c r="Q25" s="67">
        <f t="shared" si="14"/>
        <v>2914.465</v>
      </c>
      <c r="R25" s="68">
        <f t="shared" si="15"/>
        <v>-0.6186706651134942</v>
      </c>
    </row>
    <row r="26" spans="1:18" s="5" customFormat="1" ht="20.25" customHeight="1">
      <c r="A26" s="64" t="s">
        <v>98</v>
      </c>
      <c r="B26" s="65" t="s">
        <v>99</v>
      </c>
      <c r="C26" s="66">
        <v>55.186</v>
      </c>
      <c r="D26" s="67">
        <v>142.461</v>
      </c>
      <c r="E26" s="67">
        <f t="shared" si="8"/>
        <v>197.64700000000002</v>
      </c>
      <c r="F26" s="68">
        <f t="shared" si="9"/>
        <v>0.0021733313776536116</v>
      </c>
      <c r="G26" s="66">
        <v>51.747</v>
      </c>
      <c r="H26" s="67">
        <v>94.17800000000003</v>
      </c>
      <c r="I26" s="67">
        <f t="shared" si="10"/>
        <v>145.925</v>
      </c>
      <c r="J26" s="68">
        <f t="shared" si="11"/>
        <v>0.3544423505225287</v>
      </c>
      <c r="K26" s="66">
        <v>535.985</v>
      </c>
      <c r="L26" s="67">
        <v>1463.5979999999997</v>
      </c>
      <c r="M26" s="67">
        <f t="shared" si="12"/>
        <v>1999.5829999999996</v>
      </c>
      <c r="N26" s="68">
        <f t="shared" si="13"/>
        <v>0.0019550735113517455</v>
      </c>
      <c r="O26" s="67">
        <v>577.1540000000001</v>
      </c>
      <c r="P26" s="67">
        <v>1680.6240000000005</v>
      </c>
      <c r="Q26" s="67">
        <f t="shared" si="14"/>
        <v>2257.7780000000007</v>
      </c>
      <c r="R26" s="68">
        <f t="shared" si="15"/>
        <v>-0.11435801039783411</v>
      </c>
    </row>
    <row r="27" spans="1:18" s="5" customFormat="1" ht="20.25" customHeight="1">
      <c r="A27" s="64" t="s">
        <v>86</v>
      </c>
      <c r="B27" s="65" t="s">
        <v>87</v>
      </c>
      <c r="C27" s="66">
        <v>112.76699999999998</v>
      </c>
      <c r="D27" s="67">
        <v>64.874</v>
      </c>
      <c r="E27" s="67">
        <f t="shared" si="8"/>
        <v>177.64099999999996</v>
      </c>
      <c r="F27" s="68">
        <f t="shared" si="9"/>
        <v>0.0019533448990258647</v>
      </c>
      <c r="G27" s="66">
        <v>124.17799999999998</v>
      </c>
      <c r="H27" s="67">
        <v>69.30300000000001</v>
      </c>
      <c r="I27" s="67">
        <f t="shared" si="10"/>
        <v>193.481</v>
      </c>
      <c r="J27" s="68">
        <f t="shared" si="11"/>
        <v>-0.0818685038841025</v>
      </c>
      <c r="K27" s="66">
        <v>985.6179999999994</v>
      </c>
      <c r="L27" s="67">
        <v>681.7279999999992</v>
      </c>
      <c r="M27" s="67">
        <f t="shared" si="12"/>
        <v>1667.3459999999986</v>
      </c>
      <c r="N27" s="68">
        <f t="shared" si="13"/>
        <v>0.0016302319027808724</v>
      </c>
      <c r="O27" s="67">
        <v>1850.4889999999964</v>
      </c>
      <c r="P27" s="67">
        <v>1559.6049999999998</v>
      </c>
      <c r="Q27" s="67">
        <f t="shared" si="14"/>
        <v>3410.0939999999964</v>
      </c>
      <c r="R27" s="68">
        <f t="shared" si="15"/>
        <v>-0.5110557069687813</v>
      </c>
    </row>
    <row r="28" spans="1:18" s="5" customFormat="1" ht="20.25" customHeight="1">
      <c r="A28" s="64" t="s">
        <v>94</v>
      </c>
      <c r="B28" s="65" t="s">
        <v>95</v>
      </c>
      <c r="C28" s="66">
        <v>16.28</v>
      </c>
      <c r="D28" s="67">
        <v>149.058</v>
      </c>
      <c r="E28" s="67">
        <f t="shared" si="8"/>
        <v>165.338</v>
      </c>
      <c r="F28" s="68">
        <f t="shared" si="9"/>
        <v>0.0018180608019271367</v>
      </c>
      <c r="G28" s="66">
        <v>25.528000000000002</v>
      </c>
      <c r="H28" s="67">
        <v>140.812</v>
      </c>
      <c r="I28" s="67">
        <f t="shared" si="10"/>
        <v>166.34</v>
      </c>
      <c r="J28" s="68">
        <f t="shared" si="11"/>
        <v>-0.006023806661055731</v>
      </c>
      <c r="K28" s="66">
        <v>296.00700000000006</v>
      </c>
      <c r="L28" s="67">
        <v>1272.5910000000001</v>
      </c>
      <c r="M28" s="67">
        <f t="shared" si="12"/>
        <v>1568.5980000000002</v>
      </c>
      <c r="N28" s="68">
        <f t="shared" si="13"/>
        <v>0.0015336819725709442</v>
      </c>
      <c r="O28" s="67">
        <v>331.775</v>
      </c>
      <c r="P28" s="67">
        <v>1218.5590000000002</v>
      </c>
      <c r="Q28" s="67">
        <f t="shared" si="14"/>
        <v>1550.3340000000003</v>
      </c>
      <c r="R28" s="68">
        <f t="shared" si="15"/>
        <v>0.011780687258358347</v>
      </c>
    </row>
    <row r="29" spans="1:18" s="5" customFormat="1" ht="20.25" customHeight="1">
      <c r="A29" s="64" t="s">
        <v>144</v>
      </c>
      <c r="B29" s="65" t="s">
        <v>163</v>
      </c>
      <c r="C29" s="66">
        <v>78.435</v>
      </c>
      <c r="D29" s="67">
        <v>40.213</v>
      </c>
      <c r="E29" s="67">
        <f>D29+C29</f>
        <v>118.648</v>
      </c>
      <c r="F29" s="68">
        <f>E29/$E$7</f>
        <v>0.001304656388894573</v>
      </c>
      <c r="G29" s="66">
        <v>93.345</v>
      </c>
      <c r="H29" s="67">
        <v>43.411</v>
      </c>
      <c r="I29" s="67">
        <f>H29+G29</f>
        <v>136.756</v>
      </c>
      <c r="J29" s="68">
        <f>(E29/I29-1)</f>
        <v>-0.13241100938898476</v>
      </c>
      <c r="K29" s="66">
        <v>945.7740000000003</v>
      </c>
      <c r="L29" s="67">
        <v>425.02299999999997</v>
      </c>
      <c r="M29" s="67">
        <f>L29+K29</f>
        <v>1370.7970000000003</v>
      </c>
      <c r="N29" s="68">
        <f>M29/$M$7</f>
        <v>0.0013402839012636332</v>
      </c>
      <c r="O29" s="67">
        <v>606.037</v>
      </c>
      <c r="P29" s="67">
        <v>500.5580000000002</v>
      </c>
      <c r="Q29" s="67">
        <f>P29+O29</f>
        <v>1106.5950000000003</v>
      </c>
      <c r="R29" s="68">
        <f>(M29/Q29-1)</f>
        <v>0.238752208350842</v>
      </c>
    </row>
    <row r="30" spans="1:18" s="5" customFormat="1" ht="20.25" customHeight="1">
      <c r="A30" s="64" t="s">
        <v>182</v>
      </c>
      <c r="B30" s="65" t="s">
        <v>183</v>
      </c>
      <c r="C30" s="66">
        <v>57.788999999999994</v>
      </c>
      <c r="D30" s="67">
        <v>57.029</v>
      </c>
      <c r="E30" s="67">
        <f aca="true" t="shared" si="24" ref="E30:E41">D30+C30</f>
        <v>114.818</v>
      </c>
      <c r="F30" s="68">
        <f aca="true" t="shared" si="25" ref="F30:F41">E30/$E$7</f>
        <v>0.0012625416126702269</v>
      </c>
      <c r="G30" s="66">
        <v>23.211</v>
      </c>
      <c r="H30" s="67">
        <v>21.813</v>
      </c>
      <c r="I30" s="67">
        <f aca="true" t="shared" si="26" ref="I30:I41">H30+G30</f>
        <v>45.024</v>
      </c>
      <c r="J30" s="68">
        <f aca="true" t="shared" si="27" ref="J30:J41">(E30/I30-1)</f>
        <v>1.5501510305614783</v>
      </c>
      <c r="K30" s="66">
        <v>462.85599999999994</v>
      </c>
      <c r="L30" s="67">
        <v>451.07399999999996</v>
      </c>
      <c r="M30" s="67">
        <f aca="true" t="shared" si="28" ref="M30:M41">L30+K30</f>
        <v>913.9299999999998</v>
      </c>
      <c r="N30" s="68">
        <f aca="true" t="shared" si="29" ref="N30:N41">M30/$M$7</f>
        <v>0.0008935864798959086</v>
      </c>
      <c r="O30" s="67">
        <v>131.854</v>
      </c>
      <c r="P30" s="67">
        <v>124.74299999999998</v>
      </c>
      <c r="Q30" s="67">
        <f aca="true" t="shared" si="30" ref="Q30:Q41">P30+O30</f>
        <v>256.597</v>
      </c>
      <c r="R30" s="68">
        <f aca="true" t="shared" si="31" ref="R30:R41">(M30/Q30-1)</f>
        <v>2.561732989863482</v>
      </c>
    </row>
    <row r="31" spans="1:18" s="5" customFormat="1" ht="20.25" customHeight="1">
      <c r="A31" s="64" t="s">
        <v>111</v>
      </c>
      <c r="B31" s="65" t="s">
        <v>112</v>
      </c>
      <c r="C31" s="66">
        <v>35.57</v>
      </c>
      <c r="D31" s="67">
        <v>67.528</v>
      </c>
      <c r="E31" s="67">
        <f t="shared" si="24"/>
        <v>103.09800000000001</v>
      </c>
      <c r="F31" s="68">
        <f t="shared" si="25"/>
        <v>0.0011336681982187034</v>
      </c>
      <c r="G31" s="66">
        <v>41.485</v>
      </c>
      <c r="H31" s="67">
        <v>43.159</v>
      </c>
      <c r="I31" s="67">
        <f t="shared" si="26"/>
        <v>84.644</v>
      </c>
      <c r="J31" s="68">
        <f t="shared" si="27"/>
        <v>0.21801899721185203</v>
      </c>
      <c r="K31" s="66">
        <v>438.078</v>
      </c>
      <c r="L31" s="67">
        <v>471.84400000000005</v>
      </c>
      <c r="M31" s="67">
        <f t="shared" si="28"/>
        <v>909.922</v>
      </c>
      <c r="N31" s="68">
        <f t="shared" si="29"/>
        <v>0.000889667695512616</v>
      </c>
      <c r="O31" s="67">
        <v>460.843</v>
      </c>
      <c r="P31" s="67">
        <v>449.16299999999995</v>
      </c>
      <c r="Q31" s="67">
        <f t="shared" si="30"/>
        <v>910.006</v>
      </c>
      <c r="R31" s="68">
        <f t="shared" si="31"/>
        <v>-9.230708368945795E-05</v>
      </c>
    </row>
    <row r="32" spans="1:18" s="5" customFormat="1" ht="20.25" customHeight="1">
      <c r="A32" s="64" t="s">
        <v>166</v>
      </c>
      <c r="B32" s="65" t="s">
        <v>167</v>
      </c>
      <c r="C32" s="66">
        <v>35.214999999999996</v>
      </c>
      <c r="D32" s="67">
        <v>58.495000000000005</v>
      </c>
      <c r="E32" s="67">
        <f t="shared" si="24"/>
        <v>93.71000000000001</v>
      </c>
      <c r="F32" s="68">
        <f t="shared" si="25"/>
        <v>0.001030437514355998</v>
      </c>
      <c r="G32" s="66">
        <v>79.99</v>
      </c>
      <c r="H32" s="67">
        <v>84.84</v>
      </c>
      <c r="I32" s="67">
        <f t="shared" si="26"/>
        <v>164.82999999999998</v>
      </c>
      <c r="J32" s="68">
        <f t="shared" si="27"/>
        <v>-0.43147485287872345</v>
      </c>
      <c r="K32" s="66">
        <v>475.3489999999999</v>
      </c>
      <c r="L32" s="67">
        <v>518.7660000000001</v>
      </c>
      <c r="M32" s="67">
        <f t="shared" si="28"/>
        <v>994.115</v>
      </c>
      <c r="N32" s="68">
        <f t="shared" si="29"/>
        <v>0.00097198661107713</v>
      </c>
      <c r="O32" s="67">
        <v>792.186</v>
      </c>
      <c r="P32" s="67">
        <v>757.7029999999999</v>
      </c>
      <c r="Q32" s="67">
        <f t="shared" si="30"/>
        <v>1549.889</v>
      </c>
      <c r="R32" s="68">
        <f t="shared" si="31"/>
        <v>-0.3585895506065273</v>
      </c>
    </row>
    <row r="33" spans="1:18" s="5" customFormat="1" ht="20.25" customHeight="1">
      <c r="A33" s="64" t="s">
        <v>169</v>
      </c>
      <c r="B33" s="65" t="s">
        <v>170</v>
      </c>
      <c r="C33" s="66">
        <v>18.475</v>
      </c>
      <c r="D33" s="67">
        <v>74.73599999999999</v>
      </c>
      <c r="E33" s="67">
        <f t="shared" si="24"/>
        <v>93.21099999999998</v>
      </c>
      <c r="F33" s="68">
        <f t="shared" si="25"/>
        <v>0.0010249504978191966</v>
      </c>
      <c r="G33" s="66">
        <v>35</v>
      </c>
      <c r="H33" s="67">
        <v>96.94999999999999</v>
      </c>
      <c r="I33" s="67">
        <f t="shared" si="26"/>
        <v>131.95</v>
      </c>
      <c r="J33" s="68">
        <f t="shared" si="27"/>
        <v>-0.2935884804850323</v>
      </c>
      <c r="K33" s="66">
        <v>203.27499999999995</v>
      </c>
      <c r="L33" s="67">
        <v>756.0100000000002</v>
      </c>
      <c r="M33" s="67">
        <f t="shared" si="28"/>
        <v>959.2850000000002</v>
      </c>
      <c r="N33" s="68">
        <f t="shared" si="29"/>
        <v>0.0009379319054708206</v>
      </c>
      <c r="O33" s="67">
        <v>187.01000000000002</v>
      </c>
      <c r="P33" s="67">
        <v>639.4720000000001</v>
      </c>
      <c r="Q33" s="67">
        <f t="shared" si="30"/>
        <v>826.4820000000001</v>
      </c>
      <c r="R33" s="68">
        <f t="shared" si="31"/>
        <v>0.16068468520790535</v>
      </c>
    </row>
    <row r="34" spans="1:18" s="5" customFormat="1" ht="20.25" customHeight="1">
      <c r="A34" s="64" t="s">
        <v>121</v>
      </c>
      <c r="B34" s="65" t="s">
        <v>122</v>
      </c>
      <c r="C34" s="66">
        <v>33.611</v>
      </c>
      <c r="D34" s="67">
        <v>56.178</v>
      </c>
      <c r="E34" s="67">
        <f t="shared" si="24"/>
        <v>89.78899999999999</v>
      </c>
      <c r="F34" s="68">
        <f t="shared" si="25"/>
        <v>0.0009873220998453814</v>
      </c>
      <c r="G34" s="66">
        <v>66.6</v>
      </c>
      <c r="H34" s="67">
        <v>121.35100000000001</v>
      </c>
      <c r="I34" s="67">
        <f t="shared" si="26"/>
        <v>187.95100000000002</v>
      </c>
      <c r="J34" s="68">
        <f t="shared" si="27"/>
        <v>-0.5222744225888664</v>
      </c>
      <c r="K34" s="66">
        <v>682.039</v>
      </c>
      <c r="L34" s="67">
        <v>912.0799999999998</v>
      </c>
      <c r="M34" s="67">
        <f t="shared" si="28"/>
        <v>1594.1189999999997</v>
      </c>
      <c r="N34" s="68">
        <f t="shared" si="29"/>
        <v>0.0015586348907959974</v>
      </c>
      <c r="O34" s="67">
        <v>681.925</v>
      </c>
      <c r="P34" s="67">
        <v>764.8830000000003</v>
      </c>
      <c r="Q34" s="67">
        <f t="shared" si="30"/>
        <v>1446.8080000000002</v>
      </c>
      <c r="R34" s="68">
        <f t="shared" si="31"/>
        <v>0.1018179329945641</v>
      </c>
    </row>
    <row r="35" spans="1:18" s="5" customFormat="1" ht="20.25" customHeight="1">
      <c r="A35" s="64" t="s">
        <v>127</v>
      </c>
      <c r="B35" s="65" t="s">
        <v>128</v>
      </c>
      <c r="C35" s="66">
        <v>32.638</v>
      </c>
      <c r="D35" s="67">
        <v>52.03799999999999</v>
      </c>
      <c r="E35" s="67">
        <f t="shared" si="24"/>
        <v>84.67599999999999</v>
      </c>
      <c r="F35" s="68">
        <f t="shared" si="25"/>
        <v>0.0009310994233871355</v>
      </c>
      <c r="G35" s="66">
        <v>27.074999999999992</v>
      </c>
      <c r="H35" s="67">
        <v>39.297000000000004</v>
      </c>
      <c r="I35" s="67">
        <f t="shared" si="26"/>
        <v>66.372</v>
      </c>
      <c r="J35" s="68">
        <f t="shared" si="27"/>
        <v>0.2757789429277404</v>
      </c>
      <c r="K35" s="66">
        <v>468.41800000000035</v>
      </c>
      <c r="L35" s="67">
        <v>510.70200000000017</v>
      </c>
      <c r="M35" s="67">
        <f t="shared" si="28"/>
        <v>979.1200000000006</v>
      </c>
      <c r="N35" s="68">
        <f t="shared" si="29"/>
        <v>0.0009573253905612933</v>
      </c>
      <c r="O35" s="67">
        <v>438.5010000000002</v>
      </c>
      <c r="P35" s="67">
        <v>537.0370000000001</v>
      </c>
      <c r="Q35" s="67">
        <f t="shared" si="30"/>
        <v>975.5380000000004</v>
      </c>
      <c r="R35" s="68">
        <f t="shared" si="31"/>
        <v>0.0036718200623657715</v>
      </c>
    </row>
    <row r="36" spans="1:18" s="5" customFormat="1" ht="20.25" customHeight="1">
      <c r="A36" s="64" t="s">
        <v>92</v>
      </c>
      <c r="B36" s="65" t="s">
        <v>93</v>
      </c>
      <c r="C36" s="66">
        <v>39.306999999999995</v>
      </c>
      <c r="D36" s="67">
        <v>43.642</v>
      </c>
      <c r="E36" s="67">
        <f t="shared" si="24"/>
        <v>82.949</v>
      </c>
      <c r="F36" s="68">
        <f t="shared" si="25"/>
        <v>0.0009121092879982464</v>
      </c>
      <c r="G36" s="66">
        <v>38.97700000000001</v>
      </c>
      <c r="H36" s="67">
        <v>44.13699999999998</v>
      </c>
      <c r="I36" s="67">
        <f t="shared" si="26"/>
        <v>83.11399999999999</v>
      </c>
      <c r="J36" s="68">
        <f t="shared" si="27"/>
        <v>-0.001985225112495992</v>
      </c>
      <c r="K36" s="66">
        <v>404.40100000000024</v>
      </c>
      <c r="L36" s="67">
        <v>483.5599999999998</v>
      </c>
      <c r="M36" s="67">
        <f t="shared" si="28"/>
        <v>887.961</v>
      </c>
      <c r="N36" s="68">
        <f t="shared" si="29"/>
        <v>0.0008681955338755168</v>
      </c>
      <c r="O36" s="67">
        <v>333.67300000000023</v>
      </c>
      <c r="P36" s="67">
        <v>469.2939999999996</v>
      </c>
      <c r="Q36" s="67">
        <f t="shared" si="30"/>
        <v>802.9669999999999</v>
      </c>
      <c r="R36" s="68">
        <f t="shared" si="31"/>
        <v>0.10584992907554125</v>
      </c>
    </row>
    <row r="37" spans="1:18" s="5" customFormat="1" ht="20.25" customHeight="1">
      <c r="A37" s="64" t="s">
        <v>113</v>
      </c>
      <c r="B37" s="65" t="s">
        <v>114</v>
      </c>
      <c r="C37" s="66">
        <v>8.106</v>
      </c>
      <c r="D37" s="67">
        <v>67.839</v>
      </c>
      <c r="E37" s="67">
        <f t="shared" si="24"/>
        <v>75.945</v>
      </c>
      <c r="F37" s="68">
        <f t="shared" si="25"/>
        <v>0.0008350931280307999</v>
      </c>
      <c r="G37" s="66">
        <v>7.173000000000001</v>
      </c>
      <c r="H37" s="67">
        <v>57.57899999999999</v>
      </c>
      <c r="I37" s="67">
        <f t="shared" si="26"/>
        <v>64.752</v>
      </c>
      <c r="J37" s="68">
        <f t="shared" si="27"/>
        <v>0.17285952557449957</v>
      </c>
      <c r="K37" s="66">
        <v>73.019</v>
      </c>
      <c r="L37" s="67">
        <v>578.03</v>
      </c>
      <c r="M37" s="67">
        <f t="shared" si="28"/>
        <v>651.049</v>
      </c>
      <c r="N37" s="68">
        <f t="shared" si="29"/>
        <v>0.0006365570493908194</v>
      </c>
      <c r="O37" s="67">
        <v>75.49099999999999</v>
      </c>
      <c r="P37" s="67">
        <v>440.1379999999999</v>
      </c>
      <c r="Q37" s="67">
        <f t="shared" si="30"/>
        <v>515.6289999999999</v>
      </c>
      <c r="R37" s="68">
        <f t="shared" si="31"/>
        <v>0.2626306898952544</v>
      </c>
    </row>
    <row r="38" spans="1:18" s="5" customFormat="1" ht="20.25" customHeight="1">
      <c r="A38" s="64" t="s">
        <v>179</v>
      </c>
      <c r="B38" s="65" t="s">
        <v>179</v>
      </c>
      <c r="C38" s="66">
        <v>16.637</v>
      </c>
      <c r="D38" s="67">
        <v>55.99699999999999</v>
      </c>
      <c r="E38" s="67">
        <f t="shared" si="24"/>
        <v>72.63399999999999</v>
      </c>
      <c r="F38" s="68">
        <f t="shared" si="25"/>
        <v>0.000798685288845732</v>
      </c>
      <c r="G38" s="66">
        <v>36.213</v>
      </c>
      <c r="H38" s="67">
        <v>44.88</v>
      </c>
      <c r="I38" s="67">
        <f t="shared" si="26"/>
        <v>81.093</v>
      </c>
      <c r="J38" s="68">
        <f t="shared" si="27"/>
        <v>-0.10431233275375207</v>
      </c>
      <c r="K38" s="66">
        <v>171.59299999999996</v>
      </c>
      <c r="L38" s="67">
        <v>492.623</v>
      </c>
      <c r="M38" s="67">
        <f t="shared" si="28"/>
        <v>664.2159999999999</v>
      </c>
      <c r="N38" s="68">
        <f t="shared" si="29"/>
        <v>0.0006494309600631787</v>
      </c>
      <c r="O38" s="67">
        <v>416.8910000000001</v>
      </c>
      <c r="P38" s="67">
        <v>545.3820000000001</v>
      </c>
      <c r="Q38" s="67">
        <f t="shared" si="30"/>
        <v>962.2730000000001</v>
      </c>
      <c r="R38" s="68">
        <f t="shared" si="31"/>
        <v>-0.30974266138611417</v>
      </c>
    </row>
    <row r="39" spans="1:18" s="5" customFormat="1" ht="20.25" customHeight="1">
      <c r="A39" s="64" t="s">
        <v>158</v>
      </c>
      <c r="B39" s="65" t="s">
        <v>159</v>
      </c>
      <c r="C39" s="66">
        <v>24.784</v>
      </c>
      <c r="D39" s="67">
        <v>46.46300000000001</v>
      </c>
      <c r="E39" s="67">
        <f t="shared" si="24"/>
        <v>71.24700000000001</v>
      </c>
      <c r="F39" s="68">
        <f t="shared" si="25"/>
        <v>0.0007834338019989521</v>
      </c>
      <c r="G39" s="66">
        <v>34.328</v>
      </c>
      <c r="H39" s="67">
        <v>43.997</v>
      </c>
      <c r="I39" s="67">
        <f t="shared" si="26"/>
        <v>78.325</v>
      </c>
      <c r="J39" s="68">
        <f t="shared" si="27"/>
        <v>-0.0903670603255664</v>
      </c>
      <c r="K39" s="66">
        <v>192.51700000000008</v>
      </c>
      <c r="L39" s="67">
        <v>380.28399999999993</v>
      </c>
      <c r="M39" s="67">
        <f t="shared" si="28"/>
        <v>572.801</v>
      </c>
      <c r="N39" s="68">
        <f t="shared" si="29"/>
        <v>0.0005600508017800669</v>
      </c>
      <c r="O39" s="67">
        <v>244.534</v>
      </c>
      <c r="P39" s="67">
        <v>375.946</v>
      </c>
      <c r="Q39" s="67">
        <f t="shared" si="30"/>
        <v>620.48</v>
      </c>
      <c r="R39" s="68">
        <f t="shared" si="31"/>
        <v>-0.0768421222279525</v>
      </c>
    </row>
    <row r="40" spans="1:18" s="5" customFormat="1" ht="20.25" customHeight="1">
      <c r="A40" s="64" t="s">
        <v>178</v>
      </c>
      <c r="B40" s="65" t="s">
        <v>178</v>
      </c>
      <c r="C40" s="66">
        <v>41.036</v>
      </c>
      <c r="D40" s="67">
        <v>27.930999999999997</v>
      </c>
      <c r="E40" s="67">
        <f t="shared" si="24"/>
        <v>68.967</v>
      </c>
      <c r="F40" s="68">
        <f t="shared" si="25"/>
        <v>0.0007583628647165736</v>
      </c>
      <c r="G40" s="66">
        <v>37.9</v>
      </c>
      <c r="H40" s="67">
        <v>47.85199999999999</v>
      </c>
      <c r="I40" s="67">
        <f t="shared" si="26"/>
        <v>85.75199999999998</v>
      </c>
      <c r="J40" s="68">
        <f t="shared" si="27"/>
        <v>-0.19573887489504604</v>
      </c>
      <c r="K40" s="66">
        <v>391.2150000000001</v>
      </c>
      <c r="L40" s="67">
        <v>289.786</v>
      </c>
      <c r="M40" s="67">
        <f t="shared" si="28"/>
        <v>681.0010000000001</v>
      </c>
      <c r="N40" s="68">
        <f t="shared" si="29"/>
        <v>0.0006658423362791394</v>
      </c>
      <c r="O40" s="67">
        <v>417.26000000000005</v>
      </c>
      <c r="P40" s="67">
        <v>469.52700000000004</v>
      </c>
      <c r="Q40" s="67">
        <f t="shared" si="30"/>
        <v>886.787</v>
      </c>
      <c r="R40" s="68">
        <f t="shared" si="31"/>
        <v>-0.23205798010119671</v>
      </c>
    </row>
    <row r="41" spans="1:18" s="5" customFormat="1" ht="20.25" customHeight="1">
      <c r="A41" s="64" t="s">
        <v>115</v>
      </c>
      <c r="B41" s="65" t="s">
        <v>116</v>
      </c>
      <c r="C41" s="66">
        <v>21.305</v>
      </c>
      <c r="D41" s="67">
        <v>33.230000000000004</v>
      </c>
      <c r="E41" s="67">
        <f t="shared" si="24"/>
        <v>54.535000000000004</v>
      </c>
      <c r="F41" s="68">
        <f t="shared" si="25"/>
        <v>0.0005996682301291682</v>
      </c>
      <c r="G41" s="66">
        <v>15.261999999999999</v>
      </c>
      <c r="H41" s="67">
        <v>18.875</v>
      </c>
      <c r="I41" s="67">
        <f t="shared" si="26"/>
        <v>34.137</v>
      </c>
      <c r="J41" s="68">
        <f t="shared" si="27"/>
        <v>0.5975334680844833</v>
      </c>
      <c r="K41" s="66">
        <v>201.13199999999998</v>
      </c>
      <c r="L41" s="67">
        <v>252.36200000000008</v>
      </c>
      <c r="M41" s="67">
        <f t="shared" si="28"/>
        <v>453.494</v>
      </c>
      <c r="N41" s="68">
        <f t="shared" si="29"/>
        <v>0.00044339950227469864</v>
      </c>
      <c r="O41" s="67">
        <v>187.89799999999997</v>
      </c>
      <c r="P41" s="67">
        <v>222.594</v>
      </c>
      <c r="Q41" s="67">
        <f t="shared" si="30"/>
        <v>410.49199999999996</v>
      </c>
      <c r="R41" s="68">
        <f t="shared" si="31"/>
        <v>0.10475721816746741</v>
      </c>
    </row>
    <row r="42" spans="1:18" s="5" customFormat="1" ht="20.25" customHeight="1">
      <c r="A42" s="64" t="s">
        <v>184</v>
      </c>
      <c r="B42" s="65" t="s">
        <v>185</v>
      </c>
      <c r="C42" s="66">
        <v>27</v>
      </c>
      <c r="D42" s="67">
        <v>26.189999999999998</v>
      </c>
      <c r="E42" s="67">
        <f aca="true" t="shared" si="32" ref="E42:E58">D42+C42</f>
        <v>53.19</v>
      </c>
      <c r="F42" s="68">
        <f aca="true" t="shared" si="33" ref="F42:F58">E42/$E$7</f>
        <v>0.0005848785763375897</v>
      </c>
      <c r="G42" s="66">
        <v>0</v>
      </c>
      <c r="H42" s="67">
        <v>0</v>
      </c>
      <c r="I42" s="67">
        <f aca="true" t="shared" si="34" ref="I42:I58">H42+G42</f>
        <v>0</v>
      </c>
      <c r="J42" s="68" t="e">
        <f aca="true" t="shared" si="35" ref="J42:J58">(E42/I42-1)</f>
        <v>#DIV/0!</v>
      </c>
      <c r="K42" s="66">
        <v>52.01800000000001</v>
      </c>
      <c r="L42" s="67">
        <v>52.19</v>
      </c>
      <c r="M42" s="67">
        <f aca="true" t="shared" si="36" ref="M42:M58">L42+K42</f>
        <v>104.208</v>
      </c>
      <c r="N42" s="68">
        <f aca="true" t="shared" si="37" ref="N42:N58">M42/$M$7</f>
        <v>0.0001018883939656132</v>
      </c>
      <c r="O42" s="67">
        <v>13.59</v>
      </c>
      <c r="P42" s="67">
        <v>12.6</v>
      </c>
      <c r="Q42" s="67">
        <f aca="true" t="shared" si="38" ref="Q42:Q58">P42+O42</f>
        <v>26.189999999999998</v>
      </c>
      <c r="R42" s="68">
        <f aca="true" t="shared" si="39" ref="R42:R58">(M42/Q42-1)</f>
        <v>2.9789232531500573</v>
      </c>
    </row>
    <row r="43" spans="1:18" s="5" customFormat="1" ht="20.25" customHeight="1">
      <c r="A43" s="64" t="s">
        <v>137</v>
      </c>
      <c r="B43" s="65" t="s">
        <v>138</v>
      </c>
      <c r="C43" s="66">
        <v>15.979000000000001</v>
      </c>
      <c r="D43" s="67">
        <v>35.029</v>
      </c>
      <c r="E43" s="67">
        <f t="shared" si="32"/>
        <v>51.008</v>
      </c>
      <c r="F43" s="68">
        <f t="shared" si="33"/>
        <v>0.0005608852495173487</v>
      </c>
      <c r="G43" s="66">
        <v>12.460999999999999</v>
      </c>
      <c r="H43" s="67">
        <v>38.019000000000005</v>
      </c>
      <c r="I43" s="67">
        <f t="shared" si="34"/>
        <v>50.480000000000004</v>
      </c>
      <c r="J43" s="68">
        <f t="shared" si="35"/>
        <v>0.01045958795562596</v>
      </c>
      <c r="K43" s="66">
        <v>241.0020000000001</v>
      </c>
      <c r="L43" s="67">
        <v>334.13800000000003</v>
      </c>
      <c r="M43" s="67">
        <f t="shared" si="36"/>
        <v>575.1400000000001</v>
      </c>
      <c r="N43" s="68">
        <f t="shared" si="37"/>
        <v>0.0005623377370776023</v>
      </c>
      <c r="O43" s="67">
        <v>227.79200000000006</v>
      </c>
      <c r="P43" s="67">
        <v>315.8349999999999</v>
      </c>
      <c r="Q43" s="67">
        <f t="shared" si="38"/>
        <v>543.627</v>
      </c>
      <c r="R43" s="68">
        <f t="shared" si="39"/>
        <v>0.05796805530262494</v>
      </c>
    </row>
    <row r="44" spans="1:18" s="5" customFormat="1" ht="20.25" customHeight="1">
      <c r="A44" s="64" t="s">
        <v>186</v>
      </c>
      <c r="B44" s="65" t="s">
        <v>186</v>
      </c>
      <c r="C44" s="66">
        <v>7.84</v>
      </c>
      <c r="D44" s="67">
        <v>35.348</v>
      </c>
      <c r="E44" s="67">
        <f t="shared" si="32"/>
        <v>43.188</v>
      </c>
      <c r="F44" s="68">
        <f t="shared" si="33"/>
        <v>0.0004748963330488405</v>
      </c>
      <c r="G44" s="66">
        <v>10.022</v>
      </c>
      <c r="H44" s="67">
        <v>45.57599999999999</v>
      </c>
      <c r="I44" s="67">
        <f t="shared" si="34"/>
        <v>55.59799999999999</v>
      </c>
      <c r="J44" s="68">
        <f t="shared" si="35"/>
        <v>-0.22320946796647345</v>
      </c>
      <c r="K44" s="66">
        <v>90.20800000000004</v>
      </c>
      <c r="L44" s="67">
        <v>438.75500000000005</v>
      </c>
      <c r="M44" s="67">
        <f t="shared" si="36"/>
        <v>528.9630000000001</v>
      </c>
      <c r="N44" s="68">
        <f t="shared" si="37"/>
        <v>0.0005171886087174944</v>
      </c>
      <c r="O44" s="67">
        <v>274.52799999999985</v>
      </c>
      <c r="P44" s="67">
        <v>563.0709999999999</v>
      </c>
      <c r="Q44" s="67">
        <f t="shared" si="38"/>
        <v>837.5989999999997</v>
      </c>
      <c r="R44" s="68">
        <f t="shared" si="39"/>
        <v>-0.36847703972903467</v>
      </c>
    </row>
    <row r="45" spans="1:18" s="5" customFormat="1" ht="20.25" customHeight="1">
      <c r="A45" s="64" t="s">
        <v>187</v>
      </c>
      <c r="B45" s="65" t="s">
        <v>187</v>
      </c>
      <c r="C45" s="66">
        <v>10.961</v>
      </c>
      <c r="D45" s="67">
        <v>26.428</v>
      </c>
      <c r="E45" s="67">
        <f t="shared" si="32"/>
        <v>37.389</v>
      </c>
      <c r="F45" s="68">
        <f t="shared" si="33"/>
        <v>0.0004111303833556334</v>
      </c>
      <c r="G45" s="66">
        <v>24.75</v>
      </c>
      <c r="H45" s="67">
        <v>26.61</v>
      </c>
      <c r="I45" s="67">
        <f t="shared" si="34"/>
        <v>51.36</v>
      </c>
      <c r="J45" s="68">
        <f t="shared" si="35"/>
        <v>-0.27202102803738315</v>
      </c>
      <c r="K45" s="66">
        <v>86.09599999999999</v>
      </c>
      <c r="L45" s="67">
        <v>213.274</v>
      </c>
      <c r="M45" s="67">
        <f t="shared" si="36"/>
        <v>299.37</v>
      </c>
      <c r="N45" s="68">
        <f t="shared" si="37"/>
        <v>0.0002927062077910105</v>
      </c>
      <c r="O45" s="67">
        <v>41.759</v>
      </c>
      <c r="P45" s="67">
        <v>104.124</v>
      </c>
      <c r="Q45" s="67">
        <f t="shared" si="38"/>
        <v>145.88299999999998</v>
      </c>
      <c r="R45" s="68">
        <f t="shared" si="39"/>
        <v>1.052123962353393</v>
      </c>
    </row>
    <row r="46" spans="1:18" s="5" customFormat="1" ht="20.25" customHeight="1">
      <c r="A46" s="64" t="s">
        <v>156</v>
      </c>
      <c r="B46" s="65" t="s">
        <v>156</v>
      </c>
      <c r="C46" s="66">
        <v>9.878</v>
      </c>
      <c r="D46" s="67">
        <v>22.206</v>
      </c>
      <c r="E46" s="67">
        <f t="shared" si="32"/>
        <v>32.084</v>
      </c>
      <c r="F46" s="68">
        <f t="shared" si="33"/>
        <v>0.0003527964700736084</v>
      </c>
      <c r="G46" s="66">
        <v>12.525</v>
      </c>
      <c r="H46" s="67">
        <v>22.480999999999998</v>
      </c>
      <c r="I46" s="67">
        <f t="shared" si="34"/>
        <v>35.006</v>
      </c>
      <c r="J46" s="68">
        <f t="shared" si="35"/>
        <v>-0.08347140490201677</v>
      </c>
      <c r="K46" s="66">
        <v>90.10499999999999</v>
      </c>
      <c r="L46" s="67">
        <v>229.42299999999997</v>
      </c>
      <c r="M46" s="67">
        <f t="shared" si="36"/>
        <v>319.52799999999996</v>
      </c>
      <c r="N46" s="68">
        <f t="shared" si="37"/>
        <v>0.00031241550309999664</v>
      </c>
      <c r="O46" s="67">
        <v>108.837</v>
      </c>
      <c r="P46" s="67">
        <v>220.164</v>
      </c>
      <c r="Q46" s="67">
        <f t="shared" si="38"/>
        <v>329.001</v>
      </c>
      <c r="R46" s="68">
        <f t="shared" si="39"/>
        <v>-0.028793225552505963</v>
      </c>
    </row>
    <row r="47" spans="1:18" s="5" customFormat="1" ht="20.25" customHeight="1">
      <c r="A47" s="64" t="s">
        <v>188</v>
      </c>
      <c r="B47" s="65" t="s">
        <v>188</v>
      </c>
      <c r="C47" s="66">
        <v>31.05</v>
      </c>
      <c r="D47" s="67">
        <v>0.14</v>
      </c>
      <c r="E47" s="67">
        <f t="shared" si="32"/>
        <v>31.19</v>
      </c>
      <c r="F47" s="68">
        <f t="shared" si="33"/>
        <v>0.00034296602361288633</v>
      </c>
      <c r="G47" s="66"/>
      <c r="H47" s="67"/>
      <c r="I47" s="67">
        <f t="shared" si="34"/>
        <v>0</v>
      </c>
      <c r="J47" s="68" t="e">
        <f t="shared" si="35"/>
        <v>#DIV/0!</v>
      </c>
      <c r="K47" s="66">
        <v>34.632</v>
      </c>
      <c r="L47" s="67">
        <v>0.14</v>
      </c>
      <c r="M47" s="67">
        <f t="shared" si="36"/>
        <v>34.772</v>
      </c>
      <c r="N47" s="68">
        <f t="shared" si="37"/>
        <v>3.3997996650663115E-05</v>
      </c>
      <c r="O47" s="67"/>
      <c r="P47" s="67"/>
      <c r="Q47" s="67">
        <f t="shared" si="38"/>
        <v>0</v>
      </c>
      <c r="R47" s="68" t="e">
        <f t="shared" si="39"/>
        <v>#DIV/0!</v>
      </c>
    </row>
    <row r="48" spans="1:18" s="5" customFormat="1" ht="20.25" customHeight="1">
      <c r="A48" s="64" t="s">
        <v>123</v>
      </c>
      <c r="B48" s="65" t="s">
        <v>124</v>
      </c>
      <c r="C48" s="66">
        <v>15.661000000000001</v>
      </c>
      <c r="D48" s="67">
        <v>13.943000000000001</v>
      </c>
      <c r="E48" s="67">
        <f t="shared" si="32"/>
        <v>29.604000000000003</v>
      </c>
      <c r="F48" s="68">
        <f t="shared" si="33"/>
        <v>0.00032552632776646</v>
      </c>
      <c r="G48" s="66">
        <v>33.815000000000005</v>
      </c>
      <c r="H48" s="67">
        <v>2.5330000000000004</v>
      </c>
      <c r="I48" s="67">
        <f t="shared" si="34"/>
        <v>36.348000000000006</v>
      </c>
      <c r="J48" s="68">
        <f t="shared" si="35"/>
        <v>-0.18553978210630573</v>
      </c>
      <c r="K48" s="66">
        <v>452.669</v>
      </c>
      <c r="L48" s="67">
        <v>53.63000000000001</v>
      </c>
      <c r="M48" s="67">
        <f t="shared" si="36"/>
        <v>506.299</v>
      </c>
      <c r="N48" s="68">
        <f t="shared" si="37"/>
        <v>0.0004950290954283356</v>
      </c>
      <c r="O48" s="67">
        <v>396.6699999999999</v>
      </c>
      <c r="P48" s="67">
        <v>54.59200000000001</v>
      </c>
      <c r="Q48" s="67">
        <f t="shared" si="38"/>
        <v>451.26199999999994</v>
      </c>
      <c r="R48" s="68">
        <f t="shared" si="39"/>
        <v>0.12196240764788535</v>
      </c>
    </row>
    <row r="49" spans="1:18" s="5" customFormat="1" ht="20.25" customHeight="1">
      <c r="A49" s="64" t="s">
        <v>96</v>
      </c>
      <c r="B49" s="65" t="s">
        <v>97</v>
      </c>
      <c r="C49" s="66">
        <v>11.931000000000001</v>
      </c>
      <c r="D49" s="67">
        <v>17.564</v>
      </c>
      <c r="E49" s="67">
        <f t="shared" si="32"/>
        <v>29.495</v>
      </c>
      <c r="F49" s="68">
        <f t="shared" si="33"/>
        <v>0.00032432776102796034</v>
      </c>
      <c r="G49" s="66">
        <v>6.9670000000000005</v>
      </c>
      <c r="H49" s="67">
        <v>24.409000000000002</v>
      </c>
      <c r="I49" s="67">
        <f t="shared" si="34"/>
        <v>31.376000000000005</v>
      </c>
      <c r="J49" s="68" t="s">
        <v>35</v>
      </c>
      <c r="K49" s="66">
        <v>141.01999999999998</v>
      </c>
      <c r="L49" s="67">
        <v>137.149</v>
      </c>
      <c r="M49" s="67">
        <f t="shared" si="36"/>
        <v>278.169</v>
      </c>
      <c r="N49" s="68">
        <f t="shared" si="37"/>
        <v>0.00027197712902100277</v>
      </c>
      <c r="O49" s="67">
        <v>196.231</v>
      </c>
      <c r="P49" s="67">
        <v>235.08500000000004</v>
      </c>
      <c r="Q49" s="67">
        <f t="shared" si="38"/>
        <v>431.31600000000003</v>
      </c>
      <c r="R49" s="68" t="s">
        <v>35</v>
      </c>
    </row>
    <row r="50" spans="1:18" s="5" customFormat="1" ht="20.25" customHeight="1">
      <c r="A50" s="64" t="s">
        <v>189</v>
      </c>
      <c r="B50" s="65" t="s">
        <v>189</v>
      </c>
      <c r="C50" s="66">
        <v>9.85</v>
      </c>
      <c r="D50" s="67">
        <v>18.793999999999997</v>
      </c>
      <c r="E50" s="67">
        <f t="shared" si="32"/>
        <v>28.644</v>
      </c>
      <c r="F50" s="68">
        <f t="shared" si="33"/>
        <v>0.0003149701436475638</v>
      </c>
      <c r="G50" s="66">
        <v>22.7</v>
      </c>
      <c r="H50" s="67">
        <v>14.375</v>
      </c>
      <c r="I50" s="67">
        <f t="shared" si="34"/>
        <v>37.075</v>
      </c>
      <c r="J50" s="68">
        <f t="shared" si="35"/>
        <v>-0.22740391099123414</v>
      </c>
      <c r="K50" s="66">
        <v>164.26100000000002</v>
      </c>
      <c r="L50" s="67">
        <v>176.3872</v>
      </c>
      <c r="M50" s="67">
        <f t="shared" si="36"/>
        <v>340.64820000000003</v>
      </c>
      <c r="N50" s="68">
        <f t="shared" si="37"/>
        <v>0.00033306558042834526</v>
      </c>
      <c r="O50" s="67">
        <v>183.287</v>
      </c>
      <c r="P50" s="67">
        <v>150.71299999999997</v>
      </c>
      <c r="Q50" s="67">
        <f t="shared" si="38"/>
        <v>334</v>
      </c>
      <c r="R50" s="68">
        <f t="shared" si="39"/>
        <v>0.019904790419161822</v>
      </c>
    </row>
    <row r="51" spans="1:18" s="5" customFormat="1" ht="20.25" customHeight="1">
      <c r="A51" s="64" t="s">
        <v>190</v>
      </c>
      <c r="B51" s="65" t="s">
        <v>191</v>
      </c>
      <c r="C51" s="66">
        <v>5.648000000000001</v>
      </c>
      <c r="D51" s="67">
        <v>20.130000000000003</v>
      </c>
      <c r="E51" s="67">
        <f t="shared" si="32"/>
        <v>25.778000000000002</v>
      </c>
      <c r="F51" s="68">
        <f t="shared" si="33"/>
        <v>0.0002834555356426093</v>
      </c>
      <c r="G51" s="66">
        <v>3.2089999999999996</v>
      </c>
      <c r="H51" s="67">
        <v>10.455</v>
      </c>
      <c r="I51" s="67">
        <f t="shared" si="34"/>
        <v>13.664</v>
      </c>
      <c r="J51" s="68">
        <f t="shared" si="35"/>
        <v>0.8865632318501173</v>
      </c>
      <c r="K51" s="66">
        <v>55.30800000000001</v>
      </c>
      <c r="L51" s="67">
        <v>125.40400000000002</v>
      </c>
      <c r="M51" s="67">
        <f t="shared" si="36"/>
        <v>180.71200000000005</v>
      </c>
      <c r="N51" s="68">
        <f t="shared" si="37"/>
        <v>0.00017668946194451384</v>
      </c>
      <c r="O51" s="67">
        <v>35.020999999999994</v>
      </c>
      <c r="P51" s="67">
        <v>92.40499999999997</v>
      </c>
      <c r="Q51" s="67">
        <f t="shared" si="38"/>
        <v>127.42599999999996</v>
      </c>
      <c r="R51" s="68">
        <f t="shared" si="39"/>
        <v>0.41817211558080847</v>
      </c>
    </row>
    <row r="52" spans="1:18" s="5" customFormat="1" ht="20.25" customHeight="1">
      <c r="A52" s="64" t="s">
        <v>135</v>
      </c>
      <c r="B52" s="65" t="s">
        <v>136</v>
      </c>
      <c r="C52" s="66">
        <v>12.382000000000001</v>
      </c>
      <c r="D52" s="67">
        <v>13.396</v>
      </c>
      <c r="E52" s="67">
        <f t="shared" si="32"/>
        <v>25.778000000000002</v>
      </c>
      <c r="F52" s="68">
        <f t="shared" si="33"/>
        <v>0.0002834555356426093</v>
      </c>
      <c r="G52" s="66">
        <v>13.529</v>
      </c>
      <c r="H52" s="67">
        <v>15.649000000000001</v>
      </c>
      <c r="I52" s="67">
        <f t="shared" si="34"/>
        <v>29.178</v>
      </c>
      <c r="J52" s="68">
        <f t="shared" si="35"/>
        <v>-0.11652614983891973</v>
      </c>
      <c r="K52" s="66">
        <v>221.992</v>
      </c>
      <c r="L52" s="67">
        <v>241.55100000000004</v>
      </c>
      <c r="M52" s="67">
        <f t="shared" si="36"/>
        <v>463.543</v>
      </c>
      <c r="N52" s="68">
        <f t="shared" si="37"/>
        <v>0.0004532248177107539</v>
      </c>
      <c r="O52" s="67">
        <v>65.97799999999998</v>
      </c>
      <c r="P52" s="67">
        <v>80.14999999999998</v>
      </c>
      <c r="Q52" s="67">
        <f t="shared" si="38"/>
        <v>146.12799999999996</v>
      </c>
      <c r="R52" s="68">
        <f t="shared" si="39"/>
        <v>2.1721709733931904</v>
      </c>
    </row>
    <row r="53" spans="1:18" s="5" customFormat="1" ht="20.25" customHeight="1">
      <c r="A53" s="64" t="s">
        <v>103</v>
      </c>
      <c r="B53" s="65" t="s">
        <v>104</v>
      </c>
      <c r="C53" s="66">
        <v>4.438</v>
      </c>
      <c r="D53" s="67">
        <v>21.05</v>
      </c>
      <c r="E53" s="67">
        <f t="shared" si="32"/>
        <v>25.488</v>
      </c>
      <c r="F53" s="68">
        <f t="shared" si="33"/>
        <v>0.0002802666883566927</v>
      </c>
      <c r="G53" s="66">
        <v>7.204</v>
      </c>
      <c r="H53" s="67">
        <v>30.65</v>
      </c>
      <c r="I53" s="67">
        <f t="shared" si="34"/>
        <v>37.854</v>
      </c>
      <c r="J53" s="68">
        <f t="shared" si="35"/>
        <v>-0.32667617689015693</v>
      </c>
      <c r="K53" s="66">
        <v>65.29599999999999</v>
      </c>
      <c r="L53" s="67">
        <v>200.64900000000003</v>
      </c>
      <c r="M53" s="67">
        <f t="shared" si="36"/>
        <v>265.94500000000005</v>
      </c>
      <c r="N53" s="68">
        <f t="shared" si="37"/>
        <v>0.0002600252277482056</v>
      </c>
      <c r="O53" s="67">
        <v>115.40200000000002</v>
      </c>
      <c r="P53" s="67">
        <v>245.68299999999996</v>
      </c>
      <c r="Q53" s="67">
        <f t="shared" si="38"/>
        <v>361.085</v>
      </c>
      <c r="R53" s="68">
        <f t="shared" si="39"/>
        <v>-0.26348366728055705</v>
      </c>
    </row>
    <row r="54" spans="1:18" s="5" customFormat="1" ht="20.25" customHeight="1">
      <c r="A54" s="64" t="s">
        <v>117</v>
      </c>
      <c r="B54" s="65" t="s">
        <v>192</v>
      </c>
      <c r="C54" s="66">
        <v>7.6</v>
      </c>
      <c r="D54" s="67">
        <v>15</v>
      </c>
      <c r="E54" s="67">
        <f t="shared" si="32"/>
        <v>22.6</v>
      </c>
      <c r="F54" s="68">
        <f t="shared" si="33"/>
        <v>0.0002485101677990135</v>
      </c>
      <c r="G54" s="66">
        <v>1.25</v>
      </c>
      <c r="H54" s="67">
        <v>1</v>
      </c>
      <c r="I54" s="67">
        <f t="shared" si="34"/>
        <v>2.25</v>
      </c>
      <c r="J54" s="68">
        <f t="shared" si="35"/>
        <v>9.044444444444444</v>
      </c>
      <c r="K54" s="66">
        <v>21.548</v>
      </c>
      <c r="L54" s="67">
        <v>47.819</v>
      </c>
      <c r="M54" s="67">
        <f t="shared" si="36"/>
        <v>69.367</v>
      </c>
      <c r="N54" s="68">
        <f t="shared" si="37"/>
        <v>6.782293321254309E-05</v>
      </c>
      <c r="O54" s="67">
        <v>18.376</v>
      </c>
      <c r="P54" s="67">
        <v>30.540999999999997</v>
      </c>
      <c r="Q54" s="67">
        <f t="shared" si="38"/>
        <v>48.917</v>
      </c>
      <c r="R54" s="68">
        <f t="shared" si="39"/>
        <v>0.4180550728785495</v>
      </c>
    </row>
    <row r="55" spans="1:18" s="5" customFormat="1" ht="20.25" customHeight="1">
      <c r="A55" s="64" t="s">
        <v>131</v>
      </c>
      <c r="B55" s="65" t="s">
        <v>132</v>
      </c>
      <c r="C55" s="66">
        <v>9.457</v>
      </c>
      <c r="D55" s="67">
        <v>12.343</v>
      </c>
      <c r="E55" s="67">
        <f t="shared" si="32"/>
        <v>21.8</v>
      </c>
      <c r="F55" s="68">
        <f t="shared" si="33"/>
        <v>0.00023971334769993337</v>
      </c>
      <c r="G55" s="66">
        <v>18.661</v>
      </c>
      <c r="H55" s="67">
        <v>23.164</v>
      </c>
      <c r="I55" s="67">
        <f t="shared" si="34"/>
        <v>41.825</v>
      </c>
      <c r="J55" s="68">
        <f t="shared" si="35"/>
        <v>-0.4787806335923491</v>
      </c>
      <c r="K55" s="66">
        <v>172.832</v>
      </c>
      <c r="L55" s="67">
        <v>212.43599999999995</v>
      </c>
      <c r="M55" s="67">
        <f t="shared" si="36"/>
        <v>385.2679999999999</v>
      </c>
      <c r="N55" s="68">
        <f t="shared" si="37"/>
        <v>0.0003766921711034072</v>
      </c>
      <c r="O55" s="67">
        <v>205.316</v>
      </c>
      <c r="P55" s="67">
        <v>238.18999999999997</v>
      </c>
      <c r="Q55" s="67">
        <f t="shared" si="38"/>
        <v>443.506</v>
      </c>
      <c r="R55" s="68">
        <f t="shared" si="39"/>
        <v>-0.13131276690732496</v>
      </c>
    </row>
    <row r="56" spans="1:18" s="5" customFormat="1" ht="20.25" customHeight="1">
      <c r="A56" s="64" t="s">
        <v>101</v>
      </c>
      <c r="B56" s="65" t="s">
        <v>193</v>
      </c>
      <c r="C56" s="66">
        <v>8.304</v>
      </c>
      <c r="D56" s="67">
        <v>12.440000000000001</v>
      </c>
      <c r="E56" s="67">
        <f t="shared" si="32"/>
        <v>20.744</v>
      </c>
      <c r="F56" s="68">
        <f t="shared" si="33"/>
        <v>0.0002281015451691476</v>
      </c>
      <c r="G56" s="66">
        <v>7.1899999999999995</v>
      </c>
      <c r="H56" s="67">
        <v>15.12</v>
      </c>
      <c r="I56" s="67">
        <f t="shared" si="34"/>
        <v>22.31</v>
      </c>
      <c r="J56" s="68">
        <f t="shared" si="35"/>
        <v>-0.07019273868220521</v>
      </c>
      <c r="K56" s="66">
        <v>79.31400000000001</v>
      </c>
      <c r="L56" s="67">
        <v>108.185</v>
      </c>
      <c r="M56" s="67">
        <f t="shared" si="36"/>
        <v>187.49900000000002</v>
      </c>
      <c r="N56" s="68">
        <f t="shared" si="37"/>
        <v>0.0001833253874957634</v>
      </c>
      <c r="O56" s="67">
        <v>86.89299999999999</v>
      </c>
      <c r="P56" s="67">
        <v>114.367</v>
      </c>
      <c r="Q56" s="67">
        <f t="shared" si="38"/>
        <v>201.26</v>
      </c>
      <c r="R56" s="68">
        <f t="shared" si="39"/>
        <v>-0.06837424227367572</v>
      </c>
    </row>
    <row r="57" spans="1:18" s="5" customFormat="1" ht="20.25" customHeight="1">
      <c r="A57" s="64" t="s">
        <v>119</v>
      </c>
      <c r="B57" s="65" t="s">
        <v>120</v>
      </c>
      <c r="C57" s="66">
        <v>10.044000000000002</v>
      </c>
      <c r="D57" s="67">
        <v>10.334999999999999</v>
      </c>
      <c r="E57" s="67">
        <f t="shared" si="32"/>
        <v>20.379</v>
      </c>
      <c r="F57" s="68">
        <f t="shared" si="33"/>
        <v>0.0002240879959989423</v>
      </c>
      <c r="G57" s="66">
        <v>1.264</v>
      </c>
      <c r="H57" s="67">
        <v>0.41</v>
      </c>
      <c r="I57" s="67">
        <f t="shared" si="34"/>
        <v>1.674</v>
      </c>
      <c r="J57" s="68">
        <f t="shared" si="35"/>
        <v>11.17383512544803</v>
      </c>
      <c r="K57" s="66">
        <v>44.97999999999998</v>
      </c>
      <c r="L57" s="67">
        <v>46.458999999999996</v>
      </c>
      <c r="M57" s="67">
        <f t="shared" si="36"/>
        <v>91.43899999999998</v>
      </c>
      <c r="N57" s="68">
        <f t="shared" si="37"/>
        <v>8.940362405786219E-05</v>
      </c>
      <c r="O57" s="67">
        <v>49.80700000000001</v>
      </c>
      <c r="P57" s="67">
        <v>90.163</v>
      </c>
      <c r="Q57" s="67">
        <f t="shared" si="38"/>
        <v>139.97</v>
      </c>
      <c r="R57" s="68">
        <f t="shared" si="39"/>
        <v>-0.34672429806387095</v>
      </c>
    </row>
    <row r="58" spans="1:18" s="5" customFormat="1" ht="20.25" customHeight="1" thickBot="1">
      <c r="A58" s="69" t="s">
        <v>180</v>
      </c>
      <c r="B58" s="70"/>
      <c r="C58" s="71">
        <v>119.951</v>
      </c>
      <c r="D58" s="72">
        <v>262.66100000000006</v>
      </c>
      <c r="E58" s="72">
        <f t="shared" si="32"/>
        <v>382.6120000000001</v>
      </c>
      <c r="F58" s="73">
        <f t="shared" si="33"/>
        <v>0.004207211164686556</v>
      </c>
      <c r="G58" s="71">
        <v>118.99700000000007</v>
      </c>
      <c r="H58" s="72">
        <v>286.70899999999995</v>
      </c>
      <c r="I58" s="72">
        <f t="shared" si="34"/>
        <v>405.706</v>
      </c>
      <c r="J58" s="73">
        <f t="shared" si="35"/>
        <v>-0.056922993497754426</v>
      </c>
      <c r="K58" s="71">
        <v>1312.8359999999984</v>
      </c>
      <c r="L58" s="72">
        <v>3382.336900000002</v>
      </c>
      <c r="M58" s="72">
        <f t="shared" si="36"/>
        <v>4695.1729000000005</v>
      </c>
      <c r="N58" s="73">
        <f t="shared" si="37"/>
        <v>0.004590661236871168</v>
      </c>
      <c r="O58" s="72">
        <v>1511.449999999998</v>
      </c>
      <c r="P58" s="72">
        <v>3820.3460000000014</v>
      </c>
      <c r="Q58" s="72">
        <f t="shared" si="38"/>
        <v>5331.795999999999</v>
      </c>
      <c r="R58" s="73">
        <f t="shared" si="39"/>
        <v>-0.11940124865992607</v>
      </c>
    </row>
    <row r="59" spans="1:2" ht="14.25">
      <c r="A59" s="3"/>
      <c r="B59" s="3"/>
    </row>
    <row r="60" spans="1:2" ht="14.25">
      <c r="A60" s="2"/>
      <c r="B60" s="2"/>
    </row>
  </sheetData>
  <sheetProtection/>
  <mergeCells count="14">
    <mergeCell ref="N5:N6"/>
    <mergeCell ref="B4:B6"/>
    <mergeCell ref="C4:J4"/>
    <mergeCell ref="K4:R4"/>
    <mergeCell ref="A1:B1"/>
    <mergeCell ref="A3:R3"/>
    <mergeCell ref="A4:A6"/>
    <mergeCell ref="F5:F6"/>
    <mergeCell ref="C5:E5"/>
    <mergeCell ref="R5:R6"/>
    <mergeCell ref="G5:I5"/>
    <mergeCell ref="K5:M5"/>
    <mergeCell ref="O5:Q5"/>
    <mergeCell ref="J5:J6"/>
  </mergeCells>
  <conditionalFormatting sqref="R59:R65536 J59:J65536 R3:R6 J3:J6">
    <cfRule type="cellIs" priority="5" dxfId="34" operator="lessThan" stopIfTrue="1">
      <formula>0</formula>
    </cfRule>
  </conditionalFormatting>
  <conditionalFormatting sqref="J7:J58 R7:R58">
    <cfRule type="cellIs" priority="6" dxfId="34" operator="lessThan" stopIfTrue="1">
      <formula>0</formula>
    </cfRule>
    <cfRule type="cellIs" priority="7" dxfId="35" operator="greaterThanOrEqual" stopIfTrue="1">
      <formula>0</formula>
    </cfRule>
  </conditionalFormatting>
  <printOptions/>
  <pageMargins left="0.41" right="0.21" top="0.18" bottom="0.18" header="0.2" footer="0.17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74"/>
  <sheetViews>
    <sheetView showGridLines="0" zoomScale="78" zoomScaleNormal="78" zoomScalePageLayoutView="0" workbookViewId="0" topLeftCell="A1">
      <selection activeCell="A7" sqref="A7:IV7"/>
    </sheetView>
  </sheetViews>
  <sheetFormatPr defaultColWidth="8.00390625" defaultRowHeight="15"/>
  <cols>
    <col min="1" max="1" width="24.7109375" style="1" customWidth="1"/>
    <col min="2" max="2" width="33.8515625" style="1" customWidth="1"/>
    <col min="3" max="3" width="11.140625" style="1" bestFit="1" customWidth="1"/>
    <col min="4" max="4" width="9.7109375" style="1" customWidth="1"/>
    <col min="5" max="5" width="11.140625" style="1" bestFit="1" customWidth="1"/>
    <col min="6" max="6" width="9.8515625" style="1" bestFit="1" customWidth="1"/>
    <col min="7" max="7" width="11.140625" style="1" bestFit="1" customWidth="1"/>
    <col min="8" max="8" width="9.421875" style="1" customWidth="1"/>
    <col min="9" max="9" width="11.140625" style="1" bestFit="1" customWidth="1"/>
    <col min="10" max="10" width="9.57421875" style="1" customWidth="1"/>
    <col min="11" max="11" width="12.421875" style="1" bestFit="1" customWidth="1"/>
    <col min="12" max="12" width="11.140625" style="1" bestFit="1" customWidth="1"/>
    <col min="13" max="13" width="12.421875" style="1" bestFit="1" customWidth="1"/>
    <col min="14" max="14" width="9.8515625" style="1" bestFit="1" customWidth="1"/>
    <col min="15" max="17" width="12.421875" style="1" bestFit="1" customWidth="1"/>
    <col min="18" max="18" width="9.421875" style="1" customWidth="1"/>
    <col min="19" max="16384" width="8.00390625" style="1" customWidth="1"/>
  </cols>
  <sheetData>
    <row r="1" spans="1:2" ht="15.75">
      <c r="A1" s="266" t="s">
        <v>10</v>
      </c>
      <c r="B1" s="266"/>
    </row>
    <row r="2" ht="15" thickBot="1"/>
    <row r="3" spans="1:18" ht="24" customHeight="1" thickBot="1" thickTop="1">
      <c r="A3" s="284" t="s">
        <v>14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6"/>
    </row>
    <row r="4" spans="1:18" s="13" customFormat="1" ht="15.75" customHeight="1" thickBot="1">
      <c r="A4" s="287" t="s">
        <v>9</v>
      </c>
      <c r="B4" s="281" t="s">
        <v>8</v>
      </c>
      <c r="C4" s="251" t="s">
        <v>7</v>
      </c>
      <c r="D4" s="252"/>
      <c r="E4" s="252"/>
      <c r="F4" s="252"/>
      <c r="G4" s="252"/>
      <c r="H4" s="252"/>
      <c r="I4" s="252"/>
      <c r="J4" s="253"/>
      <c r="K4" s="251" t="s">
        <v>6</v>
      </c>
      <c r="L4" s="252"/>
      <c r="M4" s="252"/>
      <c r="N4" s="252"/>
      <c r="O4" s="252"/>
      <c r="P4" s="252"/>
      <c r="Q4" s="252"/>
      <c r="R4" s="296"/>
    </row>
    <row r="5" spans="1:18" s="38" customFormat="1" ht="26.25" customHeight="1">
      <c r="A5" s="288"/>
      <c r="B5" s="282"/>
      <c r="C5" s="290" t="s">
        <v>62</v>
      </c>
      <c r="D5" s="291"/>
      <c r="E5" s="291"/>
      <c r="F5" s="249" t="s">
        <v>5</v>
      </c>
      <c r="G5" s="290" t="s">
        <v>63</v>
      </c>
      <c r="H5" s="291"/>
      <c r="I5" s="291"/>
      <c r="J5" s="264" t="s">
        <v>4</v>
      </c>
      <c r="K5" s="294" t="s">
        <v>64</v>
      </c>
      <c r="L5" s="295"/>
      <c r="M5" s="295"/>
      <c r="N5" s="249" t="s">
        <v>5</v>
      </c>
      <c r="O5" s="294" t="s">
        <v>65</v>
      </c>
      <c r="P5" s="295"/>
      <c r="Q5" s="295"/>
      <c r="R5" s="292" t="s">
        <v>4</v>
      </c>
    </row>
    <row r="6" spans="1:18" s="6" customFormat="1" ht="32.25" customHeight="1" thickBot="1">
      <c r="A6" s="289"/>
      <c r="B6" s="283"/>
      <c r="C6" s="21" t="s">
        <v>53</v>
      </c>
      <c r="D6" s="22" t="s">
        <v>54</v>
      </c>
      <c r="E6" s="22" t="s">
        <v>1</v>
      </c>
      <c r="F6" s="250"/>
      <c r="G6" s="21" t="s">
        <v>53</v>
      </c>
      <c r="H6" s="22" t="s">
        <v>54</v>
      </c>
      <c r="I6" s="22" t="s">
        <v>1</v>
      </c>
      <c r="J6" s="265"/>
      <c r="K6" s="21" t="s">
        <v>53</v>
      </c>
      <c r="L6" s="22" t="s">
        <v>54</v>
      </c>
      <c r="M6" s="22" t="s">
        <v>1</v>
      </c>
      <c r="N6" s="250"/>
      <c r="O6" s="21" t="s">
        <v>53</v>
      </c>
      <c r="P6" s="22" t="s">
        <v>54</v>
      </c>
      <c r="Q6" s="22" t="s">
        <v>1</v>
      </c>
      <c r="R6" s="293"/>
    </row>
    <row r="7" spans="1:18" s="25" customFormat="1" ht="18" customHeight="1" thickBot="1" thickTop="1">
      <c r="A7" s="191" t="s">
        <v>0</v>
      </c>
      <c r="B7" s="192"/>
      <c r="C7" s="193">
        <f>SUM(C8:C72)</f>
        <v>5611117</v>
      </c>
      <c r="D7" s="194">
        <f>SUM(D8:D72)</f>
        <v>150017</v>
      </c>
      <c r="E7" s="195">
        <f aca="true" t="shared" si="0" ref="E7:E13">D7+C7</f>
        <v>5761134</v>
      </c>
      <c r="F7" s="196">
        <f aca="true" t="shared" si="1" ref="F7:F13">E7/$E$7</f>
        <v>1</v>
      </c>
      <c r="G7" s="193">
        <f>SUM(G8:G72)</f>
        <v>5834696</v>
      </c>
      <c r="H7" s="194">
        <f>SUM(H8:H72)</f>
        <v>158003</v>
      </c>
      <c r="I7" s="195">
        <f aca="true" t="shared" si="2" ref="I7:I13">H7+G7</f>
        <v>5992699</v>
      </c>
      <c r="J7" s="196">
        <f aca="true" t="shared" si="3" ref="J7:J13">(E7/I7-1)</f>
        <v>-0.03864118655050086</v>
      </c>
      <c r="K7" s="193">
        <f>SUM(K8:K72)</f>
        <v>64025141</v>
      </c>
      <c r="L7" s="194">
        <f>SUM(L8:L72)</f>
        <v>1887843</v>
      </c>
      <c r="M7" s="195">
        <f aca="true" t="shared" si="4" ref="M7:M13">L7+K7</f>
        <v>65912984</v>
      </c>
      <c r="N7" s="196">
        <f aca="true" t="shared" si="5" ref="N7:N13">M7/$M$7</f>
        <v>1</v>
      </c>
      <c r="O7" s="193">
        <f>SUM(O8:O72)</f>
        <v>65162264</v>
      </c>
      <c r="P7" s="194">
        <f>SUM(P8:P72)</f>
        <v>1593675</v>
      </c>
      <c r="Q7" s="195">
        <f aca="true" t="shared" si="6" ref="Q7:Q13">P7+O7</f>
        <v>66755939</v>
      </c>
      <c r="R7" s="197">
        <f aca="true" t="shared" si="7" ref="R7:R13">(M7/Q7-1)</f>
        <v>-0.012627415816890863</v>
      </c>
    </row>
    <row r="8" spans="1:18" s="5" customFormat="1" ht="18.75" customHeight="1" thickTop="1">
      <c r="A8" s="123" t="s">
        <v>68</v>
      </c>
      <c r="B8" s="45" t="s">
        <v>69</v>
      </c>
      <c r="C8" s="46">
        <v>2757147</v>
      </c>
      <c r="D8" s="47">
        <v>33131</v>
      </c>
      <c r="E8" s="47">
        <f t="shared" si="0"/>
        <v>2790278</v>
      </c>
      <c r="F8" s="48">
        <f t="shared" si="1"/>
        <v>0.4843279118312471</v>
      </c>
      <c r="G8" s="124">
        <v>2721918</v>
      </c>
      <c r="H8" s="78">
        <v>31408</v>
      </c>
      <c r="I8" s="47">
        <f t="shared" si="2"/>
        <v>2753326</v>
      </c>
      <c r="J8" s="48">
        <f t="shared" si="3"/>
        <v>0.013420858990181417</v>
      </c>
      <c r="K8" s="46">
        <v>30550310</v>
      </c>
      <c r="L8" s="47">
        <v>439322</v>
      </c>
      <c r="M8" s="47">
        <f t="shared" si="4"/>
        <v>30989632</v>
      </c>
      <c r="N8" s="48">
        <f t="shared" si="5"/>
        <v>0.4701597487985068</v>
      </c>
      <c r="O8" s="47">
        <v>30723233</v>
      </c>
      <c r="P8" s="47">
        <v>318608</v>
      </c>
      <c r="Q8" s="47">
        <f t="shared" si="6"/>
        <v>31041841</v>
      </c>
      <c r="R8" s="79">
        <f t="shared" si="7"/>
        <v>-0.0016818912254592533</v>
      </c>
    </row>
    <row r="9" spans="1:18" s="5" customFormat="1" ht="18.75" customHeight="1">
      <c r="A9" s="125" t="s">
        <v>70</v>
      </c>
      <c r="B9" s="50" t="s">
        <v>71</v>
      </c>
      <c r="C9" s="51">
        <v>628917</v>
      </c>
      <c r="D9" s="52">
        <v>7435</v>
      </c>
      <c r="E9" s="52">
        <f t="shared" si="0"/>
        <v>636352</v>
      </c>
      <c r="F9" s="53">
        <f t="shared" si="1"/>
        <v>0.11045603174652768</v>
      </c>
      <c r="G9" s="126">
        <v>705682</v>
      </c>
      <c r="H9" s="84">
        <v>9114</v>
      </c>
      <c r="I9" s="52">
        <f t="shared" si="2"/>
        <v>714796</v>
      </c>
      <c r="J9" s="53">
        <f t="shared" si="3"/>
        <v>-0.10974319945830702</v>
      </c>
      <c r="K9" s="51">
        <v>7517936</v>
      </c>
      <c r="L9" s="52">
        <v>101804</v>
      </c>
      <c r="M9" s="52">
        <f t="shared" si="4"/>
        <v>7619740</v>
      </c>
      <c r="N9" s="53">
        <f t="shared" si="5"/>
        <v>0.11560301988451926</v>
      </c>
      <c r="O9" s="52">
        <v>7618612</v>
      </c>
      <c r="P9" s="52">
        <v>65981</v>
      </c>
      <c r="Q9" s="52">
        <f t="shared" si="6"/>
        <v>7684593</v>
      </c>
      <c r="R9" s="85">
        <f t="shared" si="7"/>
        <v>-0.008439353912432335</v>
      </c>
    </row>
    <row r="10" spans="1:18" s="5" customFormat="1" ht="18.75" customHeight="1">
      <c r="A10" s="125" t="s">
        <v>72</v>
      </c>
      <c r="B10" s="50" t="s">
        <v>73</v>
      </c>
      <c r="C10" s="51">
        <v>418241</v>
      </c>
      <c r="D10" s="52">
        <v>1446</v>
      </c>
      <c r="E10" s="52">
        <f t="shared" si="0"/>
        <v>419687</v>
      </c>
      <c r="F10" s="53">
        <f t="shared" si="1"/>
        <v>0.07284798444195188</v>
      </c>
      <c r="G10" s="126">
        <v>408675</v>
      </c>
      <c r="H10" s="84">
        <v>1635</v>
      </c>
      <c r="I10" s="52">
        <f t="shared" si="2"/>
        <v>410310</v>
      </c>
      <c r="J10" s="53">
        <f t="shared" si="3"/>
        <v>0.022853452267797447</v>
      </c>
      <c r="K10" s="51">
        <v>4663872</v>
      </c>
      <c r="L10" s="52">
        <v>44837</v>
      </c>
      <c r="M10" s="52">
        <f t="shared" si="4"/>
        <v>4708709</v>
      </c>
      <c r="N10" s="53">
        <f t="shared" si="5"/>
        <v>0.07143826169362928</v>
      </c>
      <c r="O10" s="52">
        <v>4358821</v>
      </c>
      <c r="P10" s="52">
        <v>19237</v>
      </c>
      <c r="Q10" s="52">
        <f t="shared" si="6"/>
        <v>4378058</v>
      </c>
      <c r="R10" s="85">
        <f t="shared" si="7"/>
        <v>0.07552458190366607</v>
      </c>
    </row>
    <row r="11" spans="1:18" s="5" customFormat="1" ht="18.75" customHeight="1">
      <c r="A11" s="125" t="s">
        <v>74</v>
      </c>
      <c r="B11" s="50" t="s">
        <v>75</v>
      </c>
      <c r="C11" s="51">
        <v>388560</v>
      </c>
      <c r="D11" s="52">
        <v>6793</v>
      </c>
      <c r="E11" s="52">
        <f t="shared" si="0"/>
        <v>395353</v>
      </c>
      <c r="F11" s="53">
        <f t="shared" si="1"/>
        <v>0.06862416322897541</v>
      </c>
      <c r="G11" s="126">
        <v>498651</v>
      </c>
      <c r="H11" s="84">
        <v>13797</v>
      </c>
      <c r="I11" s="52">
        <f t="shared" si="2"/>
        <v>512448</v>
      </c>
      <c r="J11" s="53">
        <f t="shared" si="3"/>
        <v>-0.22850123329586614</v>
      </c>
      <c r="K11" s="51">
        <v>4913688</v>
      </c>
      <c r="L11" s="52">
        <v>107108</v>
      </c>
      <c r="M11" s="52">
        <f t="shared" si="4"/>
        <v>5020796</v>
      </c>
      <c r="N11" s="53">
        <f t="shared" si="5"/>
        <v>0.07617309512189586</v>
      </c>
      <c r="O11" s="52">
        <v>5487069</v>
      </c>
      <c r="P11" s="52">
        <v>103449</v>
      </c>
      <c r="Q11" s="52">
        <f t="shared" si="6"/>
        <v>5590518</v>
      </c>
      <c r="R11" s="85">
        <f t="shared" si="7"/>
        <v>-0.1019086245675267</v>
      </c>
    </row>
    <row r="12" spans="1:18" s="5" customFormat="1" ht="18.75" customHeight="1">
      <c r="A12" s="125" t="s">
        <v>76</v>
      </c>
      <c r="B12" s="50" t="s">
        <v>77</v>
      </c>
      <c r="C12" s="51">
        <v>205700</v>
      </c>
      <c r="D12" s="52">
        <v>5692</v>
      </c>
      <c r="E12" s="52">
        <f t="shared" si="0"/>
        <v>211392</v>
      </c>
      <c r="F12" s="53">
        <f t="shared" si="1"/>
        <v>0.0366927761097034</v>
      </c>
      <c r="G12" s="126">
        <v>259909</v>
      </c>
      <c r="H12" s="84">
        <v>2329</v>
      </c>
      <c r="I12" s="52">
        <f t="shared" si="2"/>
        <v>262238</v>
      </c>
      <c r="J12" s="53">
        <f t="shared" si="3"/>
        <v>-0.19389257087073575</v>
      </c>
      <c r="K12" s="51">
        <v>2487554</v>
      </c>
      <c r="L12" s="52">
        <v>88699</v>
      </c>
      <c r="M12" s="52">
        <f t="shared" si="4"/>
        <v>2576253</v>
      </c>
      <c r="N12" s="53">
        <f t="shared" si="5"/>
        <v>0.03908566785566862</v>
      </c>
      <c r="O12" s="52">
        <v>2876686</v>
      </c>
      <c r="P12" s="52">
        <v>35017</v>
      </c>
      <c r="Q12" s="52">
        <f t="shared" si="6"/>
        <v>2911703</v>
      </c>
      <c r="R12" s="85">
        <f t="shared" si="7"/>
        <v>-0.11520749197291069</v>
      </c>
    </row>
    <row r="13" spans="1:18" s="5" customFormat="1" ht="18.75" customHeight="1">
      <c r="A13" s="125" t="s">
        <v>78</v>
      </c>
      <c r="B13" s="50" t="s">
        <v>79</v>
      </c>
      <c r="C13" s="51">
        <v>175623</v>
      </c>
      <c r="D13" s="52">
        <v>21548</v>
      </c>
      <c r="E13" s="52">
        <f t="shared" si="0"/>
        <v>197171</v>
      </c>
      <c r="F13" s="53">
        <f t="shared" si="1"/>
        <v>0.03422433847225216</v>
      </c>
      <c r="G13" s="126">
        <v>159794</v>
      </c>
      <c r="H13" s="84">
        <v>35324</v>
      </c>
      <c r="I13" s="52">
        <f t="shared" si="2"/>
        <v>195118</v>
      </c>
      <c r="J13" s="53">
        <f t="shared" si="3"/>
        <v>0.010521838067220957</v>
      </c>
      <c r="K13" s="51">
        <v>2001013</v>
      </c>
      <c r="L13" s="52">
        <v>336414</v>
      </c>
      <c r="M13" s="52">
        <f t="shared" si="4"/>
        <v>2337427</v>
      </c>
      <c r="N13" s="53">
        <f t="shared" si="5"/>
        <v>0.03546231498182513</v>
      </c>
      <c r="O13" s="52">
        <v>1773768</v>
      </c>
      <c r="P13" s="52">
        <v>349829</v>
      </c>
      <c r="Q13" s="52">
        <f t="shared" si="6"/>
        <v>2123597</v>
      </c>
      <c r="R13" s="85">
        <f t="shared" si="7"/>
        <v>0.10069236300484508</v>
      </c>
    </row>
    <row r="14" spans="1:18" s="5" customFormat="1" ht="18.75" customHeight="1">
      <c r="A14" s="125" t="s">
        <v>80</v>
      </c>
      <c r="B14" s="50" t="s">
        <v>81</v>
      </c>
      <c r="C14" s="51">
        <v>154187</v>
      </c>
      <c r="D14" s="52">
        <v>82</v>
      </c>
      <c r="E14" s="52">
        <f aca="true" t="shared" si="8" ref="E14:E26">D14+C14</f>
        <v>154269</v>
      </c>
      <c r="F14" s="53">
        <f aca="true" t="shared" si="9" ref="F14:F26">E14/$E$7</f>
        <v>0.026777540671680262</v>
      </c>
      <c r="G14" s="126">
        <v>142427</v>
      </c>
      <c r="H14" s="84">
        <v>807</v>
      </c>
      <c r="I14" s="52">
        <f aca="true" t="shared" si="10" ref="I14:I26">H14+G14</f>
        <v>143234</v>
      </c>
      <c r="J14" s="53">
        <f aca="true" t="shared" si="11" ref="J14:J26">(E14/I14-1)</f>
        <v>0.07704176382702421</v>
      </c>
      <c r="K14" s="51">
        <v>1680849</v>
      </c>
      <c r="L14" s="52">
        <v>10689</v>
      </c>
      <c r="M14" s="52">
        <f aca="true" t="shared" si="12" ref="M14:M26">L14+K14</f>
        <v>1691538</v>
      </c>
      <c r="N14" s="53">
        <f aca="true" t="shared" si="13" ref="N14:N26">M14/$M$7</f>
        <v>0.025663198619561817</v>
      </c>
      <c r="O14" s="52">
        <v>1519716</v>
      </c>
      <c r="P14" s="52">
        <v>8472</v>
      </c>
      <c r="Q14" s="52">
        <f aca="true" t="shared" si="14" ref="Q14:Q26">P14+O14</f>
        <v>1528188</v>
      </c>
      <c r="R14" s="85">
        <f aca="true" t="shared" si="15" ref="R14:R26">(M14/Q14-1)</f>
        <v>0.10689129871455605</v>
      </c>
    </row>
    <row r="15" spans="1:18" s="5" customFormat="1" ht="18.75" customHeight="1">
      <c r="A15" s="125" t="s">
        <v>82</v>
      </c>
      <c r="B15" s="50" t="s">
        <v>83</v>
      </c>
      <c r="C15" s="51">
        <v>148379</v>
      </c>
      <c r="D15" s="52">
        <v>2735</v>
      </c>
      <c r="E15" s="52">
        <f t="shared" si="8"/>
        <v>151114</v>
      </c>
      <c r="F15" s="53">
        <f t="shared" si="9"/>
        <v>0.026229905431812556</v>
      </c>
      <c r="G15" s="126">
        <v>126741</v>
      </c>
      <c r="H15" s="84">
        <v>4012</v>
      </c>
      <c r="I15" s="52">
        <f t="shared" si="10"/>
        <v>130753</v>
      </c>
      <c r="J15" s="53">
        <f t="shared" si="11"/>
        <v>0.15572109244147359</v>
      </c>
      <c r="K15" s="51">
        <v>1491597</v>
      </c>
      <c r="L15" s="52">
        <v>49743</v>
      </c>
      <c r="M15" s="52">
        <f t="shared" si="12"/>
        <v>1541340</v>
      </c>
      <c r="N15" s="53">
        <f t="shared" si="13"/>
        <v>0.023384467011840944</v>
      </c>
      <c r="O15" s="52">
        <v>1485306</v>
      </c>
      <c r="P15" s="52">
        <v>46706</v>
      </c>
      <c r="Q15" s="52">
        <f t="shared" si="14"/>
        <v>1532012</v>
      </c>
      <c r="R15" s="85">
        <f t="shared" si="15"/>
        <v>0.006088725153588825</v>
      </c>
    </row>
    <row r="16" spans="1:18" s="5" customFormat="1" ht="18.75" customHeight="1">
      <c r="A16" s="125" t="s">
        <v>84</v>
      </c>
      <c r="B16" s="50" t="s">
        <v>85</v>
      </c>
      <c r="C16" s="51">
        <v>128045</v>
      </c>
      <c r="D16" s="52">
        <v>1087</v>
      </c>
      <c r="E16" s="52">
        <f t="shared" si="8"/>
        <v>129132</v>
      </c>
      <c r="F16" s="53">
        <f t="shared" si="9"/>
        <v>0.022414337177368206</v>
      </c>
      <c r="G16" s="126">
        <v>149986</v>
      </c>
      <c r="H16" s="84">
        <v>2038</v>
      </c>
      <c r="I16" s="52">
        <f t="shared" si="10"/>
        <v>152024</v>
      </c>
      <c r="J16" s="53">
        <f t="shared" si="11"/>
        <v>-0.15058148713361053</v>
      </c>
      <c r="K16" s="51">
        <v>1540577</v>
      </c>
      <c r="L16" s="52">
        <v>31027</v>
      </c>
      <c r="M16" s="52">
        <f t="shared" si="12"/>
        <v>1571604</v>
      </c>
      <c r="N16" s="53">
        <f t="shared" si="13"/>
        <v>0.02384361782194537</v>
      </c>
      <c r="O16" s="52">
        <v>1726005</v>
      </c>
      <c r="P16" s="52">
        <v>27646</v>
      </c>
      <c r="Q16" s="52">
        <f t="shared" si="14"/>
        <v>1753651</v>
      </c>
      <c r="R16" s="85">
        <f t="shared" si="15"/>
        <v>-0.10381027924028208</v>
      </c>
    </row>
    <row r="17" spans="1:18" s="5" customFormat="1" ht="18.75" customHeight="1">
      <c r="A17" s="125" t="s">
        <v>86</v>
      </c>
      <c r="B17" s="50" t="s">
        <v>87</v>
      </c>
      <c r="C17" s="51">
        <v>87382</v>
      </c>
      <c r="D17" s="52">
        <v>10759</v>
      </c>
      <c r="E17" s="52">
        <f t="shared" si="8"/>
        <v>98141</v>
      </c>
      <c r="F17" s="53">
        <f t="shared" si="9"/>
        <v>0.01703501428711778</v>
      </c>
      <c r="G17" s="126">
        <v>94811</v>
      </c>
      <c r="H17" s="84">
        <v>5090</v>
      </c>
      <c r="I17" s="52">
        <f t="shared" si="10"/>
        <v>99901</v>
      </c>
      <c r="J17" s="53">
        <f t="shared" si="11"/>
        <v>-0.01761744126685416</v>
      </c>
      <c r="K17" s="51">
        <v>1012566</v>
      </c>
      <c r="L17" s="52">
        <v>57912</v>
      </c>
      <c r="M17" s="52">
        <f t="shared" si="12"/>
        <v>1070478</v>
      </c>
      <c r="N17" s="53">
        <f t="shared" si="13"/>
        <v>0.016240775868985084</v>
      </c>
      <c r="O17" s="52">
        <v>1034569</v>
      </c>
      <c r="P17" s="52">
        <v>57053</v>
      </c>
      <c r="Q17" s="52">
        <f t="shared" si="14"/>
        <v>1091622</v>
      </c>
      <c r="R17" s="85">
        <f t="shared" si="15"/>
        <v>-0.019369342134914813</v>
      </c>
    </row>
    <row r="18" spans="1:18" s="5" customFormat="1" ht="18.75" customHeight="1">
      <c r="A18" s="125" t="s">
        <v>90</v>
      </c>
      <c r="B18" s="50" t="s">
        <v>91</v>
      </c>
      <c r="C18" s="51">
        <v>75244</v>
      </c>
      <c r="D18" s="52">
        <v>494</v>
      </c>
      <c r="E18" s="52">
        <f t="shared" si="8"/>
        <v>75738</v>
      </c>
      <c r="F18" s="53">
        <f t="shared" si="9"/>
        <v>0.013146370141711683</v>
      </c>
      <c r="G18" s="126">
        <v>88311</v>
      </c>
      <c r="H18" s="84">
        <v>500</v>
      </c>
      <c r="I18" s="52">
        <f t="shared" si="10"/>
        <v>88811</v>
      </c>
      <c r="J18" s="53">
        <f t="shared" si="11"/>
        <v>-0.14720023420522232</v>
      </c>
      <c r="K18" s="51">
        <v>864233</v>
      </c>
      <c r="L18" s="52">
        <v>16096</v>
      </c>
      <c r="M18" s="52">
        <f t="shared" si="12"/>
        <v>880329</v>
      </c>
      <c r="N18" s="53">
        <f t="shared" si="13"/>
        <v>0.0133559269597019</v>
      </c>
      <c r="O18" s="52">
        <v>1057823</v>
      </c>
      <c r="P18" s="52">
        <v>9046</v>
      </c>
      <c r="Q18" s="52">
        <f t="shared" si="14"/>
        <v>1066869</v>
      </c>
      <c r="R18" s="85">
        <f t="shared" si="15"/>
        <v>-0.17484808350416026</v>
      </c>
    </row>
    <row r="19" spans="1:18" s="5" customFormat="1" ht="18.75" customHeight="1">
      <c r="A19" s="125" t="s">
        <v>88</v>
      </c>
      <c r="B19" s="50" t="s">
        <v>89</v>
      </c>
      <c r="C19" s="51">
        <v>73237</v>
      </c>
      <c r="D19" s="52">
        <v>100</v>
      </c>
      <c r="E19" s="52">
        <f t="shared" si="8"/>
        <v>73337</v>
      </c>
      <c r="F19" s="53">
        <f t="shared" si="9"/>
        <v>0.012729611913210143</v>
      </c>
      <c r="G19" s="126">
        <v>83005</v>
      </c>
      <c r="H19" s="84">
        <v>131</v>
      </c>
      <c r="I19" s="52">
        <f t="shared" si="10"/>
        <v>83136</v>
      </c>
      <c r="J19" s="53">
        <f t="shared" si="11"/>
        <v>-0.11786710931485755</v>
      </c>
      <c r="K19" s="51">
        <v>936809</v>
      </c>
      <c r="L19" s="52">
        <v>3145</v>
      </c>
      <c r="M19" s="52">
        <f t="shared" si="12"/>
        <v>939954</v>
      </c>
      <c r="N19" s="53">
        <f t="shared" si="13"/>
        <v>0.014260528699474447</v>
      </c>
      <c r="O19" s="52">
        <v>956694</v>
      </c>
      <c r="P19" s="52">
        <v>1505</v>
      </c>
      <c r="Q19" s="52">
        <f t="shared" si="14"/>
        <v>958199</v>
      </c>
      <c r="R19" s="85">
        <f t="shared" si="15"/>
        <v>-0.019040929911218862</v>
      </c>
    </row>
    <row r="20" spans="1:18" s="5" customFormat="1" ht="18.75" customHeight="1">
      <c r="A20" s="125" t="s">
        <v>92</v>
      </c>
      <c r="B20" s="50" t="s">
        <v>93</v>
      </c>
      <c r="C20" s="51">
        <v>32642</v>
      </c>
      <c r="D20" s="52">
        <v>4305</v>
      </c>
      <c r="E20" s="52">
        <f t="shared" si="8"/>
        <v>36947</v>
      </c>
      <c r="F20" s="53">
        <f t="shared" si="9"/>
        <v>0.0064131471338802395</v>
      </c>
      <c r="G20" s="126">
        <v>36011</v>
      </c>
      <c r="H20" s="84">
        <v>2221</v>
      </c>
      <c r="I20" s="52">
        <f t="shared" si="10"/>
        <v>38232</v>
      </c>
      <c r="J20" s="53">
        <f t="shared" si="11"/>
        <v>-0.03361058798911909</v>
      </c>
      <c r="K20" s="51">
        <v>351943</v>
      </c>
      <c r="L20" s="52">
        <v>21414</v>
      </c>
      <c r="M20" s="52">
        <f t="shared" si="12"/>
        <v>373357</v>
      </c>
      <c r="N20" s="53">
        <f t="shared" si="13"/>
        <v>0.005664392314570374</v>
      </c>
      <c r="O20" s="52">
        <v>380366</v>
      </c>
      <c r="P20" s="52">
        <v>20960</v>
      </c>
      <c r="Q20" s="52">
        <f t="shared" si="14"/>
        <v>401326</v>
      </c>
      <c r="R20" s="85">
        <f t="shared" si="15"/>
        <v>-0.06969147276777488</v>
      </c>
    </row>
    <row r="21" spans="1:18" s="5" customFormat="1" ht="18.75" customHeight="1">
      <c r="A21" s="125" t="s">
        <v>94</v>
      </c>
      <c r="B21" s="50" t="s">
        <v>95</v>
      </c>
      <c r="C21" s="51">
        <v>35569</v>
      </c>
      <c r="D21" s="52">
        <v>199</v>
      </c>
      <c r="E21" s="52">
        <f t="shared" si="8"/>
        <v>35768</v>
      </c>
      <c r="F21" s="53">
        <f t="shared" si="9"/>
        <v>0.006208499923799724</v>
      </c>
      <c r="G21" s="126">
        <v>34356</v>
      </c>
      <c r="H21" s="84">
        <v>141</v>
      </c>
      <c r="I21" s="52">
        <f t="shared" si="10"/>
        <v>34497</v>
      </c>
      <c r="J21" s="53">
        <f t="shared" si="11"/>
        <v>0.03684378351740736</v>
      </c>
      <c r="K21" s="51">
        <v>381033</v>
      </c>
      <c r="L21" s="52">
        <v>7454</v>
      </c>
      <c r="M21" s="52">
        <f t="shared" si="12"/>
        <v>388487</v>
      </c>
      <c r="N21" s="53">
        <f t="shared" si="13"/>
        <v>0.005893937376587289</v>
      </c>
      <c r="O21" s="52">
        <v>410922</v>
      </c>
      <c r="P21" s="52">
        <v>3093</v>
      </c>
      <c r="Q21" s="52">
        <f t="shared" si="14"/>
        <v>414015</v>
      </c>
      <c r="R21" s="85">
        <f t="shared" si="15"/>
        <v>-0.0616596017052522</v>
      </c>
    </row>
    <row r="22" spans="1:18" s="5" customFormat="1" ht="18.75" customHeight="1">
      <c r="A22" s="125" t="s">
        <v>96</v>
      </c>
      <c r="B22" s="50" t="s">
        <v>97</v>
      </c>
      <c r="C22" s="51">
        <v>29244</v>
      </c>
      <c r="D22" s="52">
        <v>432</v>
      </c>
      <c r="E22" s="52">
        <f t="shared" si="8"/>
        <v>29676</v>
      </c>
      <c r="F22" s="53">
        <f t="shared" si="9"/>
        <v>0.005151069216581319</v>
      </c>
      <c r="G22" s="126">
        <v>38057</v>
      </c>
      <c r="H22" s="84">
        <v>144</v>
      </c>
      <c r="I22" s="52">
        <f t="shared" si="10"/>
        <v>38201</v>
      </c>
      <c r="J22" s="53">
        <f t="shared" si="11"/>
        <v>-0.22316169733776603</v>
      </c>
      <c r="K22" s="51">
        <v>427871</v>
      </c>
      <c r="L22" s="52">
        <v>3126</v>
      </c>
      <c r="M22" s="52">
        <f t="shared" si="12"/>
        <v>430997</v>
      </c>
      <c r="N22" s="53">
        <f t="shared" si="13"/>
        <v>0.006538878591811289</v>
      </c>
      <c r="O22" s="52">
        <v>471873</v>
      </c>
      <c r="P22" s="52">
        <v>1980</v>
      </c>
      <c r="Q22" s="52">
        <f t="shared" si="14"/>
        <v>473853</v>
      </c>
      <c r="R22" s="85">
        <f t="shared" si="15"/>
        <v>-0.09044155043863811</v>
      </c>
    </row>
    <row r="23" spans="1:18" s="5" customFormat="1" ht="18.75" customHeight="1">
      <c r="A23" s="125" t="s">
        <v>100</v>
      </c>
      <c r="B23" s="50" t="s">
        <v>100</v>
      </c>
      <c r="C23" s="51">
        <v>27078</v>
      </c>
      <c r="D23" s="52">
        <v>339</v>
      </c>
      <c r="E23" s="52">
        <f t="shared" si="8"/>
        <v>27417</v>
      </c>
      <c r="F23" s="53">
        <f t="shared" si="9"/>
        <v>0.004758958913297278</v>
      </c>
      <c r="G23" s="126">
        <v>30342</v>
      </c>
      <c r="H23" s="84">
        <v>1156</v>
      </c>
      <c r="I23" s="52">
        <f t="shared" si="10"/>
        <v>31498</v>
      </c>
      <c r="J23" s="53">
        <f t="shared" si="11"/>
        <v>-0.12956378182741757</v>
      </c>
      <c r="K23" s="51">
        <v>330865</v>
      </c>
      <c r="L23" s="52">
        <v>8099</v>
      </c>
      <c r="M23" s="52">
        <f t="shared" si="12"/>
        <v>338964</v>
      </c>
      <c r="N23" s="53">
        <f t="shared" si="13"/>
        <v>0.005142598308096626</v>
      </c>
      <c r="O23" s="52">
        <v>387082</v>
      </c>
      <c r="P23" s="52">
        <v>14142</v>
      </c>
      <c r="Q23" s="52">
        <f t="shared" si="14"/>
        <v>401224</v>
      </c>
      <c r="R23" s="85">
        <f t="shared" si="15"/>
        <v>-0.15517516399816567</v>
      </c>
    </row>
    <row r="24" spans="1:18" s="5" customFormat="1" ht="18.75" customHeight="1">
      <c r="A24" s="125" t="s">
        <v>98</v>
      </c>
      <c r="B24" s="50" t="s">
        <v>99</v>
      </c>
      <c r="C24" s="51">
        <v>25994</v>
      </c>
      <c r="D24" s="52">
        <v>70</v>
      </c>
      <c r="E24" s="52">
        <f t="shared" si="8"/>
        <v>26064</v>
      </c>
      <c r="F24" s="53">
        <f t="shared" si="9"/>
        <v>0.004524109315978417</v>
      </c>
      <c r="G24" s="126">
        <v>21058</v>
      </c>
      <c r="H24" s="84">
        <v>1013</v>
      </c>
      <c r="I24" s="52">
        <f t="shared" si="10"/>
        <v>22071</v>
      </c>
      <c r="J24" s="53">
        <f t="shared" si="11"/>
        <v>0.18091613429386988</v>
      </c>
      <c r="K24" s="51">
        <v>284804</v>
      </c>
      <c r="L24" s="52">
        <v>3161</v>
      </c>
      <c r="M24" s="52">
        <f t="shared" si="12"/>
        <v>287965</v>
      </c>
      <c r="N24" s="53">
        <f t="shared" si="13"/>
        <v>0.004368866079557254</v>
      </c>
      <c r="O24" s="52">
        <v>300840</v>
      </c>
      <c r="P24" s="52">
        <v>2225</v>
      </c>
      <c r="Q24" s="52">
        <f t="shared" si="14"/>
        <v>303065</v>
      </c>
      <c r="R24" s="85">
        <f t="shared" si="15"/>
        <v>-0.04982429511820896</v>
      </c>
    </row>
    <row r="25" spans="1:18" s="5" customFormat="1" ht="18.75" customHeight="1">
      <c r="A25" s="125" t="s">
        <v>101</v>
      </c>
      <c r="B25" s="50" t="s">
        <v>102</v>
      </c>
      <c r="C25" s="51">
        <v>21653</v>
      </c>
      <c r="D25" s="52">
        <v>2028</v>
      </c>
      <c r="E25" s="52">
        <f t="shared" si="8"/>
        <v>23681</v>
      </c>
      <c r="F25" s="53">
        <f t="shared" si="9"/>
        <v>0.0041104754723636</v>
      </c>
      <c r="G25" s="126">
        <v>26467</v>
      </c>
      <c r="H25" s="84">
        <v>4735</v>
      </c>
      <c r="I25" s="52">
        <f t="shared" si="10"/>
        <v>31202</v>
      </c>
      <c r="J25" s="53">
        <f t="shared" si="11"/>
        <v>-0.24104224088199477</v>
      </c>
      <c r="K25" s="51">
        <v>262567</v>
      </c>
      <c r="L25" s="52">
        <v>27115</v>
      </c>
      <c r="M25" s="52">
        <f t="shared" si="12"/>
        <v>289682</v>
      </c>
      <c r="N25" s="53">
        <f t="shared" si="13"/>
        <v>0.004394915575359174</v>
      </c>
      <c r="O25" s="52">
        <v>227841</v>
      </c>
      <c r="P25" s="52">
        <v>38602</v>
      </c>
      <c r="Q25" s="52">
        <f t="shared" si="14"/>
        <v>266443</v>
      </c>
      <c r="R25" s="85">
        <f t="shared" si="15"/>
        <v>0.08721940527617544</v>
      </c>
    </row>
    <row r="26" spans="1:18" s="5" customFormat="1" ht="18.75" customHeight="1">
      <c r="A26" s="125" t="s">
        <v>103</v>
      </c>
      <c r="B26" s="50" t="s">
        <v>104</v>
      </c>
      <c r="C26" s="51">
        <v>19283</v>
      </c>
      <c r="D26" s="52">
        <v>875</v>
      </c>
      <c r="E26" s="52">
        <f t="shared" si="8"/>
        <v>20158</v>
      </c>
      <c r="F26" s="53">
        <f t="shared" si="9"/>
        <v>0.003498963919256174</v>
      </c>
      <c r="G26" s="126">
        <v>25914</v>
      </c>
      <c r="H26" s="84">
        <v>685</v>
      </c>
      <c r="I26" s="52">
        <f t="shared" si="10"/>
        <v>26599</v>
      </c>
      <c r="J26" s="53">
        <f t="shared" si="11"/>
        <v>-0.24215196060002253</v>
      </c>
      <c r="K26" s="51">
        <v>290224</v>
      </c>
      <c r="L26" s="52">
        <v>8710</v>
      </c>
      <c r="M26" s="52">
        <f t="shared" si="12"/>
        <v>298934</v>
      </c>
      <c r="N26" s="53">
        <f t="shared" si="13"/>
        <v>0.004535282456640106</v>
      </c>
      <c r="O26" s="52">
        <v>300234</v>
      </c>
      <c r="P26" s="52">
        <v>8069</v>
      </c>
      <c r="Q26" s="52">
        <f t="shared" si="14"/>
        <v>308303</v>
      </c>
      <c r="R26" s="85">
        <f t="shared" si="15"/>
        <v>-0.03038893556014699</v>
      </c>
    </row>
    <row r="27" spans="1:18" s="5" customFormat="1" ht="18.75" customHeight="1">
      <c r="A27" s="125" t="s">
        <v>105</v>
      </c>
      <c r="B27" s="50" t="s">
        <v>106</v>
      </c>
      <c r="C27" s="51">
        <v>17613</v>
      </c>
      <c r="D27" s="52">
        <v>35</v>
      </c>
      <c r="E27" s="52">
        <f>D27+C27</f>
        <v>17648</v>
      </c>
      <c r="F27" s="53">
        <f>E27/$E$7</f>
        <v>0.003063285804496129</v>
      </c>
      <c r="G27" s="126">
        <v>18099</v>
      </c>
      <c r="H27" s="84"/>
      <c r="I27" s="52">
        <f>H27+G27</f>
        <v>18099</v>
      </c>
      <c r="J27" s="53">
        <f>(E27/I27-1)</f>
        <v>-0.024918503784739476</v>
      </c>
      <c r="K27" s="51">
        <v>238999</v>
      </c>
      <c r="L27" s="52">
        <v>621</v>
      </c>
      <c r="M27" s="52">
        <f>L27+K27</f>
        <v>239620</v>
      </c>
      <c r="N27" s="53">
        <f>M27/$M$7</f>
        <v>0.0036353990588561427</v>
      </c>
      <c r="O27" s="52">
        <v>237750</v>
      </c>
      <c r="P27" s="52">
        <v>112</v>
      </c>
      <c r="Q27" s="52">
        <f>P27+O27</f>
        <v>237862</v>
      </c>
      <c r="R27" s="85">
        <f>(M27/Q27-1)</f>
        <v>0.007390840066929583</v>
      </c>
    </row>
    <row r="28" spans="1:18" s="5" customFormat="1" ht="18.75" customHeight="1">
      <c r="A28" s="125" t="s">
        <v>109</v>
      </c>
      <c r="B28" s="50" t="s">
        <v>110</v>
      </c>
      <c r="C28" s="51">
        <v>15412</v>
      </c>
      <c r="D28" s="52">
        <v>400</v>
      </c>
      <c r="E28" s="52">
        <f aca="true" t="shared" si="16" ref="E28:E35">D28+C28</f>
        <v>15812</v>
      </c>
      <c r="F28" s="53">
        <f aca="true" t="shared" si="17" ref="F28:F35">E28/$E$7</f>
        <v>0.0027445985460501352</v>
      </c>
      <c r="G28" s="126">
        <v>19974</v>
      </c>
      <c r="H28" s="84">
        <v>32</v>
      </c>
      <c r="I28" s="52">
        <f aca="true" t="shared" si="18" ref="I28:I35">H28+G28</f>
        <v>20006</v>
      </c>
      <c r="J28" s="53">
        <f aca="true" t="shared" si="19" ref="J28:J35">(E28/I28-1)</f>
        <v>-0.20963710886733977</v>
      </c>
      <c r="K28" s="51">
        <v>204007</v>
      </c>
      <c r="L28" s="52">
        <v>1282</v>
      </c>
      <c r="M28" s="52">
        <f aca="true" t="shared" si="20" ref="M28:M35">L28+K28</f>
        <v>205289</v>
      </c>
      <c r="N28" s="53">
        <f aca="true" t="shared" si="21" ref="N28:N35">M28/$M$7</f>
        <v>0.0031145456864765824</v>
      </c>
      <c r="O28" s="52">
        <v>211674</v>
      </c>
      <c r="P28" s="52">
        <v>1124</v>
      </c>
      <c r="Q28" s="52">
        <f aca="true" t="shared" si="22" ref="Q28:Q35">P28+O28</f>
        <v>212798</v>
      </c>
      <c r="R28" s="85">
        <f aca="true" t="shared" si="23" ref="R28:R35">(M28/Q28-1)</f>
        <v>-0.03528698577994149</v>
      </c>
    </row>
    <row r="29" spans="1:18" s="5" customFormat="1" ht="18.75" customHeight="1">
      <c r="A29" s="125" t="s">
        <v>107</v>
      </c>
      <c r="B29" s="50" t="s">
        <v>108</v>
      </c>
      <c r="C29" s="51">
        <v>9473</v>
      </c>
      <c r="D29" s="52">
        <v>6288</v>
      </c>
      <c r="E29" s="52">
        <f t="shared" si="16"/>
        <v>15761</v>
      </c>
      <c r="F29" s="53">
        <f t="shared" si="17"/>
        <v>0.002735746122204413</v>
      </c>
      <c r="G29" s="126">
        <v>8732</v>
      </c>
      <c r="H29" s="84">
        <v>6953</v>
      </c>
      <c r="I29" s="52">
        <f t="shared" si="18"/>
        <v>15685</v>
      </c>
      <c r="J29" s="53">
        <f t="shared" si="19"/>
        <v>0.00484539368823711</v>
      </c>
      <c r="K29" s="51">
        <v>93348</v>
      </c>
      <c r="L29" s="52">
        <v>76116</v>
      </c>
      <c r="M29" s="52">
        <f t="shared" si="20"/>
        <v>169464</v>
      </c>
      <c r="N29" s="53">
        <f t="shared" si="21"/>
        <v>0.002571026066730646</v>
      </c>
      <c r="O29" s="52">
        <v>101799</v>
      </c>
      <c r="P29" s="52">
        <v>77515</v>
      </c>
      <c r="Q29" s="52">
        <f t="shared" si="22"/>
        <v>179314</v>
      </c>
      <c r="R29" s="85">
        <f t="shared" si="23"/>
        <v>-0.05493157254871339</v>
      </c>
    </row>
    <row r="30" spans="1:18" s="5" customFormat="1" ht="18.75" customHeight="1">
      <c r="A30" s="125" t="s">
        <v>111</v>
      </c>
      <c r="B30" s="50" t="s">
        <v>112</v>
      </c>
      <c r="C30" s="51">
        <v>14687</v>
      </c>
      <c r="D30" s="52">
        <v>32</v>
      </c>
      <c r="E30" s="52">
        <f t="shared" si="16"/>
        <v>14719</v>
      </c>
      <c r="F30" s="53">
        <f t="shared" si="17"/>
        <v>0.0025548789526506415</v>
      </c>
      <c r="G30" s="126">
        <v>13934</v>
      </c>
      <c r="H30" s="84">
        <v>165</v>
      </c>
      <c r="I30" s="52">
        <f t="shared" si="18"/>
        <v>14099</v>
      </c>
      <c r="J30" s="53">
        <f t="shared" si="19"/>
        <v>0.043974749982268246</v>
      </c>
      <c r="K30" s="51">
        <v>149736</v>
      </c>
      <c r="L30" s="52">
        <v>680</v>
      </c>
      <c r="M30" s="52">
        <f t="shared" si="20"/>
        <v>150416</v>
      </c>
      <c r="N30" s="53">
        <f t="shared" si="21"/>
        <v>0.0022820389985681727</v>
      </c>
      <c r="O30" s="52">
        <v>149135</v>
      </c>
      <c r="P30" s="52">
        <v>466</v>
      </c>
      <c r="Q30" s="52">
        <f t="shared" si="22"/>
        <v>149601</v>
      </c>
      <c r="R30" s="85">
        <f t="shared" si="23"/>
        <v>0.0054478245466274</v>
      </c>
    </row>
    <row r="31" spans="1:18" s="5" customFormat="1" ht="18.75" customHeight="1">
      <c r="A31" s="125" t="s">
        <v>113</v>
      </c>
      <c r="B31" s="50" t="s">
        <v>114</v>
      </c>
      <c r="C31" s="51">
        <v>12744</v>
      </c>
      <c r="D31" s="52">
        <v>84</v>
      </c>
      <c r="E31" s="52">
        <f t="shared" si="16"/>
        <v>12828</v>
      </c>
      <c r="F31" s="53">
        <f t="shared" si="17"/>
        <v>0.00222664496260632</v>
      </c>
      <c r="G31" s="126">
        <v>11904</v>
      </c>
      <c r="H31" s="84">
        <v>63</v>
      </c>
      <c r="I31" s="52">
        <f t="shared" si="18"/>
        <v>11967</v>
      </c>
      <c r="J31" s="53">
        <f t="shared" si="19"/>
        <v>0.0719478566056655</v>
      </c>
      <c r="K31" s="51">
        <v>128308</v>
      </c>
      <c r="L31" s="52">
        <v>1005</v>
      </c>
      <c r="M31" s="52">
        <f t="shared" si="20"/>
        <v>129313</v>
      </c>
      <c r="N31" s="53">
        <f t="shared" si="21"/>
        <v>0.001961874461638696</v>
      </c>
      <c r="O31" s="52">
        <v>152536</v>
      </c>
      <c r="P31" s="52">
        <v>2176</v>
      </c>
      <c r="Q31" s="52">
        <f t="shared" si="22"/>
        <v>154712</v>
      </c>
      <c r="R31" s="85">
        <f t="shared" si="23"/>
        <v>-0.16416955375148667</v>
      </c>
    </row>
    <row r="32" spans="1:18" s="5" customFormat="1" ht="18.75" customHeight="1">
      <c r="A32" s="125" t="s">
        <v>115</v>
      </c>
      <c r="B32" s="50" t="s">
        <v>116</v>
      </c>
      <c r="C32" s="51">
        <v>11065</v>
      </c>
      <c r="D32" s="52">
        <v>301</v>
      </c>
      <c r="E32" s="52">
        <f t="shared" si="16"/>
        <v>11366</v>
      </c>
      <c r="F32" s="53">
        <f t="shared" si="17"/>
        <v>0.001972875479028955</v>
      </c>
      <c r="G32" s="126">
        <v>9954</v>
      </c>
      <c r="H32" s="84">
        <v>217</v>
      </c>
      <c r="I32" s="52">
        <f t="shared" si="18"/>
        <v>10171</v>
      </c>
      <c r="J32" s="53">
        <f t="shared" si="19"/>
        <v>0.11749090551568186</v>
      </c>
      <c r="K32" s="51">
        <v>119694</v>
      </c>
      <c r="L32" s="52">
        <v>1549</v>
      </c>
      <c r="M32" s="52">
        <f t="shared" si="20"/>
        <v>121243</v>
      </c>
      <c r="N32" s="53">
        <f t="shared" si="21"/>
        <v>0.0018394403142179088</v>
      </c>
      <c r="O32" s="52">
        <v>117988</v>
      </c>
      <c r="P32" s="52">
        <v>2475</v>
      </c>
      <c r="Q32" s="52">
        <f t="shared" si="22"/>
        <v>120463</v>
      </c>
      <c r="R32" s="85">
        <f t="shared" si="23"/>
        <v>0.006475017225206159</v>
      </c>
    </row>
    <row r="33" spans="1:18" s="5" customFormat="1" ht="18.75" customHeight="1">
      <c r="A33" s="125" t="s">
        <v>117</v>
      </c>
      <c r="B33" s="50" t="s">
        <v>118</v>
      </c>
      <c r="C33" s="51">
        <v>10417</v>
      </c>
      <c r="D33" s="52">
        <v>325</v>
      </c>
      <c r="E33" s="52">
        <f t="shared" si="16"/>
        <v>10742</v>
      </c>
      <c r="F33" s="53">
        <f t="shared" si="17"/>
        <v>0.0018645634696224736</v>
      </c>
      <c r="G33" s="126">
        <v>12585</v>
      </c>
      <c r="H33" s="84">
        <v>112</v>
      </c>
      <c r="I33" s="52">
        <f t="shared" si="18"/>
        <v>12697</v>
      </c>
      <c r="J33" s="53">
        <f t="shared" si="19"/>
        <v>-0.15397337953847368</v>
      </c>
      <c r="K33" s="51">
        <v>147145</v>
      </c>
      <c r="L33" s="52">
        <v>1234</v>
      </c>
      <c r="M33" s="52">
        <f t="shared" si="20"/>
        <v>148379</v>
      </c>
      <c r="N33" s="53">
        <f t="shared" si="21"/>
        <v>0.0022511346171188366</v>
      </c>
      <c r="O33" s="52">
        <v>160845</v>
      </c>
      <c r="P33" s="52">
        <v>675</v>
      </c>
      <c r="Q33" s="52">
        <f t="shared" si="22"/>
        <v>161520</v>
      </c>
      <c r="R33" s="85">
        <f t="shared" si="23"/>
        <v>-0.08135834571570089</v>
      </c>
    </row>
    <row r="34" spans="1:18" s="5" customFormat="1" ht="18.75" customHeight="1">
      <c r="A34" s="125" t="s">
        <v>121</v>
      </c>
      <c r="B34" s="50" t="s">
        <v>122</v>
      </c>
      <c r="C34" s="51">
        <v>9373</v>
      </c>
      <c r="D34" s="52">
        <v>471</v>
      </c>
      <c r="E34" s="52">
        <f t="shared" si="16"/>
        <v>9844</v>
      </c>
      <c r="F34" s="53">
        <f t="shared" si="17"/>
        <v>0.0017086913791625052</v>
      </c>
      <c r="G34" s="126">
        <v>9582</v>
      </c>
      <c r="H34" s="84">
        <v>520</v>
      </c>
      <c r="I34" s="52">
        <f t="shared" si="18"/>
        <v>10102</v>
      </c>
      <c r="J34" s="53">
        <f t="shared" si="19"/>
        <v>-0.025539497129281385</v>
      </c>
      <c r="K34" s="51">
        <v>107781</v>
      </c>
      <c r="L34" s="52">
        <v>6167</v>
      </c>
      <c r="M34" s="52">
        <f t="shared" si="20"/>
        <v>113948</v>
      </c>
      <c r="N34" s="53">
        <f t="shared" si="21"/>
        <v>0.0017287640929744585</v>
      </c>
      <c r="O34" s="52">
        <v>112088</v>
      </c>
      <c r="P34" s="52">
        <v>5336</v>
      </c>
      <c r="Q34" s="52">
        <f t="shared" si="22"/>
        <v>117424</v>
      </c>
      <c r="R34" s="85">
        <f t="shared" si="23"/>
        <v>-0.02960212563019482</v>
      </c>
    </row>
    <row r="35" spans="1:18" s="5" customFormat="1" ht="18.75" customHeight="1">
      <c r="A35" s="125" t="s">
        <v>119</v>
      </c>
      <c r="B35" s="50" t="s">
        <v>120</v>
      </c>
      <c r="C35" s="51">
        <v>9114</v>
      </c>
      <c r="D35" s="52">
        <v>534</v>
      </c>
      <c r="E35" s="52">
        <f t="shared" si="16"/>
        <v>9648</v>
      </c>
      <c r="F35" s="53">
        <f t="shared" si="17"/>
        <v>0.0016746702992848283</v>
      </c>
      <c r="G35" s="126">
        <v>11119</v>
      </c>
      <c r="H35" s="84">
        <v>407</v>
      </c>
      <c r="I35" s="52">
        <f t="shared" si="18"/>
        <v>11526</v>
      </c>
      <c r="J35" s="53">
        <f t="shared" si="19"/>
        <v>-0.1629359708485164</v>
      </c>
      <c r="K35" s="51">
        <v>132976</v>
      </c>
      <c r="L35" s="52">
        <v>7891</v>
      </c>
      <c r="M35" s="52">
        <f t="shared" si="20"/>
        <v>140867</v>
      </c>
      <c r="N35" s="53">
        <f t="shared" si="21"/>
        <v>0.002137166176545732</v>
      </c>
      <c r="O35" s="52">
        <v>137035</v>
      </c>
      <c r="P35" s="52">
        <v>6641</v>
      </c>
      <c r="Q35" s="52">
        <f t="shared" si="22"/>
        <v>143676</v>
      </c>
      <c r="R35" s="85">
        <f t="shared" si="23"/>
        <v>-0.01955093404604802</v>
      </c>
    </row>
    <row r="36" spans="1:18" s="5" customFormat="1" ht="18.75" customHeight="1">
      <c r="A36" s="125" t="s">
        <v>123</v>
      </c>
      <c r="B36" s="50" t="s">
        <v>124</v>
      </c>
      <c r="C36" s="51">
        <v>8779</v>
      </c>
      <c r="D36" s="52">
        <v>104</v>
      </c>
      <c r="E36" s="52">
        <f>D36+C36</f>
        <v>8883</v>
      </c>
      <c r="F36" s="53">
        <f>E36/$E$7</f>
        <v>0.0015418839415989977</v>
      </c>
      <c r="G36" s="126">
        <v>7576</v>
      </c>
      <c r="H36" s="84">
        <v>133</v>
      </c>
      <c r="I36" s="52">
        <f>H36+G36</f>
        <v>7709</v>
      </c>
      <c r="J36" s="53">
        <f>(E36/I36-1)</f>
        <v>0.15228953171617587</v>
      </c>
      <c r="K36" s="51">
        <v>94541</v>
      </c>
      <c r="L36" s="52">
        <v>1101</v>
      </c>
      <c r="M36" s="52">
        <f>L36+K36</f>
        <v>95642</v>
      </c>
      <c r="N36" s="53">
        <f>M36/$M$7</f>
        <v>0.0014510342909069328</v>
      </c>
      <c r="O36" s="52">
        <v>88110</v>
      </c>
      <c r="P36" s="52">
        <v>1745</v>
      </c>
      <c r="Q36" s="52">
        <f>P36+O36</f>
        <v>89855</v>
      </c>
      <c r="R36" s="85">
        <f>(M36/Q36-1)</f>
        <v>0.06440376161593675</v>
      </c>
    </row>
    <row r="37" spans="1:18" s="5" customFormat="1" ht="18.75" customHeight="1">
      <c r="A37" s="125" t="s">
        <v>125</v>
      </c>
      <c r="B37" s="50" t="s">
        <v>126</v>
      </c>
      <c r="C37" s="51">
        <v>7972</v>
      </c>
      <c r="D37" s="52">
        <v>91</v>
      </c>
      <c r="E37" s="52">
        <f>D37+C37</f>
        <v>8063</v>
      </c>
      <c r="F37" s="53">
        <f>E37/$E$7</f>
        <v>0.0013995508523148394</v>
      </c>
      <c r="G37" s="126">
        <v>7696</v>
      </c>
      <c r="H37" s="84">
        <v>68</v>
      </c>
      <c r="I37" s="52">
        <f>H37+G37</f>
        <v>7764</v>
      </c>
      <c r="J37" s="53">
        <f>(E37/I37-1)</f>
        <v>0.03851107676455445</v>
      </c>
      <c r="K37" s="51">
        <v>82011</v>
      </c>
      <c r="L37" s="52">
        <v>676</v>
      </c>
      <c r="M37" s="52">
        <f>L37+K37</f>
        <v>82687</v>
      </c>
      <c r="N37" s="53">
        <f>M37/$M$7</f>
        <v>0.0012544872797748013</v>
      </c>
      <c r="O37" s="52">
        <v>71324</v>
      </c>
      <c r="P37" s="52">
        <v>581</v>
      </c>
      <c r="Q37" s="52">
        <f>P37+O37</f>
        <v>71905</v>
      </c>
      <c r="R37" s="85">
        <f>(M37/Q37-1)</f>
        <v>0.1499478478548084</v>
      </c>
    </row>
    <row r="38" spans="1:18" s="5" customFormat="1" ht="18.75" customHeight="1">
      <c r="A38" s="125" t="s">
        <v>129</v>
      </c>
      <c r="B38" s="50" t="s">
        <v>130</v>
      </c>
      <c r="C38" s="51">
        <v>5619</v>
      </c>
      <c r="D38" s="52">
        <v>659</v>
      </c>
      <c r="E38" s="52">
        <f aca="true" t="shared" si="24" ref="E38:E45">D38+C38</f>
        <v>6278</v>
      </c>
      <c r="F38" s="53">
        <f aca="true" t="shared" si="25" ref="F38:F45">E38/$E$7</f>
        <v>0.001089716017714568</v>
      </c>
      <c r="G38" s="126">
        <v>4575</v>
      </c>
      <c r="H38" s="84">
        <v>520</v>
      </c>
      <c r="I38" s="52">
        <f aca="true" t="shared" si="26" ref="I38:I45">H38+G38</f>
        <v>5095</v>
      </c>
      <c r="J38" s="53">
        <f aca="true" t="shared" si="27" ref="J38:J45">(E38/I38-1)</f>
        <v>0.23218842001962714</v>
      </c>
      <c r="K38" s="51">
        <v>58873</v>
      </c>
      <c r="L38" s="52">
        <v>6502</v>
      </c>
      <c r="M38" s="52">
        <f aca="true" t="shared" si="28" ref="M38:M45">L38+K38</f>
        <v>65375</v>
      </c>
      <c r="N38" s="53">
        <f aca="true" t="shared" si="29" ref="N38:N45">M38/$M$7</f>
        <v>0.0009918379662495632</v>
      </c>
      <c r="O38" s="52">
        <v>48864</v>
      </c>
      <c r="P38" s="52">
        <v>5763</v>
      </c>
      <c r="Q38" s="52">
        <f aca="true" t="shared" si="30" ref="Q38:Q45">P38+O38</f>
        <v>54627</v>
      </c>
      <c r="R38" s="85">
        <f aca="true" t="shared" si="31" ref="R38:R45">(M38/Q38-1)</f>
        <v>0.19675252164680468</v>
      </c>
    </row>
    <row r="39" spans="1:18" s="5" customFormat="1" ht="18.75" customHeight="1">
      <c r="A39" s="125" t="s">
        <v>127</v>
      </c>
      <c r="B39" s="50" t="s">
        <v>128</v>
      </c>
      <c r="C39" s="51">
        <v>2179</v>
      </c>
      <c r="D39" s="52">
        <v>3956</v>
      </c>
      <c r="E39" s="52">
        <f t="shared" si="24"/>
        <v>6135</v>
      </c>
      <c r="F39" s="53">
        <f t="shared" si="25"/>
        <v>0.001064894515558916</v>
      </c>
      <c r="G39" s="126">
        <v>3320</v>
      </c>
      <c r="H39" s="84">
        <v>2161</v>
      </c>
      <c r="I39" s="52">
        <f t="shared" si="26"/>
        <v>5481</v>
      </c>
      <c r="J39" s="53">
        <f t="shared" si="27"/>
        <v>0.11932129173508477</v>
      </c>
      <c r="K39" s="51">
        <v>34392</v>
      </c>
      <c r="L39" s="52">
        <v>22133</v>
      </c>
      <c r="M39" s="52">
        <f t="shared" si="28"/>
        <v>56525</v>
      </c>
      <c r="N39" s="53">
        <f t="shared" si="29"/>
        <v>0.0008575700350631979</v>
      </c>
      <c r="O39" s="52">
        <v>28568</v>
      </c>
      <c r="P39" s="52">
        <v>25862</v>
      </c>
      <c r="Q39" s="52">
        <f t="shared" si="30"/>
        <v>54430</v>
      </c>
      <c r="R39" s="85">
        <f t="shared" si="31"/>
        <v>0.03848980341723318</v>
      </c>
    </row>
    <row r="40" spans="1:18" s="5" customFormat="1" ht="18.75" customHeight="1">
      <c r="A40" s="125" t="s">
        <v>133</v>
      </c>
      <c r="B40" s="50" t="s">
        <v>134</v>
      </c>
      <c r="C40" s="51">
        <v>5088</v>
      </c>
      <c r="D40" s="52">
        <v>592</v>
      </c>
      <c r="E40" s="52">
        <f t="shared" si="24"/>
        <v>5680</v>
      </c>
      <c r="F40" s="53">
        <f t="shared" si="25"/>
        <v>0.0009859170087000233</v>
      </c>
      <c r="G40" s="126">
        <v>3433</v>
      </c>
      <c r="H40" s="84">
        <v>767</v>
      </c>
      <c r="I40" s="52">
        <f t="shared" si="26"/>
        <v>4200</v>
      </c>
      <c r="J40" s="53">
        <f t="shared" si="27"/>
        <v>0.35238095238095246</v>
      </c>
      <c r="K40" s="51">
        <v>44287</v>
      </c>
      <c r="L40" s="52">
        <v>6006</v>
      </c>
      <c r="M40" s="52">
        <f t="shared" si="28"/>
        <v>50293</v>
      </c>
      <c r="N40" s="53">
        <f t="shared" si="29"/>
        <v>0.0007630211370797596</v>
      </c>
      <c r="O40" s="52">
        <v>32886</v>
      </c>
      <c r="P40" s="52">
        <v>6728</v>
      </c>
      <c r="Q40" s="52">
        <f t="shared" si="30"/>
        <v>39614</v>
      </c>
      <c r="R40" s="85">
        <f t="shared" si="31"/>
        <v>0.2695764123794617</v>
      </c>
    </row>
    <row r="41" spans="1:18" s="5" customFormat="1" ht="18.75" customHeight="1">
      <c r="A41" s="125" t="s">
        <v>131</v>
      </c>
      <c r="B41" s="50" t="s">
        <v>132</v>
      </c>
      <c r="C41" s="51">
        <v>4131</v>
      </c>
      <c r="D41" s="52">
        <v>1535</v>
      </c>
      <c r="E41" s="52">
        <f t="shared" si="24"/>
        <v>5666</v>
      </c>
      <c r="F41" s="53">
        <f t="shared" si="25"/>
        <v>0.0009834869315659036</v>
      </c>
      <c r="G41" s="126">
        <v>3792</v>
      </c>
      <c r="H41" s="84">
        <v>3078</v>
      </c>
      <c r="I41" s="52">
        <f t="shared" si="26"/>
        <v>6870</v>
      </c>
      <c r="J41" s="53">
        <f t="shared" si="27"/>
        <v>-0.17525473071324604</v>
      </c>
      <c r="K41" s="51">
        <v>33806</v>
      </c>
      <c r="L41" s="52">
        <v>37295</v>
      </c>
      <c r="M41" s="52">
        <f t="shared" si="28"/>
        <v>71101</v>
      </c>
      <c r="N41" s="53">
        <f t="shared" si="29"/>
        <v>0.001078710076303024</v>
      </c>
      <c r="O41" s="52">
        <v>30098</v>
      </c>
      <c r="P41" s="52">
        <v>35366</v>
      </c>
      <c r="Q41" s="52">
        <f t="shared" si="30"/>
        <v>65464</v>
      </c>
      <c r="R41" s="85">
        <f t="shared" si="31"/>
        <v>0.08610839545399007</v>
      </c>
    </row>
    <row r="42" spans="1:18" s="5" customFormat="1" ht="18.75" customHeight="1">
      <c r="A42" s="125" t="s">
        <v>135</v>
      </c>
      <c r="B42" s="50" t="s">
        <v>136</v>
      </c>
      <c r="C42" s="51">
        <v>0</v>
      </c>
      <c r="D42" s="52">
        <v>5298</v>
      </c>
      <c r="E42" s="52">
        <f t="shared" si="24"/>
        <v>5298</v>
      </c>
      <c r="F42" s="53">
        <f t="shared" si="25"/>
        <v>0.0009196106183261837</v>
      </c>
      <c r="G42" s="126"/>
      <c r="H42" s="84">
        <v>5614</v>
      </c>
      <c r="I42" s="52">
        <f t="shared" si="26"/>
        <v>5614</v>
      </c>
      <c r="J42" s="53">
        <f t="shared" si="27"/>
        <v>-0.056287851799073696</v>
      </c>
      <c r="K42" s="51"/>
      <c r="L42" s="52">
        <v>60830</v>
      </c>
      <c r="M42" s="52">
        <f t="shared" si="28"/>
        <v>60830</v>
      </c>
      <c r="N42" s="53">
        <f t="shared" si="29"/>
        <v>0.0009228834185385993</v>
      </c>
      <c r="O42" s="52">
        <v>0</v>
      </c>
      <c r="P42" s="52">
        <v>47762</v>
      </c>
      <c r="Q42" s="52">
        <f t="shared" si="30"/>
        <v>47762</v>
      </c>
      <c r="R42" s="85">
        <f t="shared" si="31"/>
        <v>0.27360663288806997</v>
      </c>
    </row>
    <row r="43" spans="1:18" s="5" customFormat="1" ht="18.75" customHeight="1">
      <c r="A43" s="125" t="s">
        <v>139</v>
      </c>
      <c r="B43" s="50" t="s">
        <v>139</v>
      </c>
      <c r="C43" s="51">
        <v>3035</v>
      </c>
      <c r="D43" s="52">
        <v>1988</v>
      </c>
      <c r="E43" s="52">
        <f t="shared" si="24"/>
        <v>5023</v>
      </c>
      <c r="F43" s="53">
        <f t="shared" si="25"/>
        <v>0.0008718769603345452</v>
      </c>
      <c r="G43" s="126">
        <v>2628</v>
      </c>
      <c r="H43" s="84">
        <v>1647</v>
      </c>
      <c r="I43" s="52">
        <f t="shared" si="26"/>
        <v>4275</v>
      </c>
      <c r="J43" s="53">
        <f t="shared" si="27"/>
        <v>0.1749707602339181</v>
      </c>
      <c r="K43" s="51">
        <v>25946</v>
      </c>
      <c r="L43" s="52">
        <v>17501</v>
      </c>
      <c r="M43" s="52">
        <f t="shared" si="28"/>
        <v>43447</v>
      </c>
      <c r="N43" s="53">
        <f t="shared" si="29"/>
        <v>0.0006591569272603407</v>
      </c>
      <c r="O43" s="52">
        <v>25024</v>
      </c>
      <c r="P43" s="52">
        <v>14134</v>
      </c>
      <c r="Q43" s="52">
        <f t="shared" si="30"/>
        <v>39158</v>
      </c>
      <c r="R43" s="85">
        <f t="shared" si="31"/>
        <v>0.10953061954134524</v>
      </c>
    </row>
    <row r="44" spans="1:18" s="5" customFormat="1" ht="18.75" customHeight="1">
      <c r="A44" s="125" t="s">
        <v>140</v>
      </c>
      <c r="B44" s="50" t="s">
        <v>141</v>
      </c>
      <c r="C44" s="51">
        <v>3626</v>
      </c>
      <c r="D44" s="52">
        <v>370</v>
      </c>
      <c r="E44" s="52">
        <f t="shared" si="24"/>
        <v>3996</v>
      </c>
      <c r="F44" s="53">
        <f t="shared" si="25"/>
        <v>0.0006936134448530445</v>
      </c>
      <c r="G44" s="126">
        <v>2655</v>
      </c>
      <c r="H44" s="84">
        <v>1241</v>
      </c>
      <c r="I44" s="52">
        <f t="shared" si="26"/>
        <v>3896</v>
      </c>
      <c r="J44" s="53">
        <f t="shared" si="27"/>
        <v>0.02566735112936347</v>
      </c>
      <c r="K44" s="51">
        <v>35434</v>
      </c>
      <c r="L44" s="52">
        <v>4405</v>
      </c>
      <c r="M44" s="52">
        <f t="shared" si="28"/>
        <v>39839</v>
      </c>
      <c r="N44" s="53">
        <f t="shared" si="29"/>
        <v>0.0006044180915857185</v>
      </c>
      <c r="O44" s="52">
        <v>27353</v>
      </c>
      <c r="P44" s="52">
        <v>12537</v>
      </c>
      <c r="Q44" s="52">
        <f t="shared" si="30"/>
        <v>39890</v>
      </c>
      <c r="R44" s="85">
        <f t="shared" si="31"/>
        <v>-0.0012785159187765904</v>
      </c>
    </row>
    <row r="45" spans="1:18" s="5" customFormat="1" ht="18.75" customHeight="1">
      <c r="A45" s="125" t="s">
        <v>144</v>
      </c>
      <c r="B45" s="50" t="s">
        <v>145</v>
      </c>
      <c r="C45" s="51">
        <v>3637</v>
      </c>
      <c r="D45" s="52">
        <v>330</v>
      </c>
      <c r="E45" s="52">
        <f t="shared" si="24"/>
        <v>3967</v>
      </c>
      <c r="F45" s="53">
        <f t="shared" si="25"/>
        <v>0.0006885797136466536</v>
      </c>
      <c r="G45" s="126">
        <v>3325</v>
      </c>
      <c r="H45" s="84">
        <v>470</v>
      </c>
      <c r="I45" s="52">
        <f t="shared" si="26"/>
        <v>3795</v>
      </c>
      <c r="J45" s="53">
        <f t="shared" si="27"/>
        <v>0.045322793148880214</v>
      </c>
      <c r="K45" s="51">
        <v>36683</v>
      </c>
      <c r="L45" s="52">
        <v>5162</v>
      </c>
      <c r="M45" s="52">
        <f t="shared" si="28"/>
        <v>41845</v>
      </c>
      <c r="N45" s="53">
        <f t="shared" si="29"/>
        <v>0.0006348521559879614</v>
      </c>
      <c r="O45" s="52">
        <v>35519</v>
      </c>
      <c r="P45" s="52">
        <v>5046</v>
      </c>
      <c r="Q45" s="52">
        <f t="shared" si="30"/>
        <v>40565</v>
      </c>
      <c r="R45" s="85">
        <f t="shared" si="31"/>
        <v>0.031554295575003</v>
      </c>
    </row>
    <row r="46" spans="1:18" s="5" customFormat="1" ht="18.75" customHeight="1">
      <c r="A46" s="125" t="s">
        <v>142</v>
      </c>
      <c r="B46" s="50" t="s">
        <v>143</v>
      </c>
      <c r="C46" s="51">
        <v>2135</v>
      </c>
      <c r="D46" s="52">
        <v>1736</v>
      </c>
      <c r="E46" s="52">
        <f aca="true" t="shared" si="32" ref="E46:E72">D46+C46</f>
        <v>3871</v>
      </c>
      <c r="F46" s="53">
        <f aca="true" t="shared" si="33" ref="F46:F72">E46/$E$7</f>
        <v>0.000671916327584118</v>
      </c>
      <c r="G46" s="126">
        <v>2999</v>
      </c>
      <c r="H46" s="84">
        <v>71</v>
      </c>
      <c r="I46" s="52">
        <f aca="true" t="shared" si="34" ref="I46:I72">H46+G46</f>
        <v>3070</v>
      </c>
      <c r="J46" s="53">
        <f aca="true" t="shared" si="35" ref="J46:J68">(E46/I46-1)</f>
        <v>0.26091205211726387</v>
      </c>
      <c r="K46" s="51">
        <v>30833</v>
      </c>
      <c r="L46" s="52">
        <v>5573</v>
      </c>
      <c r="M46" s="52">
        <f aca="true" t="shared" si="36" ref="M46:M72">L46+K46</f>
        <v>36406</v>
      </c>
      <c r="N46" s="53">
        <f aca="true" t="shared" si="37" ref="N46:N72">M46/$M$7</f>
        <v>0.0005523342714995273</v>
      </c>
      <c r="O46" s="52">
        <v>38927</v>
      </c>
      <c r="P46" s="52">
        <v>1144</v>
      </c>
      <c r="Q46" s="52">
        <f aca="true" t="shared" si="38" ref="Q46:Q72">P46+O46</f>
        <v>40071</v>
      </c>
      <c r="R46" s="85">
        <f aca="true" t="shared" si="39" ref="R46:R68">(M46/Q46-1)</f>
        <v>-0.09146265378952356</v>
      </c>
    </row>
    <row r="47" spans="1:18" s="5" customFormat="1" ht="18.75" customHeight="1">
      <c r="A47" s="125" t="s">
        <v>137</v>
      </c>
      <c r="B47" s="50" t="s">
        <v>138</v>
      </c>
      <c r="C47" s="51">
        <v>1074</v>
      </c>
      <c r="D47" s="52">
        <v>2790</v>
      </c>
      <c r="E47" s="52">
        <f t="shared" si="32"/>
        <v>3864</v>
      </c>
      <c r="F47" s="53">
        <f t="shared" si="33"/>
        <v>0.0006707012890170581</v>
      </c>
      <c r="G47" s="126">
        <v>811</v>
      </c>
      <c r="H47" s="84">
        <v>1984</v>
      </c>
      <c r="I47" s="52">
        <f t="shared" si="34"/>
        <v>2795</v>
      </c>
      <c r="J47" s="53">
        <f t="shared" si="35"/>
        <v>0.3824686940966011</v>
      </c>
      <c r="K47" s="51">
        <v>11967</v>
      </c>
      <c r="L47" s="52">
        <v>20229</v>
      </c>
      <c r="M47" s="52">
        <f t="shared" si="36"/>
        <v>32196</v>
      </c>
      <c r="N47" s="53">
        <f t="shared" si="37"/>
        <v>0.0004884621822007027</v>
      </c>
      <c r="O47" s="52">
        <v>7582</v>
      </c>
      <c r="P47" s="52">
        <v>20752</v>
      </c>
      <c r="Q47" s="52">
        <f t="shared" si="38"/>
        <v>28334</v>
      </c>
      <c r="R47" s="85">
        <f t="shared" si="39"/>
        <v>0.13630267523117112</v>
      </c>
    </row>
    <row r="48" spans="1:18" s="5" customFormat="1" ht="18.75" customHeight="1">
      <c r="A48" s="125" t="s">
        <v>146</v>
      </c>
      <c r="B48" s="50" t="s">
        <v>147</v>
      </c>
      <c r="C48" s="51">
        <v>0</v>
      </c>
      <c r="D48" s="52">
        <v>3584</v>
      </c>
      <c r="E48" s="52">
        <f t="shared" si="32"/>
        <v>3584</v>
      </c>
      <c r="F48" s="53">
        <f t="shared" si="33"/>
        <v>0.0006220997463346626</v>
      </c>
      <c r="G48" s="126">
        <v>3898</v>
      </c>
      <c r="H48" s="84"/>
      <c r="I48" s="52">
        <f t="shared" si="34"/>
        <v>3898</v>
      </c>
      <c r="J48" s="53">
        <f t="shared" si="35"/>
        <v>-0.08055413032324266</v>
      </c>
      <c r="K48" s="51">
        <v>4281</v>
      </c>
      <c r="L48" s="52">
        <v>38632</v>
      </c>
      <c r="M48" s="52">
        <f t="shared" si="36"/>
        <v>42913</v>
      </c>
      <c r="N48" s="53">
        <f t="shared" si="37"/>
        <v>0.0006510553368362143</v>
      </c>
      <c r="O48" s="52">
        <v>54032</v>
      </c>
      <c r="P48" s="52">
        <v>34</v>
      </c>
      <c r="Q48" s="52">
        <f t="shared" si="38"/>
        <v>54066</v>
      </c>
      <c r="R48" s="85">
        <f t="shared" si="39"/>
        <v>-0.2062849110346613</v>
      </c>
    </row>
    <row r="49" spans="1:18" s="5" customFormat="1" ht="18.75" customHeight="1">
      <c r="A49" s="125" t="s">
        <v>148</v>
      </c>
      <c r="B49" s="50" t="s">
        <v>148</v>
      </c>
      <c r="C49" s="51">
        <v>2710</v>
      </c>
      <c r="D49" s="52">
        <v>71</v>
      </c>
      <c r="E49" s="52">
        <f t="shared" si="32"/>
        <v>2781</v>
      </c>
      <c r="F49" s="53">
        <f t="shared" si="33"/>
        <v>0.0004827174649990783</v>
      </c>
      <c r="G49" s="126">
        <v>1906</v>
      </c>
      <c r="H49" s="84">
        <v>135</v>
      </c>
      <c r="I49" s="52">
        <f t="shared" si="34"/>
        <v>2041</v>
      </c>
      <c r="J49" s="53">
        <f t="shared" si="35"/>
        <v>0.36256736893679564</v>
      </c>
      <c r="K49" s="51">
        <v>30547</v>
      </c>
      <c r="L49" s="52">
        <v>1913</v>
      </c>
      <c r="M49" s="52">
        <f t="shared" si="36"/>
        <v>32460</v>
      </c>
      <c r="N49" s="53">
        <f t="shared" si="37"/>
        <v>0.0004924674628598213</v>
      </c>
      <c r="O49" s="52">
        <v>22196</v>
      </c>
      <c r="P49" s="52">
        <v>1612</v>
      </c>
      <c r="Q49" s="52">
        <f t="shared" si="38"/>
        <v>23808</v>
      </c>
      <c r="R49" s="85">
        <f t="shared" si="39"/>
        <v>0.36340725806451624</v>
      </c>
    </row>
    <row r="50" spans="1:18" s="5" customFormat="1" ht="18.75" customHeight="1">
      <c r="A50" s="125" t="s">
        <v>149</v>
      </c>
      <c r="B50" s="50" t="s">
        <v>149</v>
      </c>
      <c r="C50" s="51">
        <v>2343</v>
      </c>
      <c r="D50" s="52">
        <v>233</v>
      </c>
      <c r="E50" s="52">
        <f t="shared" si="32"/>
        <v>2576</v>
      </c>
      <c r="F50" s="53">
        <f t="shared" si="33"/>
        <v>0.00044713419267803874</v>
      </c>
      <c r="G50" s="126">
        <v>2094</v>
      </c>
      <c r="H50" s="84">
        <v>735</v>
      </c>
      <c r="I50" s="52">
        <f t="shared" si="34"/>
        <v>2829</v>
      </c>
      <c r="J50" s="53">
        <f t="shared" si="35"/>
        <v>-0.08943089430894313</v>
      </c>
      <c r="K50" s="51">
        <v>22180</v>
      </c>
      <c r="L50" s="52">
        <v>4260</v>
      </c>
      <c r="M50" s="52">
        <f t="shared" si="36"/>
        <v>26440</v>
      </c>
      <c r="N50" s="53">
        <f t="shared" si="37"/>
        <v>0.0004011349266177966</v>
      </c>
      <c r="O50" s="52">
        <v>20825</v>
      </c>
      <c r="P50" s="52">
        <v>3940</v>
      </c>
      <c r="Q50" s="52">
        <f t="shared" si="38"/>
        <v>24765</v>
      </c>
      <c r="R50" s="85">
        <f t="shared" si="39"/>
        <v>0.06763577629719353</v>
      </c>
    </row>
    <row r="51" spans="1:18" s="5" customFormat="1" ht="18.75" customHeight="1">
      <c r="A51" s="125" t="s">
        <v>121</v>
      </c>
      <c r="B51" s="50" t="s">
        <v>152</v>
      </c>
      <c r="C51" s="51">
        <v>2180</v>
      </c>
      <c r="D51" s="52">
        <v>38</v>
      </c>
      <c r="E51" s="52">
        <f t="shared" si="32"/>
        <v>2218</v>
      </c>
      <c r="F51" s="53">
        <f t="shared" si="33"/>
        <v>0.000384993648819833</v>
      </c>
      <c r="G51" s="126">
        <v>2100</v>
      </c>
      <c r="H51" s="84">
        <v>15</v>
      </c>
      <c r="I51" s="52">
        <f t="shared" si="34"/>
        <v>2115</v>
      </c>
      <c r="J51" s="53">
        <f t="shared" si="35"/>
        <v>0.048699763593380574</v>
      </c>
      <c r="K51" s="51">
        <v>23076</v>
      </c>
      <c r="L51" s="52">
        <v>3447</v>
      </c>
      <c r="M51" s="52">
        <f t="shared" si="36"/>
        <v>26523</v>
      </c>
      <c r="N51" s="53">
        <f t="shared" si="37"/>
        <v>0.00040239416258259526</v>
      </c>
      <c r="O51" s="52">
        <v>20878</v>
      </c>
      <c r="P51" s="52">
        <v>2546</v>
      </c>
      <c r="Q51" s="52">
        <f t="shared" si="38"/>
        <v>23424</v>
      </c>
      <c r="R51" s="85">
        <f t="shared" si="39"/>
        <v>0.13230020491803285</v>
      </c>
    </row>
    <row r="52" spans="1:18" s="5" customFormat="1" ht="18.75" customHeight="1">
      <c r="A52" s="125" t="s">
        <v>150</v>
      </c>
      <c r="B52" s="50" t="s">
        <v>151</v>
      </c>
      <c r="C52" s="51">
        <v>2176</v>
      </c>
      <c r="D52" s="52">
        <v>4</v>
      </c>
      <c r="E52" s="52">
        <f t="shared" si="32"/>
        <v>2180</v>
      </c>
      <c r="F52" s="53">
        <f t="shared" si="33"/>
        <v>0.00037839772517007936</v>
      </c>
      <c r="G52" s="126">
        <v>1372</v>
      </c>
      <c r="H52" s="84">
        <v>245</v>
      </c>
      <c r="I52" s="52">
        <f t="shared" si="34"/>
        <v>1617</v>
      </c>
      <c r="J52" s="53">
        <f t="shared" si="35"/>
        <v>0.34817563388991957</v>
      </c>
      <c r="K52" s="51">
        <v>18254</v>
      </c>
      <c r="L52" s="52">
        <v>629</v>
      </c>
      <c r="M52" s="52">
        <f t="shared" si="36"/>
        <v>18883</v>
      </c>
      <c r="N52" s="53">
        <f t="shared" si="37"/>
        <v>0.00028648376775052394</v>
      </c>
      <c r="O52" s="52">
        <v>5923</v>
      </c>
      <c r="P52" s="52">
        <v>2735</v>
      </c>
      <c r="Q52" s="52">
        <f t="shared" si="38"/>
        <v>8658</v>
      </c>
      <c r="R52" s="85">
        <f t="shared" si="39"/>
        <v>1.1809886809886811</v>
      </c>
    </row>
    <row r="53" spans="1:18" s="5" customFormat="1" ht="18.75" customHeight="1">
      <c r="A53" s="125" t="s">
        <v>155</v>
      </c>
      <c r="B53" s="50" t="s">
        <v>155</v>
      </c>
      <c r="C53" s="51">
        <v>1000</v>
      </c>
      <c r="D53" s="52">
        <v>1078</v>
      </c>
      <c r="E53" s="52">
        <f t="shared" si="32"/>
        <v>2078</v>
      </c>
      <c r="F53" s="53">
        <f t="shared" si="33"/>
        <v>0.0003606928774786353</v>
      </c>
      <c r="G53" s="126">
        <v>1324</v>
      </c>
      <c r="H53" s="84">
        <v>34</v>
      </c>
      <c r="I53" s="52">
        <f t="shared" si="34"/>
        <v>1358</v>
      </c>
      <c r="J53" s="53">
        <f t="shared" si="35"/>
        <v>0.5301914580265095</v>
      </c>
      <c r="K53" s="51">
        <v>10918</v>
      </c>
      <c r="L53" s="52">
        <v>1981</v>
      </c>
      <c r="M53" s="52">
        <f t="shared" si="36"/>
        <v>12899</v>
      </c>
      <c r="N53" s="53">
        <f t="shared" si="37"/>
        <v>0.0001956974061438335</v>
      </c>
      <c r="O53" s="52">
        <v>13274</v>
      </c>
      <c r="P53" s="52">
        <v>1027</v>
      </c>
      <c r="Q53" s="52">
        <f t="shared" si="38"/>
        <v>14301</v>
      </c>
      <c r="R53" s="85">
        <f t="shared" si="39"/>
        <v>-0.09803510244038882</v>
      </c>
    </row>
    <row r="54" spans="1:18" s="5" customFormat="1" ht="18.75" customHeight="1">
      <c r="A54" s="125" t="s">
        <v>153</v>
      </c>
      <c r="B54" s="50" t="s">
        <v>154</v>
      </c>
      <c r="C54" s="51">
        <v>2071</v>
      </c>
      <c r="D54" s="52">
        <v>0</v>
      </c>
      <c r="E54" s="52">
        <f t="shared" si="32"/>
        <v>2071</v>
      </c>
      <c r="F54" s="53">
        <f t="shared" si="33"/>
        <v>0.0003594778389115754</v>
      </c>
      <c r="G54" s="126">
        <v>902</v>
      </c>
      <c r="H54" s="84">
        <v>36</v>
      </c>
      <c r="I54" s="52">
        <f t="shared" si="34"/>
        <v>938</v>
      </c>
      <c r="J54" s="53">
        <f t="shared" si="35"/>
        <v>1.2078891257995736</v>
      </c>
      <c r="K54" s="51">
        <v>15391</v>
      </c>
      <c r="L54" s="52">
        <v>137</v>
      </c>
      <c r="M54" s="52">
        <f t="shared" si="36"/>
        <v>15528</v>
      </c>
      <c r="N54" s="53">
        <f t="shared" si="37"/>
        <v>0.0002355833260408905</v>
      </c>
      <c r="O54" s="52">
        <v>10749</v>
      </c>
      <c r="P54" s="52">
        <v>299</v>
      </c>
      <c r="Q54" s="52">
        <f t="shared" si="38"/>
        <v>11048</v>
      </c>
      <c r="R54" s="85">
        <f t="shared" si="39"/>
        <v>0.40550325850832736</v>
      </c>
    </row>
    <row r="55" spans="1:18" s="5" customFormat="1" ht="18.75" customHeight="1">
      <c r="A55" s="125" t="s">
        <v>156</v>
      </c>
      <c r="B55" s="50" t="s">
        <v>156</v>
      </c>
      <c r="C55" s="51">
        <v>1833</v>
      </c>
      <c r="D55" s="52">
        <v>31</v>
      </c>
      <c r="E55" s="52">
        <f t="shared" si="32"/>
        <v>1864</v>
      </c>
      <c r="F55" s="53">
        <f t="shared" si="33"/>
        <v>0.000323547412714233</v>
      </c>
      <c r="G55" s="126">
        <v>1272</v>
      </c>
      <c r="H55" s="84">
        <v>8</v>
      </c>
      <c r="I55" s="52">
        <f t="shared" si="34"/>
        <v>1280</v>
      </c>
      <c r="J55" s="53">
        <f t="shared" si="35"/>
        <v>0.45625000000000004</v>
      </c>
      <c r="K55" s="51">
        <v>14419</v>
      </c>
      <c r="L55" s="52">
        <v>619</v>
      </c>
      <c r="M55" s="52">
        <f t="shared" si="36"/>
        <v>15038</v>
      </c>
      <c r="N55" s="53">
        <f t="shared" si="37"/>
        <v>0.00022814928239328386</v>
      </c>
      <c r="O55" s="52">
        <v>11850</v>
      </c>
      <c r="P55" s="52">
        <v>595</v>
      </c>
      <c r="Q55" s="52">
        <f t="shared" si="38"/>
        <v>12445</v>
      </c>
      <c r="R55" s="85">
        <f t="shared" si="39"/>
        <v>0.20835676978706297</v>
      </c>
    </row>
    <row r="56" spans="1:18" s="5" customFormat="1" ht="18.75" customHeight="1">
      <c r="A56" s="125" t="s">
        <v>158</v>
      </c>
      <c r="B56" s="50" t="s">
        <v>159</v>
      </c>
      <c r="C56" s="51">
        <v>242</v>
      </c>
      <c r="D56" s="52">
        <v>1477</v>
      </c>
      <c r="E56" s="52">
        <f t="shared" si="32"/>
        <v>1719</v>
      </c>
      <c r="F56" s="53">
        <f t="shared" si="33"/>
        <v>0.00029837875668227816</v>
      </c>
      <c r="G56" s="126">
        <v>0</v>
      </c>
      <c r="H56" s="84">
        <v>1245</v>
      </c>
      <c r="I56" s="52">
        <f t="shared" si="34"/>
        <v>1245</v>
      </c>
      <c r="J56" s="53">
        <f t="shared" si="35"/>
        <v>0.38072289156626504</v>
      </c>
      <c r="K56" s="51">
        <v>7959</v>
      </c>
      <c r="L56" s="52">
        <v>31728</v>
      </c>
      <c r="M56" s="52">
        <f t="shared" si="36"/>
        <v>39687</v>
      </c>
      <c r="N56" s="53">
        <f t="shared" si="37"/>
        <v>0.0006021120209031956</v>
      </c>
      <c r="O56" s="52">
        <v>4606</v>
      </c>
      <c r="P56" s="52">
        <v>34216</v>
      </c>
      <c r="Q56" s="52">
        <f t="shared" si="38"/>
        <v>38822</v>
      </c>
      <c r="R56" s="85">
        <f t="shared" si="39"/>
        <v>0.022281180773788156</v>
      </c>
    </row>
    <row r="57" spans="1:18" s="5" customFormat="1" ht="18.75" customHeight="1">
      <c r="A57" s="125" t="s">
        <v>161</v>
      </c>
      <c r="B57" s="50" t="s">
        <v>162</v>
      </c>
      <c r="C57" s="51">
        <v>0</v>
      </c>
      <c r="D57" s="52">
        <v>1629</v>
      </c>
      <c r="E57" s="52">
        <f t="shared" si="32"/>
        <v>1629</v>
      </c>
      <c r="F57" s="53">
        <f t="shared" si="33"/>
        <v>0.00028275683224865107</v>
      </c>
      <c r="G57" s="126">
        <v>1479</v>
      </c>
      <c r="H57" s="84"/>
      <c r="I57" s="52">
        <f t="shared" si="34"/>
        <v>1479</v>
      </c>
      <c r="J57" s="53">
        <f t="shared" si="35"/>
        <v>0.10141987829614596</v>
      </c>
      <c r="K57" s="51">
        <v>1933</v>
      </c>
      <c r="L57" s="52">
        <v>18195</v>
      </c>
      <c r="M57" s="52">
        <f t="shared" si="36"/>
        <v>20128</v>
      </c>
      <c r="N57" s="53">
        <f t="shared" si="37"/>
        <v>0.00030537230722250415</v>
      </c>
      <c r="O57" s="52">
        <v>21470</v>
      </c>
      <c r="P57" s="52">
        <v>27</v>
      </c>
      <c r="Q57" s="52">
        <f t="shared" si="38"/>
        <v>21497</v>
      </c>
      <c r="R57" s="85">
        <f t="shared" si="39"/>
        <v>-0.0636833046471601</v>
      </c>
    </row>
    <row r="58" spans="1:18" s="5" customFormat="1" ht="18.75" customHeight="1">
      <c r="A58" s="125" t="s">
        <v>160</v>
      </c>
      <c r="B58" s="50" t="s">
        <v>160</v>
      </c>
      <c r="C58" s="51">
        <v>0</v>
      </c>
      <c r="D58" s="52">
        <v>1597</v>
      </c>
      <c r="E58" s="52">
        <f t="shared" si="32"/>
        <v>1597</v>
      </c>
      <c r="F58" s="53">
        <f t="shared" si="33"/>
        <v>0.00027720237022780587</v>
      </c>
      <c r="G58" s="126"/>
      <c r="H58" s="84">
        <v>1167</v>
      </c>
      <c r="I58" s="52">
        <f t="shared" si="34"/>
        <v>1167</v>
      </c>
      <c r="J58" s="53">
        <f t="shared" si="35"/>
        <v>0.3684661525278492</v>
      </c>
      <c r="K58" s="51"/>
      <c r="L58" s="52">
        <v>10859</v>
      </c>
      <c r="M58" s="52">
        <f t="shared" si="36"/>
        <v>10859</v>
      </c>
      <c r="N58" s="53">
        <f t="shared" si="37"/>
        <v>0.0001647475101415527</v>
      </c>
      <c r="O58" s="52"/>
      <c r="P58" s="52">
        <v>11175</v>
      </c>
      <c r="Q58" s="52">
        <f t="shared" si="38"/>
        <v>11175</v>
      </c>
      <c r="R58" s="85">
        <f t="shared" si="39"/>
        <v>-0.028277404921700278</v>
      </c>
    </row>
    <row r="59" spans="1:18" s="5" customFormat="1" ht="18.75" customHeight="1">
      <c r="A59" s="125" t="s">
        <v>157</v>
      </c>
      <c r="B59" s="50" t="s">
        <v>157</v>
      </c>
      <c r="C59" s="51">
        <v>0</v>
      </c>
      <c r="D59" s="52">
        <v>1488</v>
      </c>
      <c r="E59" s="52">
        <f t="shared" si="32"/>
        <v>1488</v>
      </c>
      <c r="F59" s="53">
        <f t="shared" si="33"/>
        <v>0.0002582824839693019</v>
      </c>
      <c r="G59" s="126"/>
      <c r="H59" s="84">
        <v>1319</v>
      </c>
      <c r="I59" s="52">
        <f t="shared" si="34"/>
        <v>1319</v>
      </c>
      <c r="J59" s="53">
        <f t="shared" si="35"/>
        <v>0.1281273692191054</v>
      </c>
      <c r="K59" s="51"/>
      <c r="L59" s="52">
        <v>8043</v>
      </c>
      <c r="M59" s="52">
        <f t="shared" si="36"/>
        <v>8043</v>
      </c>
      <c r="N59" s="53">
        <f t="shared" si="37"/>
        <v>0.00012202451644428661</v>
      </c>
      <c r="O59" s="52"/>
      <c r="P59" s="52">
        <v>7187</v>
      </c>
      <c r="Q59" s="52">
        <f t="shared" si="38"/>
        <v>7187</v>
      </c>
      <c r="R59" s="85">
        <f t="shared" si="39"/>
        <v>0.11910393766522898</v>
      </c>
    </row>
    <row r="60" spans="1:18" s="5" customFormat="1" ht="18.75" customHeight="1">
      <c r="A60" s="125" t="s">
        <v>144</v>
      </c>
      <c r="B60" s="50" t="s">
        <v>163</v>
      </c>
      <c r="C60" s="51">
        <v>25</v>
      </c>
      <c r="D60" s="52">
        <v>1419</v>
      </c>
      <c r="E60" s="52">
        <f t="shared" si="32"/>
        <v>1444</v>
      </c>
      <c r="F60" s="53">
        <f t="shared" si="33"/>
        <v>0.0002506450986906397</v>
      </c>
      <c r="G60" s="126">
        <v>0</v>
      </c>
      <c r="H60" s="84">
        <v>1453</v>
      </c>
      <c r="I60" s="52">
        <f t="shared" si="34"/>
        <v>1453</v>
      </c>
      <c r="J60" s="53">
        <f t="shared" si="35"/>
        <v>-0.00619408121128695</v>
      </c>
      <c r="K60" s="51">
        <v>133</v>
      </c>
      <c r="L60" s="52">
        <v>13677</v>
      </c>
      <c r="M60" s="52">
        <f t="shared" si="36"/>
        <v>13810</v>
      </c>
      <c r="N60" s="53">
        <f t="shared" si="37"/>
        <v>0.00020951865872132264</v>
      </c>
      <c r="O60" s="52">
        <v>128</v>
      </c>
      <c r="P60" s="52">
        <v>15772</v>
      </c>
      <c r="Q60" s="52">
        <f t="shared" si="38"/>
        <v>15900</v>
      </c>
      <c r="R60" s="85">
        <f t="shared" si="39"/>
        <v>-0.13144654088050312</v>
      </c>
    </row>
    <row r="61" spans="1:18" s="5" customFormat="1" ht="18.75" customHeight="1">
      <c r="A61" s="125" t="s">
        <v>164</v>
      </c>
      <c r="B61" s="50" t="s">
        <v>165</v>
      </c>
      <c r="C61" s="51">
        <v>1130</v>
      </c>
      <c r="D61" s="52">
        <v>41</v>
      </c>
      <c r="E61" s="52">
        <f t="shared" si="32"/>
        <v>1171</v>
      </c>
      <c r="F61" s="53">
        <f t="shared" si="33"/>
        <v>0.0002032585945753041</v>
      </c>
      <c r="G61" s="126">
        <v>1013</v>
      </c>
      <c r="H61" s="84">
        <v>79</v>
      </c>
      <c r="I61" s="52">
        <f t="shared" si="34"/>
        <v>1092</v>
      </c>
      <c r="J61" s="53">
        <f t="shared" si="35"/>
        <v>0.07234432234432231</v>
      </c>
      <c r="K61" s="51">
        <v>12300</v>
      </c>
      <c r="L61" s="52">
        <v>992</v>
      </c>
      <c r="M61" s="52">
        <f t="shared" si="36"/>
        <v>13292</v>
      </c>
      <c r="N61" s="53">
        <f t="shared" si="37"/>
        <v>0.00020165981257956703</v>
      </c>
      <c r="O61" s="52">
        <v>11795</v>
      </c>
      <c r="P61" s="52">
        <v>1093</v>
      </c>
      <c r="Q61" s="52">
        <f t="shared" si="38"/>
        <v>12888</v>
      </c>
      <c r="R61" s="85">
        <f t="shared" si="39"/>
        <v>0.03134698944754821</v>
      </c>
    </row>
    <row r="62" spans="1:18" s="5" customFormat="1" ht="18.75" customHeight="1">
      <c r="A62" s="125" t="s">
        <v>166</v>
      </c>
      <c r="B62" s="50" t="s">
        <v>167</v>
      </c>
      <c r="C62" s="51">
        <v>888</v>
      </c>
      <c r="D62" s="52">
        <v>216</v>
      </c>
      <c r="E62" s="52">
        <f t="shared" si="32"/>
        <v>1104</v>
      </c>
      <c r="F62" s="53">
        <f t="shared" si="33"/>
        <v>0.00019162893971915945</v>
      </c>
      <c r="G62" s="126">
        <v>0</v>
      </c>
      <c r="H62" s="84">
        <v>247</v>
      </c>
      <c r="I62" s="52">
        <f t="shared" si="34"/>
        <v>247</v>
      </c>
      <c r="J62" s="53">
        <f t="shared" si="35"/>
        <v>3.469635627530365</v>
      </c>
      <c r="K62" s="51">
        <v>5617</v>
      </c>
      <c r="L62" s="52">
        <v>2341</v>
      </c>
      <c r="M62" s="52">
        <f t="shared" si="36"/>
        <v>7958</v>
      </c>
      <c r="N62" s="53">
        <f t="shared" si="37"/>
        <v>0.00012073493744419157</v>
      </c>
      <c r="O62" s="52">
        <v>104</v>
      </c>
      <c r="P62" s="52">
        <v>6895</v>
      </c>
      <c r="Q62" s="52">
        <f t="shared" si="38"/>
        <v>6999</v>
      </c>
      <c r="R62" s="85">
        <f t="shared" si="39"/>
        <v>0.1370195742248892</v>
      </c>
    </row>
    <row r="63" spans="1:18" s="5" customFormat="1" ht="18.75" customHeight="1">
      <c r="A63" s="125" t="s">
        <v>168</v>
      </c>
      <c r="B63" s="50" t="s">
        <v>168</v>
      </c>
      <c r="C63" s="51">
        <v>968</v>
      </c>
      <c r="D63" s="52">
        <v>42</v>
      </c>
      <c r="E63" s="52">
        <f t="shared" si="32"/>
        <v>1010</v>
      </c>
      <c r="F63" s="53">
        <f t="shared" si="33"/>
        <v>0.00017531270753292667</v>
      </c>
      <c r="G63" s="126">
        <v>2575</v>
      </c>
      <c r="H63" s="84">
        <v>53</v>
      </c>
      <c r="I63" s="52">
        <f t="shared" si="34"/>
        <v>2628</v>
      </c>
      <c r="J63" s="53">
        <f t="shared" si="35"/>
        <v>-0.6156773211567732</v>
      </c>
      <c r="K63" s="51">
        <v>15414</v>
      </c>
      <c r="L63" s="52">
        <v>594</v>
      </c>
      <c r="M63" s="52">
        <f t="shared" si="36"/>
        <v>16008</v>
      </c>
      <c r="N63" s="53">
        <f t="shared" si="37"/>
        <v>0.00024286565451201543</v>
      </c>
      <c r="O63" s="52">
        <v>16373</v>
      </c>
      <c r="P63" s="52">
        <v>216</v>
      </c>
      <c r="Q63" s="52">
        <f t="shared" si="38"/>
        <v>16589</v>
      </c>
      <c r="R63" s="85">
        <f t="shared" si="39"/>
        <v>-0.035023208149978946</v>
      </c>
    </row>
    <row r="64" spans="1:18" s="5" customFormat="1" ht="18.75" customHeight="1">
      <c r="A64" s="125" t="s">
        <v>169</v>
      </c>
      <c r="B64" s="50" t="s">
        <v>170</v>
      </c>
      <c r="C64" s="51">
        <v>961</v>
      </c>
      <c r="D64" s="52">
        <v>25</v>
      </c>
      <c r="E64" s="52">
        <f t="shared" si="32"/>
        <v>986</v>
      </c>
      <c r="F64" s="53">
        <f t="shared" si="33"/>
        <v>0.0001711468610172928</v>
      </c>
      <c r="G64" s="126">
        <v>619</v>
      </c>
      <c r="H64" s="84">
        <v>52</v>
      </c>
      <c r="I64" s="52">
        <f t="shared" si="34"/>
        <v>671</v>
      </c>
      <c r="J64" s="53">
        <f t="shared" si="35"/>
        <v>0.46944858420268254</v>
      </c>
      <c r="K64" s="51">
        <v>6774</v>
      </c>
      <c r="L64" s="52">
        <v>318</v>
      </c>
      <c r="M64" s="52">
        <f t="shared" si="36"/>
        <v>7092</v>
      </c>
      <c r="N64" s="53">
        <f t="shared" si="37"/>
        <v>0.0001075964031608704</v>
      </c>
      <c r="O64" s="52">
        <v>6605</v>
      </c>
      <c r="P64" s="52">
        <v>179</v>
      </c>
      <c r="Q64" s="52">
        <f t="shared" si="38"/>
        <v>6784</v>
      </c>
      <c r="R64" s="85">
        <f t="shared" si="39"/>
        <v>0.045400943396226356</v>
      </c>
    </row>
    <row r="65" spans="1:18" s="5" customFormat="1" ht="18.75" customHeight="1">
      <c r="A65" s="125" t="s">
        <v>171</v>
      </c>
      <c r="B65" s="50" t="s">
        <v>171</v>
      </c>
      <c r="C65" s="51">
        <v>837</v>
      </c>
      <c r="D65" s="52">
        <v>0</v>
      </c>
      <c r="E65" s="52">
        <f t="shared" si="32"/>
        <v>837</v>
      </c>
      <c r="F65" s="53">
        <f t="shared" si="33"/>
        <v>0.0001452838972327323</v>
      </c>
      <c r="G65" s="126">
        <v>1050</v>
      </c>
      <c r="H65" s="84"/>
      <c r="I65" s="52">
        <f t="shared" si="34"/>
        <v>1050</v>
      </c>
      <c r="J65" s="53">
        <f t="shared" si="35"/>
        <v>-0.20285714285714285</v>
      </c>
      <c r="K65" s="51">
        <v>12586</v>
      </c>
      <c r="L65" s="52">
        <v>530</v>
      </c>
      <c r="M65" s="52">
        <f t="shared" si="36"/>
        <v>13116</v>
      </c>
      <c r="N65" s="53">
        <f t="shared" si="37"/>
        <v>0.0001989896254734879</v>
      </c>
      <c r="O65" s="52">
        <v>12221</v>
      </c>
      <c r="P65" s="52">
        <v>570</v>
      </c>
      <c r="Q65" s="52">
        <f t="shared" si="38"/>
        <v>12791</v>
      </c>
      <c r="R65" s="85">
        <f t="shared" si="39"/>
        <v>0.02540849034477377</v>
      </c>
    </row>
    <row r="66" spans="1:18" s="5" customFormat="1" ht="18.75" customHeight="1">
      <c r="A66" s="125" t="s">
        <v>172</v>
      </c>
      <c r="B66" s="50" t="s">
        <v>173</v>
      </c>
      <c r="C66" s="51">
        <v>0</v>
      </c>
      <c r="D66" s="52">
        <v>779</v>
      </c>
      <c r="E66" s="52">
        <f t="shared" si="32"/>
        <v>779</v>
      </c>
      <c r="F66" s="53">
        <f t="shared" si="33"/>
        <v>0.00013521643481995038</v>
      </c>
      <c r="G66" s="126"/>
      <c r="H66" s="84">
        <v>470</v>
      </c>
      <c r="I66" s="52">
        <f t="shared" si="34"/>
        <v>470</v>
      </c>
      <c r="J66" s="53">
        <f t="shared" si="35"/>
        <v>0.6574468085106382</v>
      </c>
      <c r="K66" s="51"/>
      <c r="L66" s="52">
        <v>7494</v>
      </c>
      <c r="M66" s="52">
        <f t="shared" si="36"/>
        <v>7494</v>
      </c>
      <c r="N66" s="53">
        <f t="shared" si="37"/>
        <v>0.0001136953532554375</v>
      </c>
      <c r="O66" s="52"/>
      <c r="P66" s="52">
        <v>6219</v>
      </c>
      <c r="Q66" s="52">
        <f t="shared" si="38"/>
        <v>6219</v>
      </c>
      <c r="R66" s="85">
        <f t="shared" si="39"/>
        <v>0.20501688374336702</v>
      </c>
    </row>
    <row r="67" spans="1:18" s="5" customFormat="1" ht="18.75" customHeight="1">
      <c r="A67" s="125" t="s">
        <v>174</v>
      </c>
      <c r="B67" s="50" t="s">
        <v>175</v>
      </c>
      <c r="C67" s="51">
        <v>0</v>
      </c>
      <c r="D67" s="52">
        <v>695</v>
      </c>
      <c r="E67" s="52">
        <f t="shared" si="32"/>
        <v>695</v>
      </c>
      <c r="F67" s="53">
        <f t="shared" si="33"/>
        <v>0.00012063597201523172</v>
      </c>
      <c r="G67" s="126"/>
      <c r="H67" s="84">
        <v>899</v>
      </c>
      <c r="I67" s="52">
        <f t="shared" si="34"/>
        <v>899</v>
      </c>
      <c r="J67" s="53">
        <f t="shared" si="35"/>
        <v>-0.2269187986651835</v>
      </c>
      <c r="K67" s="51"/>
      <c r="L67" s="52">
        <v>10462</v>
      </c>
      <c r="M67" s="52">
        <f t="shared" si="36"/>
        <v>10462</v>
      </c>
      <c r="N67" s="53">
        <f t="shared" si="37"/>
        <v>0.00015872441763522646</v>
      </c>
      <c r="O67" s="52"/>
      <c r="P67" s="52">
        <v>9014</v>
      </c>
      <c r="Q67" s="52">
        <f t="shared" si="38"/>
        <v>9014</v>
      </c>
      <c r="R67" s="85">
        <f t="shared" si="39"/>
        <v>0.16063900599068126</v>
      </c>
    </row>
    <row r="68" spans="1:18" s="5" customFormat="1" ht="18.75" customHeight="1">
      <c r="A68" s="125" t="s">
        <v>178</v>
      </c>
      <c r="B68" s="50" t="s">
        <v>178</v>
      </c>
      <c r="C68" s="51">
        <v>403</v>
      </c>
      <c r="D68" s="52">
        <v>144</v>
      </c>
      <c r="E68" s="52">
        <f t="shared" si="32"/>
        <v>547</v>
      </c>
      <c r="F68" s="53">
        <f t="shared" si="33"/>
        <v>9.494658516882267E-05</v>
      </c>
      <c r="G68" s="126">
        <v>460</v>
      </c>
      <c r="H68" s="84">
        <v>79</v>
      </c>
      <c r="I68" s="52">
        <f t="shared" si="34"/>
        <v>539</v>
      </c>
      <c r="J68" s="53">
        <f t="shared" si="35"/>
        <v>0.014842300556586308</v>
      </c>
      <c r="K68" s="51">
        <v>3641</v>
      </c>
      <c r="L68" s="52">
        <v>1043</v>
      </c>
      <c r="M68" s="52">
        <f t="shared" si="36"/>
        <v>4684</v>
      </c>
      <c r="N68" s="53">
        <f t="shared" si="37"/>
        <v>7.106338866406048E-05</v>
      </c>
      <c r="O68" s="52">
        <v>2925</v>
      </c>
      <c r="P68" s="52">
        <v>937</v>
      </c>
      <c r="Q68" s="52">
        <f t="shared" si="38"/>
        <v>3862</v>
      </c>
      <c r="R68" s="85">
        <f t="shared" si="39"/>
        <v>0.21284308648368722</v>
      </c>
    </row>
    <row r="69" spans="1:18" s="5" customFormat="1" ht="18.75" customHeight="1">
      <c r="A69" s="125" t="s">
        <v>179</v>
      </c>
      <c r="B69" s="50" t="s">
        <v>179</v>
      </c>
      <c r="C69" s="51">
        <v>281</v>
      </c>
      <c r="D69" s="52">
        <v>257</v>
      </c>
      <c r="E69" s="52">
        <f t="shared" si="32"/>
        <v>538</v>
      </c>
      <c r="F69" s="53">
        <f t="shared" si="33"/>
        <v>9.338439272545995E-05</v>
      </c>
      <c r="G69" s="126">
        <v>300</v>
      </c>
      <c r="H69" s="84">
        <v>110</v>
      </c>
      <c r="I69" s="52">
        <f t="shared" si="34"/>
        <v>410</v>
      </c>
      <c r="J69" s="53"/>
      <c r="K69" s="51">
        <v>2319</v>
      </c>
      <c r="L69" s="52">
        <v>1645</v>
      </c>
      <c r="M69" s="52">
        <f t="shared" si="36"/>
        <v>3964</v>
      </c>
      <c r="N69" s="53">
        <f t="shared" si="37"/>
        <v>6.0139895957373134E-05</v>
      </c>
      <c r="O69" s="52">
        <v>2078</v>
      </c>
      <c r="P69" s="52">
        <v>698</v>
      </c>
      <c r="Q69" s="52">
        <f t="shared" si="38"/>
        <v>2776</v>
      </c>
      <c r="R69" s="85"/>
    </row>
    <row r="70" spans="1:18" s="5" customFormat="1" ht="18.75" customHeight="1">
      <c r="A70" s="125" t="s">
        <v>186</v>
      </c>
      <c r="B70" s="50" t="s">
        <v>186</v>
      </c>
      <c r="C70" s="51">
        <v>274</v>
      </c>
      <c r="D70" s="52">
        <v>254</v>
      </c>
      <c r="E70" s="52">
        <f t="shared" si="32"/>
        <v>528</v>
      </c>
      <c r="F70" s="53">
        <f t="shared" si="33"/>
        <v>9.164862334394582E-05</v>
      </c>
      <c r="G70" s="126">
        <v>234</v>
      </c>
      <c r="H70" s="84">
        <v>252</v>
      </c>
      <c r="I70" s="52">
        <f t="shared" si="34"/>
        <v>486</v>
      </c>
      <c r="J70" s="53">
        <f>(E70/I70-1)</f>
        <v>0.08641975308641969</v>
      </c>
      <c r="K70" s="51">
        <v>2169</v>
      </c>
      <c r="L70" s="52">
        <v>2916</v>
      </c>
      <c r="M70" s="52">
        <f t="shared" si="36"/>
        <v>5085</v>
      </c>
      <c r="N70" s="53">
        <f t="shared" si="37"/>
        <v>7.71471672409794E-05</v>
      </c>
      <c r="O70" s="52">
        <v>1482</v>
      </c>
      <c r="P70" s="52">
        <v>1257</v>
      </c>
      <c r="Q70" s="52">
        <f t="shared" si="38"/>
        <v>2739</v>
      </c>
      <c r="R70" s="85">
        <f>(M70/Q70-1)</f>
        <v>0.8565169769989047</v>
      </c>
    </row>
    <row r="71" spans="1:18" s="5" customFormat="1" ht="18.75" customHeight="1">
      <c r="A71" s="125" t="s">
        <v>176</v>
      </c>
      <c r="B71" s="50" t="s">
        <v>177</v>
      </c>
      <c r="C71" s="51">
        <v>0</v>
      </c>
      <c r="D71" s="52">
        <v>517</v>
      </c>
      <c r="E71" s="52">
        <f t="shared" si="32"/>
        <v>517</v>
      </c>
      <c r="F71" s="53">
        <f t="shared" si="33"/>
        <v>8.97392770242803E-05</v>
      </c>
      <c r="G71" s="126"/>
      <c r="H71" s="84"/>
      <c r="I71" s="52">
        <f t="shared" si="34"/>
        <v>0</v>
      </c>
      <c r="J71" s="53" t="e">
        <f>(E71/I71-1)</f>
        <v>#DIV/0!</v>
      </c>
      <c r="K71" s="51"/>
      <c r="L71" s="52">
        <v>529</v>
      </c>
      <c r="M71" s="52">
        <f t="shared" si="36"/>
        <v>529</v>
      </c>
      <c r="N71" s="53">
        <f t="shared" si="37"/>
        <v>8.025732835885568E-06</v>
      </c>
      <c r="O71" s="52"/>
      <c r="P71" s="52">
        <v>32</v>
      </c>
      <c r="Q71" s="52">
        <f t="shared" si="38"/>
        <v>32</v>
      </c>
      <c r="R71" s="85">
        <f>(M71/Q71-1)</f>
        <v>15.53125</v>
      </c>
    </row>
    <row r="72" spans="1:18" s="5" customFormat="1" ht="18.75" customHeight="1" thickBot="1">
      <c r="A72" s="127" t="s">
        <v>180</v>
      </c>
      <c r="B72" s="128" t="s">
        <v>180</v>
      </c>
      <c r="C72" s="92">
        <v>1497</v>
      </c>
      <c r="D72" s="93">
        <v>6929</v>
      </c>
      <c r="E72" s="93">
        <f t="shared" si="32"/>
        <v>8426</v>
      </c>
      <c r="F72" s="91">
        <f t="shared" si="33"/>
        <v>0.0014625592808638023</v>
      </c>
      <c r="G72" s="129">
        <v>1290</v>
      </c>
      <c r="H72" s="90">
        <v>6867</v>
      </c>
      <c r="I72" s="93">
        <f t="shared" si="34"/>
        <v>8157</v>
      </c>
      <c r="J72" s="91">
        <f>(E72/I72-1)</f>
        <v>0.032977810469535296</v>
      </c>
      <c r="K72" s="92">
        <v>14152</v>
      </c>
      <c r="L72" s="93">
        <v>75026</v>
      </c>
      <c r="M72" s="93">
        <f t="shared" si="36"/>
        <v>89178</v>
      </c>
      <c r="N72" s="91">
        <f t="shared" si="37"/>
        <v>0.0013529656008291174</v>
      </c>
      <c r="O72" s="93">
        <v>10185</v>
      </c>
      <c r="P72" s="93">
        <v>79840</v>
      </c>
      <c r="Q72" s="93">
        <f t="shared" si="38"/>
        <v>90025</v>
      </c>
      <c r="R72" s="94">
        <f>(M72/Q72-1)</f>
        <v>-0.009408497639544544</v>
      </c>
    </row>
    <row r="73" spans="1:2" ht="15" thickTop="1">
      <c r="A73" s="4"/>
      <c r="B73" s="3"/>
    </row>
    <row r="74" spans="1:2" ht="19.5" customHeight="1">
      <c r="A74" s="9"/>
      <c r="B74" s="2"/>
    </row>
  </sheetData>
  <sheetProtection/>
  <mergeCells count="14">
    <mergeCell ref="J5:J6"/>
    <mergeCell ref="N5:N6"/>
    <mergeCell ref="C4:J4"/>
    <mergeCell ref="K4:R4"/>
    <mergeCell ref="B4:B6"/>
    <mergeCell ref="A1:B1"/>
    <mergeCell ref="A3:R3"/>
    <mergeCell ref="A4:A6"/>
    <mergeCell ref="F5:F6"/>
    <mergeCell ref="C5:E5"/>
    <mergeCell ref="R5:R6"/>
    <mergeCell ref="G5:I5"/>
    <mergeCell ref="K5:M5"/>
    <mergeCell ref="O5:Q5"/>
  </mergeCells>
  <conditionalFormatting sqref="R73:R65536 J73:J65536 R3:R6 J3:J4">
    <cfRule type="cellIs" priority="4" dxfId="34" operator="lessThan" stopIfTrue="1">
      <formula>0</formula>
    </cfRule>
  </conditionalFormatting>
  <conditionalFormatting sqref="J7:J72 R7:R72">
    <cfRule type="cellIs" priority="5" dxfId="34" operator="lessThan" stopIfTrue="1">
      <formula>0</formula>
    </cfRule>
    <cfRule type="cellIs" priority="6" dxfId="35" operator="greaterThanOrEqual" stopIfTrue="1">
      <formula>0</formula>
    </cfRule>
  </conditionalFormatting>
  <conditionalFormatting sqref="J5:J6">
    <cfRule type="cellIs" priority="1" dxfId="34" operator="lessThan" stopIfTrue="1">
      <formula>0</formula>
    </cfRule>
  </conditionalFormatting>
  <hyperlinks>
    <hyperlink ref="A1:B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62"/>
  <sheetViews>
    <sheetView showGridLines="0" zoomScale="82" zoomScaleNormal="82" zoomScalePageLayoutView="0" workbookViewId="0" topLeftCell="B1">
      <selection activeCell="O8" sqref="O8:P60"/>
    </sheetView>
  </sheetViews>
  <sheetFormatPr defaultColWidth="8.00390625" defaultRowHeight="15"/>
  <cols>
    <col min="1" max="1" width="27.8515625" style="1" customWidth="1"/>
    <col min="2" max="2" width="37.421875" style="1" customWidth="1"/>
    <col min="3" max="4" width="9.421875" style="1" customWidth="1"/>
    <col min="5" max="5" width="8.8515625" style="1" bestFit="1" customWidth="1"/>
    <col min="6" max="6" width="10.57421875" style="1" customWidth="1"/>
    <col min="7" max="7" width="8.7109375" style="1" customWidth="1"/>
    <col min="8" max="8" width="9.28125" style="1" customWidth="1"/>
    <col min="9" max="9" width="8.8515625" style="1" bestFit="1" customWidth="1"/>
    <col min="10" max="10" width="9.28125" style="1" customWidth="1"/>
    <col min="11" max="11" width="10.421875" style="1" customWidth="1"/>
    <col min="12" max="12" width="10.8515625" style="1" customWidth="1"/>
    <col min="13" max="13" width="13.421875" style="1" customWidth="1"/>
    <col min="14" max="14" width="10.57421875" style="1" customWidth="1"/>
    <col min="15" max="15" width="12.00390625" style="1" customWidth="1"/>
    <col min="16" max="16" width="10.28125" style="1" customWidth="1"/>
    <col min="17" max="17" width="12.28125" style="1" customWidth="1"/>
    <col min="18" max="18" width="9.28125" style="1" customWidth="1"/>
    <col min="19" max="16384" width="8.00390625" style="1" customWidth="1"/>
  </cols>
  <sheetData>
    <row r="1" spans="1:2" ht="15.75">
      <c r="A1" s="266" t="s">
        <v>10</v>
      </c>
      <c r="B1" s="266"/>
    </row>
    <row r="2" ht="15" thickBot="1"/>
    <row r="3" spans="1:18" ht="24" customHeight="1" thickBot="1" thickTop="1">
      <c r="A3" s="305" t="s">
        <v>15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</row>
    <row r="4" spans="1:18" s="10" customFormat="1" ht="18.75" customHeight="1" thickBot="1" thickTop="1">
      <c r="A4" s="308" t="s">
        <v>9</v>
      </c>
      <c r="B4" s="303" t="s">
        <v>8</v>
      </c>
      <c r="C4" s="299" t="s">
        <v>7</v>
      </c>
      <c r="D4" s="300"/>
      <c r="E4" s="300"/>
      <c r="F4" s="300"/>
      <c r="G4" s="300"/>
      <c r="H4" s="300"/>
      <c r="I4" s="300"/>
      <c r="J4" s="301"/>
      <c r="K4" s="299" t="s">
        <v>6</v>
      </c>
      <c r="L4" s="300"/>
      <c r="M4" s="300"/>
      <c r="N4" s="300"/>
      <c r="O4" s="300"/>
      <c r="P4" s="300"/>
      <c r="Q4" s="300"/>
      <c r="R4" s="302"/>
    </row>
    <row r="5" spans="1:18" s="7" customFormat="1" ht="26.25" customHeight="1">
      <c r="A5" s="309"/>
      <c r="B5" s="258"/>
      <c r="C5" s="270" t="s">
        <v>62</v>
      </c>
      <c r="D5" s="271"/>
      <c r="E5" s="272"/>
      <c r="F5" s="268" t="s">
        <v>5</v>
      </c>
      <c r="G5" s="270" t="s">
        <v>63</v>
      </c>
      <c r="H5" s="271"/>
      <c r="I5" s="272"/>
      <c r="J5" s="268" t="s">
        <v>4</v>
      </c>
      <c r="K5" s="275" t="s">
        <v>64</v>
      </c>
      <c r="L5" s="276"/>
      <c r="M5" s="277"/>
      <c r="N5" s="268" t="s">
        <v>5</v>
      </c>
      <c r="O5" s="275" t="s">
        <v>65</v>
      </c>
      <c r="P5" s="276"/>
      <c r="Q5" s="277"/>
      <c r="R5" s="292" t="s">
        <v>4</v>
      </c>
    </row>
    <row r="6" spans="1:18" s="6" customFormat="1" ht="32.25" customHeight="1" thickBot="1">
      <c r="A6" s="310"/>
      <c r="B6" s="304"/>
      <c r="C6" s="36" t="s">
        <v>53</v>
      </c>
      <c r="D6" s="37" t="s">
        <v>55</v>
      </c>
      <c r="E6" s="37" t="s">
        <v>1</v>
      </c>
      <c r="F6" s="297"/>
      <c r="G6" s="36" t="s">
        <v>53</v>
      </c>
      <c r="H6" s="37" t="s">
        <v>55</v>
      </c>
      <c r="I6" s="37" t="s">
        <v>1</v>
      </c>
      <c r="J6" s="297"/>
      <c r="K6" s="36" t="s">
        <v>53</v>
      </c>
      <c r="L6" s="37" t="s">
        <v>55</v>
      </c>
      <c r="M6" s="37" t="s">
        <v>1</v>
      </c>
      <c r="N6" s="297"/>
      <c r="O6" s="36" t="s">
        <v>53</v>
      </c>
      <c r="P6" s="37" t="s">
        <v>55</v>
      </c>
      <c r="Q6" s="37" t="s">
        <v>1</v>
      </c>
      <c r="R6" s="298"/>
    </row>
    <row r="7" spans="1:18" s="206" customFormat="1" ht="17.25" customHeight="1" thickBot="1" thickTop="1">
      <c r="A7" s="198" t="s">
        <v>0</v>
      </c>
      <c r="B7" s="199"/>
      <c r="C7" s="200">
        <f>SUM(C8:C60)</f>
        <v>68794.44300000003</v>
      </c>
      <c r="D7" s="201">
        <f>SUM(D8:D60)</f>
        <v>22147.50999999999</v>
      </c>
      <c r="E7" s="202">
        <f aca="true" t="shared" si="0" ref="E7:E26">D7+C7</f>
        <v>90941.95300000002</v>
      </c>
      <c r="F7" s="203">
        <f aca="true" t="shared" si="1" ref="F7:F26">E7/$E$7</f>
        <v>1</v>
      </c>
      <c r="G7" s="200">
        <f>SUM(G8:G60)</f>
        <v>77962.86099999998</v>
      </c>
      <c r="H7" s="201">
        <f>SUM(H8:H60)</f>
        <v>14129.346999999998</v>
      </c>
      <c r="I7" s="202">
        <f aca="true" t="shared" si="2" ref="I7:I26">H7+G7</f>
        <v>92092.20799999997</v>
      </c>
      <c r="J7" s="204">
        <f aca="true" t="shared" si="3" ref="J7:J26">(E7/I7-1)</f>
        <v>-0.012490253247049332</v>
      </c>
      <c r="K7" s="200">
        <f>SUM(K8:K60)</f>
        <v>753683.5487500005</v>
      </c>
      <c r="L7" s="201">
        <f>SUM(L8:L60)</f>
        <v>269082.5970700001</v>
      </c>
      <c r="M7" s="202">
        <f aca="true" t="shared" si="4" ref="M7:M26">L7+K7</f>
        <v>1022766.1458200007</v>
      </c>
      <c r="N7" s="203">
        <f aca="true" t="shared" si="5" ref="N7:N26">M7/$M$7</f>
        <v>1</v>
      </c>
      <c r="O7" s="200">
        <f>SUM(O8:O60)</f>
        <v>854994.7644899993</v>
      </c>
      <c r="P7" s="201">
        <f>SUM(P8:P60)</f>
        <v>151379.41374000005</v>
      </c>
      <c r="Q7" s="202">
        <f aca="true" t="shared" si="6" ref="Q7:Q26">P7+O7</f>
        <v>1006374.1782299993</v>
      </c>
      <c r="R7" s="205">
        <f aca="true" t="shared" si="7" ref="R7:R26">(M7/Q7-1)</f>
        <v>0.016288144056747722</v>
      </c>
    </row>
    <row r="8" spans="1:18" s="5" customFormat="1" ht="18" customHeight="1" thickTop="1">
      <c r="A8" s="74" t="s">
        <v>68</v>
      </c>
      <c r="B8" s="75" t="s">
        <v>69</v>
      </c>
      <c r="C8" s="76">
        <v>46464.62800000002</v>
      </c>
      <c r="D8" s="77">
        <v>16222.715999999997</v>
      </c>
      <c r="E8" s="78">
        <f t="shared" si="0"/>
        <v>62687.34400000001</v>
      </c>
      <c r="F8" s="48">
        <f t="shared" si="1"/>
        <v>0.6893116095714372</v>
      </c>
      <c r="G8" s="46">
        <v>51017.129</v>
      </c>
      <c r="H8" s="47">
        <v>11422.621</v>
      </c>
      <c r="I8" s="47">
        <f t="shared" si="2"/>
        <v>62439.75</v>
      </c>
      <c r="J8" s="48">
        <f t="shared" si="3"/>
        <v>0.003965326574818295</v>
      </c>
      <c r="K8" s="46">
        <v>503918.12476000056</v>
      </c>
      <c r="L8" s="47">
        <v>202884.45387000008</v>
      </c>
      <c r="M8" s="47">
        <f t="shared" si="4"/>
        <v>706802.5786300006</v>
      </c>
      <c r="N8" s="48">
        <f t="shared" si="5"/>
        <v>0.6910695876263317</v>
      </c>
      <c r="O8" s="47">
        <v>559581.7304899994</v>
      </c>
      <c r="P8" s="47">
        <v>114619.64074000009</v>
      </c>
      <c r="Q8" s="47">
        <f t="shared" si="6"/>
        <v>674201.3712299995</v>
      </c>
      <c r="R8" s="79">
        <f t="shared" si="7"/>
        <v>0.04835529678695871</v>
      </c>
    </row>
    <row r="9" spans="1:18" s="5" customFormat="1" ht="18" customHeight="1">
      <c r="A9" s="80" t="s">
        <v>70</v>
      </c>
      <c r="B9" s="81" t="s">
        <v>71</v>
      </c>
      <c r="C9" s="82">
        <v>7228.761</v>
      </c>
      <c r="D9" s="83">
        <v>2664.652</v>
      </c>
      <c r="E9" s="84">
        <f t="shared" si="0"/>
        <v>9893.413</v>
      </c>
      <c r="F9" s="53">
        <f t="shared" si="1"/>
        <v>0.10878821790862571</v>
      </c>
      <c r="G9" s="51">
        <v>9791.567</v>
      </c>
      <c r="H9" s="52">
        <v>479.80600000000004</v>
      </c>
      <c r="I9" s="52">
        <f t="shared" si="2"/>
        <v>10271.373</v>
      </c>
      <c r="J9" s="53">
        <f t="shared" si="3"/>
        <v>-0.03679741744360754</v>
      </c>
      <c r="K9" s="51">
        <v>93342.14650999995</v>
      </c>
      <c r="L9" s="52">
        <v>33360.871999999996</v>
      </c>
      <c r="M9" s="52">
        <f t="shared" si="4"/>
        <v>126703.01850999994</v>
      </c>
      <c r="N9" s="53">
        <f t="shared" si="5"/>
        <v>0.12388268718888426</v>
      </c>
      <c r="O9" s="52">
        <v>116640.77999999997</v>
      </c>
      <c r="P9" s="52">
        <v>11613.298999999999</v>
      </c>
      <c r="Q9" s="52">
        <f t="shared" si="6"/>
        <v>128254.07899999997</v>
      </c>
      <c r="R9" s="85">
        <f t="shared" si="7"/>
        <v>-0.012093654268883203</v>
      </c>
    </row>
    <row r="10" spans="1:18" s="5" customFormat="1" ht="18" customHeight="1">
      <c r="A10" s="80" t="s">
        <v>74</v>
      </c>
      <c r="B10" s="81" t="s">
        <v>75</v>
      </c>
      <c r="C10" s="82">
        <v>3101.293</v>
      </c>
      <c r="D10" s="83">
        <v>547.743</v>
      </c>
      <c r="E10" s="84">
        <f t="shared" si="0"/>
        <v>3649.036</v>
      </c>
      <c r="F10" s="53">
        <f t="shared" si="1"/>
        <v>0.04012489153383367</v>
      </c>
      <c r="G10" s="51">
        <v>4086.5409999999997</v>
      </c>
      <c r="H10" s="52">
        <v>76.664</v>
      </c>
      <c r="I10" s="52">
        <f t="shared" si="2"/>
        <v>4163.205</v>
      </c>
      <c r="J10" s="53">
        <f t="shared" si="3"/>
        <v>-0.12350316643067061</v>
      </c>
      <c r="K10" s="51">
        <v>36530.467090000006</v>
      </c>
      <c r="L10" s="52">
        <v>2132.0779999999995</v>
      </c>
      <c r="M10" s="52">
        <f t="shared" si="4"/>
        <v>38662.54509000001</v>
      </c>
      <c r="N10" s="53">
        <f t="shared" si="5"/>
        <v>0.037801940598065444</v>
      </c>
      <c r="O10" s="52">
        <v>43533.20100000001</v>
      </c>
      <c r="P10" s="52">
        <v>828.3879999999997</v>
      </c>
      <c r="Q10" s="52">
        <f t="shared" si="6"/>
        <v>44361.58900000001</v>
      </c>
      <c r="R10" s="85">
        <f t="shared" si="7"/>
        <v>-0.12846798409317572</v>
      </c>
    </row>
    <row r="11" spans="1:18" s="5" customFormat="1" ht="18" customHeight="1">
      <c r="A11" s="80" t="s">
        <v>76</v>
      </c>
      <c r="B11" s="81" t="s">
        <v>77</v>
      </c>
      <c r="C11" s="82">
        <v>2972.563</v>
      </c>
      <c r="D11" s="83">
        <v>140.24200000000002</v>
      </c>
      <c r="E11" s="84">
        <f t="shared" si="0"/>
        <v>3112.8050000000003</v>
      </c>
      <c r="F11" s="53">
        <f t="shared" si="1"/>
        <v>0.034228481985646375</v>
      </c>
      <c r="G11" s="51">
        <v>3292.4759999999997</v>
      </c>
      <c r="H11" s="52">
        <v>13.754999999999997</v>
      </c>
      <c r="I11" s="52">
        <f t="shared" si="2"/>
        <v>3306.2309999999998</v>
      </c>
      <c r="J11" s="53">
        <f t="shared" si="3"/>
        <v>-0.05850347419765878</v>
      </c>
      <c r="K11" s="51">
        <v>31455.099330000012</v>
      </c>
      <c r="L11" s="52">
        <v>828.4549000000001</v>
      </c>
      <c r="M11" s="52">
        <f t="shared" si="4"/>
        <v>32283.554230000012</v>
      </c>
      <c r="N11" s="53">
        <f t="shared" si="5"/>
        <v>0.031564942154119445</v>
      </c>
      <c r="O11" s="52">
        <v>34287.554000000004</v>
      </c>
      <c r="P11" s="52">
        <v>239.8950000000001</v>
      </c>
      <c r="Q11" s="52">
        <f t="shared" si="6"/>
        <v>34527.449</v>
      </c>
      <c r="R11" s="85">
        <f t="shared" si="7"/>
        <v>-0.06498872158206614</v>
      </c>
    </row>
    <row r="12" spans="1:18" s="5" customFormat="1" ht="18" customHeight="1">
      <c r="A12" s="80" t="s">
        <v>101</v>
      </c>
      <c r="B12" s="81" t="s">
        <v>102</v>
      </c>
      <c r="C12" s="82">
        <v>1293.345</v>
      </c>
      <c r="D12" s="83">
        <v>425.01</v>
      </c>
      <c r="E12" s="84">
        <f>D12+C12</f>
        <v>1718.355</v>
      </c>
      <c r="F12" s="53">
        <f>E12/$E$7</f>
        <v>0.018895074751693528</v>
      </c>
      <c r="G12" s="51">
        <v>1577.622</v>
      </c>
      <c r="H12" s="52">
        <v>49.983000000000004</v>
      </c>
      <c r="I12" s="52">
        <f>H12+G12</f>
        <v>1627.605</v>
      </c>
      <c r="J12" s="53">
        <f>(E12/I12-1)</f>
        <v>0.055756771452533105</v>
      </c>
      <c r="K12" s="51">
        <v>14916.085459999998</v>
      </c>
      <c r="L12" s="52">
        <v>4327.231</v>
      </c>
      <c r="M12" s="52">
        <f>L12+K12</f>
        <v>19243.31646</v>
      </c>
      <c r="N12" s="53">
        <f>M12/$M$7</f>
        <v>0.018814972062427535</v>
      </c>
      <c r="O12" s="52">
        <v>16985.637000000002</v>
      </c>
      <c r="P12" s="52">
        <v>1783.876</v>
      </c>
      <c r="Q12" s="52">
        <f>P12+O12</f>
        <v>18769.513000000003</v>
      </c>
      <c r="R12" s="85">
        <f>(M12/Q12-1)</f>
        <v>0.025243247387398693</v>
      </c>
    </row>
    <row r="13" spans="1:18" s="5" customFormat="1" ht="18" customHeight="1">
      <c r="A13" s="80" t="s">
        <v>78</v>
      </c>
      <c r="B13" s="81" t="s">
        <v>79</v>
      </c>
      <c r="C13" s="82">
        <v>1374.4339999999997</v>
      </c>
      <c r="D13" s="83">
        <v>209.192</v>
      </c>
      <c r="E13" s="84">
        <f>D13+C13</f>
        <v>1583.6259999999997</v>
      </c>
      <c r="F13" s="53">
        <f>E13/$E$7</f>
        <v>0.017413591282782317</v>
      </c>
      <c r="G13" s="51">
        <v>1537.0299999999997</v>
      </c>
      <c r="H13" s="52">
        <v>373.90299999999996</v>
      </c>
      <c r="I13" s="52">
        <f>H13+G13</f>
        <v>1910.9329999999998</v>
      </c>
      <c r="J13" s="53">
        <f>(E13/I13-1)</f>
        <v>-0.17128125371219194</v>
      </c>
      <c r="K13" s="51">
        <v>15477.663299999998</v>
      </c>
      <c r="L13" s="52">
        <v>3062.6960000000004</v>
      </c>
      <c r="M13" s="52">
        <f>L13+K13</f>
        <v>18540.3593</v>
      </c>
      <c r="N13" s="53">
        <f>M13/$M$7</f>
        <v>0.018127662296775874</v>
      </c>
      <c r="O13" s="52">
        <v>15105.229000000003</v>
      </c>
      <c r="P13" s="52">
        <v>3306.8620000000005</v>
      </c>
      <c r="Q13" s="52">
        <f>P13+O13</f>
        <v>18412.091000000004</v>
      </c>
      <c r="R13" s="85">
        <f>(M13/Q13-1)</f>
        <v>0.006966525420713854</v>
      </c>
    </row>
    <row r="14" spans="1:18" s="5" customFormat="1" ht="18" customHeight="1">
      <c r="A14" s="80" t="s">
        <v>72</v>
      </c>
      <c r="B14" s="81" t="s">
        <v>73</v>
      </c>
      <c r="C14" s="82">
        <v>1287.095</v>
      </c>
      <c r="D14" s="83">
        <v>3.199</v>
      </c>
      <c r="E14" s="84">
        <f>D14+C14</f>
        <v>1290.294</v>
      </c>
      <c r="F14" s="53">
        <f>E14/$E$7</f>
        <v>0.014188105241153109</v>
      </c>
      <c r="G14" s="51">
        <v>1032.4429999999998</v>
      </c>
      <c r="H14" s="52">
        <v>1.8449999999999998</v>
      </c>
      <c r="I14" s="52">
        <f>H14+G14</f>
        <v>1034.2879999999998</v>
      </c>
      <c r="J14" s="53">
        <f>(E14/I14-1)</f>
        <v>0.24751906625620745</v>
      </c>
      <c r="K14" s="51">
        <v>10836.23085</v>
      </c>
      <c r="L14" s="52">
        <v>1324.723</v>
      </c>
      <c r="M14" s="52">
        <f>L14+K14</f>
        <v>12160.95385</v>
      </c>
      <c r="N14" s="53">
        <f>M14/$M$7</f>
        <v>0.01189025849134846</v>
      </c>
      <c r="O14" s="52">
        <v>10309.836</v>
      </c>
      <c r="P14" s="52">
        <v>52.568</v>
      </c>
      <c r="Q14" s="52">
        <f>P14+O14</f>
        <v>10362.403999999999</v>
      </c>
      <c r="R14" s="85">
        <f>(M14/Q14-1)</f>
        <v>0.1735649227727467</v>
      </c>
    </row>
    <row r="15" spans="1:18" s="5" customFormat="1" ht="18" customHeight="1">
      <c r="A15" s="80" t="s">
        <v>90</v>
      </c>
      <c r="B15" s="81" t="s">
        <v>91</v>
      </c>
      <c r="C15" s="82">
        <v>579.552</v>
      </c>
      <c r="D15" s="83">
        <v>2.303</v>
      </c>
      <c r="E15" s="84">
        <f>D15+C15</f>
        <v>581.855</v>
      </c>
      <c r="F15" s="53">
        <f>E15/$E$7</f>
        <v>0.006398092198437831</v>
      </c>
      <c r="G15" s="51">
        <v>599.219</v>
      </c>
      <c r="H15" s="52">
        <v>4.105</v>
      </c>
      <c r="I15" s="52">
        <f>H15+G15</f>
        <v>603.3240000000001</v>
      </c>
      <c r="J15" s="53">
        <f>(E15/I15-1)</f>
        <v>-0.03558452837944459</v>
      </c>
      <c r="K15" s="51">
        <v>5555.219000000001</v>
      </c>
      <c r="L15" s="52">
        <v>221.38299999999998</v>
      </c>
      <c r="M15" s="52">
        <f>L15+K15</f>
        <v>5776.602000000001</v>
      </c>
      <c r="N15" s="53">
        <f>M15/$M$7</f>
        <v>0.00564801838974502</v>
      </c>
      <c r="O15" s="52">
        <v>5739.983000000001</v>
      </c>
      <c r="P15" s="52">
        <v>35.35899999999998</v>
      </c>
      <c r="Q15" s="52">
        <f>P15+O15</f>
        <v>5775.3420000000015</v>
      </c>
      <c r="R15" s="85">
        <f>(M15/Q15-1)</f>
        <v>0.00021816889804959771</v>
      </c>
    </row>
    <row r="16" spans="1:18" s="5" customFormat="1" ht="18" customHeight="1">
      <c r="A16" s="80" t="s">
        <v>82</v>
      </c>
      <c r="B16" s="81" t="s">
        <v>83</v>
      </c>
      <c r="C16" s="82">
        <v>490.015</v>
      </c>
      <c r="D16" s="83">
        <v>35.363</v>
      </c>
      <c r="E16" s="84">
        <f t="shared" si="0"/>
        <v>525.3779999999999</v>
      </c>
      <c r="F16" s="53">
        <f t="shared" si="1"/>
        <v>0.005777069687518145</v>
      </c>
      <c r="G16" s="51">
        <v>411.137</v>
      </c>
      <c r="H16" s="52">
        <v>19.944</v>
      </c>
      <c r="I16" s="52">
        <f t="shared" si="2"/>
        <v>431.081</v>
      </c>
      <c r="J16" s="53">
        <f t="shared" si="3"/>
        <v>0.2187454329928713</v>
      </c>
      <c r="K16" s="51">
        <v>4747.379370000001</v>
      </c>
      <c r="L16" s="52">
        <v>371.303</v>
      </c>
      <c r="M16" s="52">
        <f t="shared" si="4"/>
        <v>5118.68237</v>
      </c>
      <c r="N16" s="53">
        <f t="shared" si="5"/>
        <v>0.005004743646355353</v>
      </c>
      <c r="O16" s="52">
        <v>4885.487999999999</v>
      </c>
      <c r="P16" s="52">
        <v>188.647</v>
      </c>
      <c r="Q16" s="52">
        <f t="shared" si="6"/>
        <v>5074.134999999999</v>
      </c>
      <c r="R16" s="85">
        <f t="shared" si="7"/>
        <v>0.008779303270409766</v>
      </c>
    </row>
    <row r="17" spans="1:18" s="5" customFormat="1" ht="18" customHeight="1">
      <c r="A17" s="80" t="s">
        <v>144</v>
      </c>
      <c r="B17" s="81" t="s">
        <v>145</v>
      </c>
      <c r="C17" s="82">
        <v>483.20500000000004</v>
      </c>
      <c r="D17" s="83">
        <v>17.005</v>
      </c>
      <c r="E17" s="84">
        <f t="shared" si="0"/>
        <v>500.21000000000004</v>
      </c>
      <c r="F17" s="53">
        <f t="shared" si="1"/>
        <v>0.005500321727201085</v>
      </c>
      <c r="G17" s="51">
        <v>271.917</v>
      </c>
      <c r="H17" s="52">
        <v>16.747</v>
      </c>
      <c r="I17" s="52">
        <f t="shared" si="2"/>
        <v>288.664</v>
      </c>
      <c r="J17" s="53">
        <f>(E17/I17-1)</f>
        <v>0.7328451071141537</v>
      </c>
      <c r="K17" s="51">
        <v>3304.2379999999994</v>
      </c>
      <c r="L17" s="52">
        <v>198.447</v>
      </c>
      <c r="M17" s="52">
        <f t="shared" si="4"/>
        <v>3502.6849999999995</v>
      </c>
      <c r="N17" s="53">
        <f t="shared" si="5"/>
        <v>0.003424717384629239</v>
      </c>
      <c r="O17" s="52">
        <v>2912.3159999999993</v>
      </c>
      <c r="P17" s="52">
        <v>211.17800000000005</v>
      </c>
      <c r="Q17" s="52">
        <f t="shared" si="6"/>
        <v>3123.4939999999992</v>
      </c>
      <c r="R17" s="85">
        <f t="shared" si="7"/>
        <v>0.12139962490723533</v>
      </c>
    </row>
    <row r="18" spans="1:18" s="5" customFormat="1" ht="18" customHeight="1">
      <c r="A18" s="80" t="s">
        <v>84</v>
      </c>
      <c r="B18" s="81" t="s">
        <v>85</v>
      </c>
      <c r="C18" s="82">
        <v>488.245</v>
      </c>
      <c r="D18" s="83">
        <v>7.306</v>
      </c>
      <c r="E18" s="84">
        <f t="shared" si="0"/>
        <v>495.551</v>
      </c>
      <c r="F18" s="53">
        <f t="shared" si="1"/>
        <v>0.005449091246149067</v>
      </c>
      <c r="G18" s="51">
        <v>515.135</v>
      </c>
      <c r="H18" s="52">
        <v>29.732</v>
      </c>
      <c r="I18" s="52">
        <f t="shared" si="2"/>
        <v>544.867</v>
      </c>
      <c r="J18" s="53">
        <f>(E18/I18-1)</f>
        <v>-0.09051016119530086</v>
      </c>
      <c r="K18" s="51">
        <v>4679.506010000002</v>
      </c>
      <c r="L18" s="52">
        <v>353.846</v>
      </c>
      <c r="M18" s="52">
        <f t="shared" si="4"/>
        <v>5033.352010000002</v>
      </c>
      <c r="N18" s="53">
        <f t="shared" si="5"/>
        <v>0.004921312687725426</v>
      </c>
      <c r="O18" s="52">
        <v>5859.371999999999</v>
      </c>
      <c r="P18" s="52">
        <v>181.18600000000004</v>
      </c>
      <c r="Q18" s="52">
        <f t="shared" si="6"/>
        <v>6040.557999999999</v>
      </c>
      <c r="R18" s="85">
        <f t="shared" si="7"/>
        <v>-0.16674055443222247</v>
      </c>
    </row>
    <row r="19" spans="1:18" s="5" customFormat="1" ht="18" customHeight="1">
      <c r="A19" s="80" t="s">
        <v>139</v>
      </c>
      <c r="B19" s="81" t="s">
        <v>139</v>
      </c>
      <c r="C19" s="82">
        <v>203.241</v>
      </c>
      <c r="D19" s="83">
        <v>279.918</v>
      </c>
      <c r="E19" s="84">
        <f t="shared" si="0"/>
        <v>483.159</v>
      </c>
      <c r="F19" s="53">
        <f t="shared" si="1"/>
        <v>0.005312828502814316</v>
      </c>
      <c r="G19" s="51">
        <v>233.399</v>
      </c>
      <c r="H19" s="52">
        <v>282.17</v>
      </c>
      <c r="I19" s="52">
        <f t="shared" si="2"/>
        <v>515.569</v>
      </c>
      <c r="J19" s="53">
        <f>(E19/I19-1)</f>
        <v>-0.06286258483345575</v>
      </c>
      <c r="K19" s="51">
        <v>2030.573</v>
      </c>
      <c r="L19" s="52">
        <v>3132.307200000001</v>
      </c>
      <c r="M19" s="52">
        <f t="shared" si="4"/>
        <v>5162.880200000001</v>
      </c>
      <c r="N19" s="53">
        <f t="shared" si="5"/>
        <v>0.0050479576598232755</v>
      </c>
      <c r="O19" s="52">
        <v>3877.8719999999976</v>
      </c>
      <c r="P19" s="52">
        <v>3338.718000000006</v>
      </c>
      <c r="Q19" s="52">
        <f t="shared" si="6"/>
        <v>7216.590000000004</v>
      </c>
      <c r="R19" s="85">
        <f t="shared" si="7"/>
        <v>-0.28458174844351714</v>
      </c>
    </row>
    <row r="20" spans="1:18" s="5" customFormat="1" ht="18" customHeight="1">
      <c r="A20" s="80" t="s">
        <v>149</v>
      </c>
      <c r="B20" s="81" t="s">
        <v>149</v>
      </c>
      <c r="C20" s="82">
        <v>130.652</v>
      </c>
      <c r="D20" s="83">
        <v>280.26000000000005</v>
      </c>
      <c r="E20" s="84">
        <f t="shared" si="0"/>
        <v>410.91200000000003</v>
      </c>
      <c r="F20" s="53">
        <f t="shared" si="1"/>
        <v>0.004518398675691514</v>
      </c>
      <c r="G20" s="51">
        <v>227.09100000000004</v>
      </c>
      <c r="H20" s="52">
        <v>329.586</v>
      </c>
      <c r="I20" s="52">
        <f t="shared" si="2"/>
        <v>556.677</v>
      </c>
      <c r="J20" s="53">
        <f>(E20/I20-1)</f>
        <v>-0.26184843275364345</v>
      </c>
      <c r="K20" s="51">
        <v>1416.1190000000001</v>
      </c>
      <c r="L20" s="52">
        <v>3022.874</v>
      </c>
      <c r="M20" s="52">
        <f t="shared" si="4"/>
        <v>4438.993</v>
      </c>
      <c r="N20" s="53">
        <f t="shared" si="5"/>
        <v>0.004340183743998533</v>
      </c>
      <c r="O20" s="52">
        <v>2389.94</v>
      </c>
      <c r="P20" s="52">
        <v>3146.8470000000007</v>
      </c>
      <c r="Q20" s="52">
        <f t="shared" si="6"/>
        <v>5536.787</v>
      </c>
      <c r="R20" s="85">
        <f t="shared" si="7"/>
        <v>-0.1982727527715984</v>
      </c>
    </row>
    <row r="21" spans="1:18" s="5" customFormat="1" ht="18" customHeight="1">
      <c r="A21" s="80" t="s">
        <v>107</v>
      </c>
      <c r="B21" s="81" t="s">
        <v>108</v>
      </c>
      <c r="C21" s="82">
        <v>201.22699999999998</v>
      </c>
      <c r="D21" s="83">
        <v>151.05</v>
      </c>
      <c r="E21" s="84">
        <f t="shared" si="0"/>
        <v>352.277</v>
      </c>
      <c r="F21" s="53">
        <f t="shared" si="1"/>
        <v>0.00387364674255456</v>
      </c>
      <c r="G21" s="51">
        <v>262.63899999999995</v>
      </c>
      <c r="H21" s="52">
        <v>168.103</v>
      </c>
      <c r="I21" s="52">
        <f t="shared" si="2"/>
        <v>430.74199999999996</v>
      </c>
      <c r="J21" s="53">
        <f>(E21/I21-1)</f>
        <v>-0.18216240812365636</v>
      </c>
      <c r="K21" s="51">
        <v>1743.1740000000004</v>
      </c>
      <c r="L21" s="52">
        <v>1807.298999999999</v>
      </c>
      <c r="M21" s="52">
        <f t="shared" si="4"/>
        <v>3550.4729999999995</v>
      </c>
      <c r="N21" s="53">
        <f t="shared" si="5"/>
        <v>0.003471441653119458</v>
      </c>
      <c r="O21" s="52">
        <v>2356.2729999999992</v>
      </c>
      <c r="P21" s="52">
        <v>1768.780999999994</v>
      </c>
      <c r="Q21" s="52">
        <f t="shared" si="6"/>
        <v>4125.053999999993</v>
      </c>
      <c r="R21" s="85">
        <f t="shared" si="7"/>
        <v>-0.13929054019656328</v>
      </c>
    </row>
    <row r="22" spans="1:18" s="5" customFormat="1" ht="18" customHeight="1">
      <c r="A22" s="80" t="s">
        <v>133</v>
      </c>
      <c r="B22" s="81" t="s">
        <v>134</v>
      </c>
      <c r="C22" s="82">
        <v>291.01300000000003</v>
      </c>
      <c r="D22" s="83">
        <v>42.128</v>
      </c>
      <c r="E22" s="84">
        <f t="shared" si="0"/>
        <v>333.141</v>
      </c>
      <c r="F22" s="53">
        <f t="shared" si="1"/>
        <v>0.003663226805784564</v>
      </c>
      <c r="G22" s="51">
        <v>487.60300000000007</v>
      </c>
      <c r="H22" s="52">
        <v>48.861</v>
      </c>
      <c r="I22" s="52">
        <f t="shared" si="2"/>
        <v>536.464</v>
      </c>
      <c r="J22" s="53">
        <f t="shared" si="3"/>
        <v>-0.3790058605982881</v>
      </c>
      <c r="K22" s="51">
        <v>2996.8200000000006</v>
      </c>
      <c r="L22" s="52">
        <v>289.698</v>
      </c>
      <c r="M22" s="52">
        <f t="shared" si="4"/>
        <v>3286.5180000000005</v>
      </c>
      <c r="N22" s="53">
        <f t="shared" si="5"/>
        <v>0.0032133621291942954</v>
      </c>
      <c r="O22" s="52">
        <v>2855.478</v>
      </c>
      <c r="P22" s="52">
        <v>427.2110000000001</v>
      </c>
      <c r="Q22" s="52">
        <f t="shared" si="6"/>
        <v>3282.6890000000003</v>
      </c>
      <c r="R22" s="85">
        <f t="shared" si="7"/>
        <v>0.0011664217962774615</v>
      </c>
    </row>
    <row r="23" spans="1:18" s="5" customFormat="1" ht="18" customHeight="1">
      <c r="A23" s="80" t="s">
        <v>80</v>
      </c>
      <c r="B23" s="81" t="s">
        <v>81</v>
      </c>
      <c r="C23" s="82">
        <v>301.193</v>
      </c>
      <c r="D23" s="83">
        <v>1.137</v>
      </c>
      <c r="E23" s="84">
        <f t="shared" si="0"/>
        <v>302.33</v>
      </c>
      <c r="F23" s="53">
        <f t="shared" si="1"/>
        <v>0.0033244282756936163</v>
      </c>
      <c r="G23" s="51">
        <v>391.173</v>
      </c>
      <c r="H23" s="52">
        <v>3.1500000000000004</v>
      </c>
      <c r="I23" s="52">
        <f t="shared" si="2"/>
        <v>394.323</v>
      </c>
      <c r="J23" s="53">
        <f t="shared" si="3"/>
        <v>-0.23329351825787492</v>
      </c>
      <c r="K23" s="51">
        <v>2999.5959999999995</v>
      </c>
      <c r="L23" s="52">
        <v>30.875999999999998</v>
      </c>
      <c r="M23" s="52">
        <f t="shared" si="4"/>
        <v>3030.4719999999998</v>
      </c>
      <c r="N23" s="53">
        <f t="shared" si="5"/>
        <v>0.002963015555789955</v>
      </c>
      <c r="O23" s="52">
        <v>3638.6119999999996</v>
      </c>
      <c r="P23" s="52">
        <v>24.827</v>
      </c>
      <c r="Q23" s="52">
        <f t="shared" si="6"/>
        <v>3663.439</v>
      </c>
      <c r="R23" s="85">
        <f t="shared" si="7"/>
        <v>-0.172779456679912</v>
      </c>
    </row>
    <row r="24" spans="1:18" s="5" customFormat="1" ht="18" customHeight="1">
      <c r="A24" s="80" t="s">
        <v>88</v>
      </c>
      <c r="B24" s="81" t="s">
        <v>89</v>
      </c>
      <c r="C24" s="82">
        <v>235.30999999999997</v>
      </c>
      <c r="D24" s="83">
        <v>4.519</v>
      </c>
      <c r="E24" s="84">
        <f t="shared" si="0"/>
        <v>239.82899999999998</v>
      </c>
      <c r="F24" s="53">
        <f t="shared" si="1"/>
        <v>0.002637165709427858</v>
      </c>
      <c r="G24" s="51">
        <v>226.589</v>
      </c>
      <c r="H24" s="52">
        <v>0.763</v>
      </c>
      <c r="I24" s="52">
        <f t="shared" si="2"/>
        <v>227.352</v>
      </c>
      <c r="J24" s="53">
        <f t="shared" si="3"/>
        <v>0.054879657975298146</v>
      </c>
      <c r="K24" s="51">
        <v>2102.58607</v>
      </c>
      <c r="L24" s="52">
        <v>61.825</v>
      </c>
      <c r="M24" s="52">
        <f t="shared" si="4"/>
        <v>2164.4110699999997</v>
      </c>
      <c r="N24" s="53">
        <f t="shared" si="5"/>
        <v>0.0021162326098158905</v>
      </c>
      <c r="O24" s="52">
        <v>2315.798</v>
      </c>
      <c r="P24" s="52">
        <v>29.616000000000007</v>
      </c>
      <c r="Q24" s="52">
        <f t="shared" si="6"/>
        <v>2345.4139999999998</v>
      </c>
      <c r="R24" s="85">
        <f t="shared" si="7"/>
        <v>-0.07717312593853376</v>
      </c>
    </row>
    <row r="25" spans="1:18" s="5" customFormat="1" ht="18" customHeight="1">
      <c r="A25" s="80" t="s">
        <v>100</v>
      </c>
      <c r="B25" s="81" t="s">
        <v>100</v>
      </c>
      <c r="C25" s="82">
        <v>227.673</v>
      </c>
      <c r="D25" s="83">
        <v>8.940999999999999</v>
      </c>
      <c r="E25" s="84">
        <f t="shared" si="0"/>
        <v>236.614</v>
      </c>
      <c r="F25" s="53">
        <f t="shared" si="1"/>
        <v>0.0026018134886546802</v>
      </c>
      <c r="G25" s="51">
        <v>198.70300000000003</v>
      </c>
      <c r="H25" s="52">
        <v>8.907</v>
      </c>
      <c r="I25" s="52">
        <f t="shared" si="2"/>
        <v>207.61000000000004</v>
      </c>
      <c r="J25" s="53">
        <f t="shared" si="3"/>
        <v>0.13970425316699564</v>
      </c>
      <c r="K25" s="51">
        <v>965.825</v>
      </c>
      <c r="L25" s="52">
        <v>145.546</v>
      </c>
      <c r="M25" s="52">
        <f t="shared" si="4"/>
        <v>1111.371</v>
      </c>
      <c r="N25" s="53">
        <f t="shared" si="5"/>
        <v>0.0010866325645819657</v>
      </c>
      <c r="O25" s="52">
        <v>2768.858</v>
      </c>
      <c r="P25" s="52">
        <v>145.6069999999999</v>
      </c>
      <c r="Q25" s="52">
        <f t="shared" si="6"/>
        <v>2914.465</v>
      </c>
      <c r="R25" s="85">
        <f t="shared" si="7"/>
        <v>-0.6186706651134942</v>
      </c>
    </row>
    <row r="26" spans="1:18" s="5" customFormat="1" ht="18" customHeight="1">
      <c r="A26" s="80" t="s">
        <v>98</v>
      </c>
      <c r="B26" s="81" t="s">
        <v>99</v>
      </c>
      <c r="C26" s="82">
        <v>196.757</v>
      </c>
      <c r="D26" s="83">
        <v>0.8900000000000001</v>
      </c>
      <c r="E26" s="84">
        <f t="shared" si="0"/>
        <v>197.647</v>
      </c>
      <c r="F26" s="53">
        <f t="shared" si="1"/>
        <v>0.0021733313776536108</v>
      </c>
      <c r="G26" s="51">
        <v>138.81</v>
      </c>
      <c r="H26" s="52">
        <v>7.115</v>
      </c>
      <c r="I26" s="52">
        <f t="shared" si="2"/>
        <v>145.925</v>
      </c>
      <c r="J26" s="53">
        <f t="shared" si="3"/>
        <v>0.3544423505225285</v>
      </c>
      <c r="K26" s="51">
        <v>1960.824</v>
      </c>
      <c r="L26" s="52">
        <v>38.759</v>
      </c>
      <c r="M26" s="52">
        <f t="shared" si="4"/>
        <v>1999.583</v>
      </c>
      <c r="N26" s="53">
        <f t="shared" si="5"/>
        <v>0.0019550735113517455</v>
      </c>
      <c r="O26" s="52">
        <v>2234.2550000000006</v>
      </c>
      <c r="P26" s="52">
        <v>23.523</v>
      </c>
      <c r="Q26" s="52">
        <f t="shared" si="6"/>
        <v>2257.7780000000007</v>
      </c>
      <c r="R26" s="85">
        <f t="shared" si="7"/>
        <v>-0.11435801039783389</v>
      </c>
    </row>
    <row r="27" spans="1:18" s="5" customFormat="1" ht="18" customHeight="1">
      <c r="A27" s="80" t="s">
        <v>86</v>
      </c>
      <c r="B27" s="81" t="s">
        <v>87</v>
      </c>
      <c r="C27" s="82">
        <v>28.639000000000003</v>
      </c>
      <c r="D27" s="83">
        <v>149.00199999999998</v>
      </c>
      <c r="E27" s="84">
        <f aca="true" t="shared" si="8" ref="E27:E33">D27+C27</f>
        <v>177.641</v>
      </c>
      <c r="F27" s="53">
        <f aca="true" t="shared" si="9" ref="F27:F33">E27/$E$7</f>
        <v>0.0019533448990258647</v>
      </c>
      <c r="G27" s="51">
        <v>94.011</v>
      </c>
      <c r="H27" s="52">
        <v>99.46999999999998</v>
      </c>
      <c r="I27" s="52">
        <f aca="true" t="shared" si="10" ref="I27:I33">H27+G27</f>
        <v>193.481</v>
      </c>
      <c r="J27" s="53">
        <f aca="true" t="shared" si="11" ref="J27:J33">(E27/I27-1)</f>
        <v>-0.08186850388410238</v>
      </c>
      <c r="K27" s="51">
        <v>497.86000000000007</v>
      </c>
      <c r="L27" s="52">
        <v>1169.4859999999994</v>
      </c>
      <c r="M27" s="52">
        <f aca="true" t="shared" si="12" ref="M27:M33">L27+K27</f>
        <v>1667.3459999999995</v>
      </c>
      <c r="N27" s="53">
        <f aca="true" t="shared" si="13" ref="N27:N33">M27/$M$7</f>
        <v>0.001630231902780873</v>
      </c>
      <c r="O27" s="52">
        <v>2215.8189999999986</v>
      </c>
      <c r="P27" s="52">
        <v>1194.2749999999976</v>
      </c>
      <c r="Q27" s="52">
        <f aca="true" t="shared" si="14" ref="Q27:Q33">P27+O27</f>
        <v>3410.0939999999964</v>
      </c>
      <c r="R27" s="85">
        <f aca="true" t="shared" si="15" ref="R27:R33">(M27/Q27-1)</f>
        <v>-0.5110557069687811</v>
      </c>
    </row>
    <row r="28" spans="1:18" s="5" customFormat="1" ht="18" customHeight="1">
      <c r="A28" s="80" t="s">
        <v>94</v>
      </c>
      <c r="B28" s="81" t="s">
        <v>95</v>
      </c>
      <c r="C28" s="82">
        <v>164.72799999999998</v>
      </c>
      <c r="D28" s="83">
        <v>0.6100000000000001</v>
      </c>
      <c r="E28" s="84">
        <f t="shared" si="8"/>
        <v>165.338</v>
      </c>
      <c r="F28" s="53">
        <f t="shared" si="9"/>
        <v>0.0018180608019271365</v>
      </c>
      <c r="G28" s="51">
        <v>166.16200000000003</v>
      </c>
      <c r="H28" s="52">
        <v>0.178</v>
      </c>
      <c r="I28" s="52">
        <f t="shared" si="10"/>
        <v>166.34000000000003</v>
      </c>
      <c r="J28" s="53">
        <f t="shared" si="11"/>
        <v>-0.006023806661055842</v>
      </c>
      <c r="K28" s="51">
        <v>1545.5660000000003</v>
      </c>
      <c r="L28" s="52">
        <v>23.032</v>
      </c>
      <c r="M28" s="52">
        <f t="shared" si="12"/>
        <v>1568.5980000000002</v>
      </c>
      <c r="N28" s="53">
        <f t="shared" si="13"/>
        <v>0.0015336819725709438</v>
      </c>
      <c r="O28" s="52">
        <v>1540.002</v>
      </c>
      <c r="P28" s="52">
        <v>10.332</v>
      </c>
      <c r="Q28" s="52">
        <f t="shared" si="14"/>
        <v>1550.334</v>
      </c>
      <c r="R28" s="85">
        <f t="shared" si="15"/>
        <v>0.011780687258358569</v>
      </c>
    </row>
    <row r="29" spans="1:18" s="5" customFormat="1" ht="18" customHeight="1">
      <c r="A29" s="80" t="s">
        <v>144</v>
      </c>
      <c r="B29" s="81" t="s">
        <v>163</v>
      </c>
      <c r="C29" s="82">
        <v>51.900000000000006</v>
      </c>
      <c r="D29" s="83">
        <v>66.74799999999999</v>
      </c>
      <c r="E29" s="84">
        <f t="shared" si="8"/>
        <v>118.648</v>
      </c>
      <c r="F29" s="53">
        <f t="shared" si="9"/>
        <v>0.0013046563888945728</v>
      </c>
      <c r="G29" s="51">
        <v>62.13</v>
      </c>
      <c r="H29" s="52">
        <v>74.626</v>
      </c>
      <c r="I29" s="52">
        <f t="shared" si="10"/>
        <v>136.756</v>
      </c>
      <c r="J29" s="53">
        <f t="shared" si="11"/>
        <v>-0.13241100938898476</v>
      </c>
      <c r="K29" s="51">
        <v>644.5200000000001</v>
      </c>
      <c r="L29" s="52">
        <v>726.277</v>
      </c>
      <c r="M29" s="52">
        <f t="shared" si="12"/>
        <v>1370.797</v>
      </c>
      <c r="N29" s="53">
        <f t="shared" si="13"/>
        <v>0.0013402839012636328</v>
      </c>
      <c r="O29" s="52">
        <v>241.75999999999993</v>
      </c>
      <c r="P29" s="52">
        <v>864.8350000000003</v>
      </c>
      <c r="Q29" s="52">
        <f t="shared" si="14"/>
        <v>1106.5950000000003</v>
      </c>
      <c r="R29" s="85">
        <f t="shared" si="15"/>
        <v>0.23875220835084177</v>
      </c>
    </row>
    <row r="30" spans="1:18" s="5" customFormat="1" ht="18" customHeight="1">
      <c r="A30" s="80" t="s">
        <v>182</v>
      </c>
      <c r="B30" s="81" t="s">
        <v>183</v>
      </c>
      <c r="C30" s="82">
        <v>0</v>
      </c>
      <c r="D30" s="83">
        <v>114.818</v>
      </c>
      <c r="E30" s="84">
        <f t="shared" si="8"/>
        <v>114.818</v>
      </c>
      <c r="F30" s="53">
        <f t="shared" si="9"/>
        <v>0.0012625416126702269</v>
      </c>
      <c r="G30" s="51"/>
      <c r="H30" s="52">
        <v>45.024</v>
      </c>
      <c r="I30" s="52">
        <f t="shared" si="10"/>
        <v>45.024</v>
      </c>
      <c r="J30" s="53">
        <f t="shared" si="11"/>
        <v>1.5501510305614783</v>
      </c>
      <c r="K30" s="51">
        <v>0</v>
      </c>
      <c r="L30" s="52">
        <v>913.9299999999998</v>
      </c>
      <c r="M30" s="52">
        <f t="shared" si="12"/>
        <v>913.9299999999998</v>
      </c>
      <c r="N30" s="53">
        <f t="shared" si="13"/>
        <v>0.0008935864798959085</v>
      </c>
      <c r="O30" s="52">
        <v>0</v>
      </c>
      <c r="P30" s="52">
        <v>256.597</v>
      </c>
      <c r="Q30" s="52">
        <f t="shared" si="14"/>
        <v>256.597</v>
      </c>
      <c r="R30" s="85">
        <f t="shared" si="15"/>
        <v>2.561732989863482</v>
      </c>
    </row>
    <row r="31" spans="1:18" s="5" customFormat="1" ht="18" customHeight="1">
      <c r="A31" s="80" t="s">
        <v>111</v>
      </c>
      <c r="B31" s="81" t="s">
        <v>112</v>
      </c>
      <c r="C31" s="82">
        <v>102.09800000000001</v>
      </c>
      <c r="D31" s="83">
        <v>1</v>
      </c>
      <c r="E31" s="84">
        <f t="shared" si="8"/>
        <v>103.09800000000001</v>
      </c>
      <c r="F31" s="53">
        <f t="shared" si="9"/>
        <v>0.0011336681982187032</v>
      </c>
      <c r="G31" s="51">
        <v>84.437</v>
      </c>
      <c r="H31" s="52">
        <v>0.207</v>
      </c>
      <c r="I31" s="52">
        <f t="shared" si="10"/>
        <v>84.64399999999999</v>
      </c>
      <c r="J31" s="53">
        <f t="shared" si="11"/>
        <v>0.21801899721185225</v>
      </c>
      <c r="K31" s="51">
        <v>885.3389999999999</v>
      </c>
      <c r="L31" s="52">
        <v>24.583</v>
      </c>
      <c r="M31" s="52">
        <f t="shared" si="12"/>
        <v>909.9219999999999</v>
      </c>
      <c r="N31" s="53">
        <f t="shared" si="13"/>
        <v>0.0008896676955126157</v>
      </c>
      <c r="O31" s="52">
        <v>902.8620000000001</v>
      </c>
      <c r="P31" s="52">
        <v>7.144</v>
      </c>
      <c r="Q31" s="52">
        <f t="shared" si="14"/>
        <v>910.0060000000001</v>
      </c>
      <c r="R31" s="85">
        <f t="shared" si="15"/>
        <v>-9.230708368979101E-05</v>
      </c>
    </row>
    <row r="32" spans="1:18" s="5" customFormat="1" ht="18" customHeight="1">
      <c r="A32" s="80" t="s">
        <v>166</v>
      </c>
      <c r="B32" s="81" t="s">
        <v>167</v>
      </c>
      <c r="C32" s="82">
        <v>82.76000000000002</v>
      </c>
      <c r="D32" s="83">
        <v>10.95</v>
      </c>
      <c r="E32" s="84">
        <f t="shared" si="8"/>
        <v>93.71000000000002</v>
      </c>
      <c r="F32" s="53">
        <f t="shared" si="9"/>
        <v>0.001030437514355998</v>
      </c>
      <c r="G32" s="51">
        <v>153.84</v>
      </c>
      <c r="H32" s="52">
        <v>10.989999999999998</v>
      </c>
      <c r="I32" s="52">
        <f t="shared" si="10"/>
        <v>164.83</v>
      </c>
      <c r="J32" s="53">
        <f t="shared" si="11"/>
        <v>-0.43147485287872345</v>
      </c>
      <c r="K32" s="51">
        <v>843.517</v>
      </c>
      <c r="L32" s="52">
        <v>150.598</v>
      </c>
      <c r="M32" s="52">
        <f t="shared" si="12"/>
        <v>994.115</v>
      </c>
      <c r="N32" s="53">
        <f t="shared" si="13"/>
        <v>0.0009719866110771297</v>
      </c>
      <c r="O32" s="52">
        <v>968.6800000000001</v>
      </c>
      <c r="P32" s="52">
        <v>581.2090000000003</v>
      </c>
      <c r="Q32" s="52">
        <f t="shared" si="14"/>
        <v>1549.8890000000004</v>
      </c>
      <c r="R32" s="85">
        <f t="shared" si="15"/>
        <v>-0.3585895506065274</v>
      </c>
    </row>
    <row r="33" spans="1:18" s="5" customFormat="1" ht="18" customHeight="1">
      <c r="A33" s="80" t="s">
        <v>169</v>
      </c>
      <c r="B33" s="81" t="s">
        <v>170</v>
      </c>
      <c r="C33" s="82">
        <v>59.559999999999995</v>
      </c>
      <c r="D33" s="83">
        <v>33.650999999999996</v>
      </c>
      <c r="E33" s="84">
        <f t="shared" si="8"/>
        <v>93.21099999999998</v>
      </c>
      <c r="F33" s="53">
        <f t="shared" si="9"/>
        <v>0.0010249504978191964</v>
      </c>
      <c r="G33" s="51">
        <v>42.61</v>
      </c>
      <c r="H33" s="52">
        <v>89.34</v>
      </c>
      <c r="I33" s="52">
        <f t="shared" si="10"/>
        <v>131.95</v>
      </c>
      <c r="J33" s="53">
        <f t="shared" si="11"/>
        <v>-0.2935884804850323</v>
      </c>
      <c r="K33" s="51">
        <v>446.53700000000003</v>
      </c>
      <c r="L33" s="52">
        <v>512.748</v>
      </c>
      <c r="M33" s="52">
        <f t="shared" si="12"/>
        <v>959.2850000000001</v>
      </c>
      <c r="N33" s="53">
        <f t="shared" si="13"/>
        <v>0.0009379319054708203</v>
      </c>
      <c r="O33" s="52">
        <v>534.91</v>
      </c>
      <c r="P33" s="52">
        <v>291.572</v>
      </c>
      <c r="Q33" s="52">
        <f t="shared" si="14"/>
        <v>826.482</v>
      </c>
      <c r="R33" s="85">
        <f t="shared" si="15"/>
        <v>0.16068468520790535</v>
      </c>
    </row>
    <row r="34" spans="1:18" s="5" customFormat="1" ht="18" customHeight="1">
      <c r="A34" s="80" t="s">
        <v>121</v>
      </c>
      <c r="B34" s="81" t="s">
        <v>122</v>
      </c>
      <c r="C34" s="82">
        <v>11.158</v>
      </c>
      <c r="D34" s="83">
        <v>78.631</v>
      </c>
      <c r="E34" s="84">
        <f>D34+C34</f>
        <v>89.789</v>
      </c>
      <c r="F34" s="53">
        <f>E34/$E$7</f>
        <v>0.0009873220998453814</v>
      </c>
      <c r="G34" s="51">
        <v>182.822</v>
      </c>
      <c r="H34" s="52">
        <v>5.129</v>
      </c>
      <c r="I34" s="52">
        <f>H34+G34</f>
        <v>187.951</v>
      </c>
      <c r="J34" s="53">
        <f>(E34/I34-1)</f>
        <v>-0.5222744225888662</v>
      </c>
      <c r="K34" s="51">
        <v>315.143</v>
      </c>
      <c r="L34" s="52">
        <v>1278.976</v>
      </c>
      <c r="M34" s="52">
        <f>L34+K34</f>
        <v>1594.1190000000001</v>
      </c>
      <c r="N34" s="53">
        <f>M34/$M$7</f>
        <v>0.0015586348907959977</v>
      </c>
      <c r="O34" s="52">
        <v>1124.207</v>
      </c>
      <c r="P34" s="52">
        <v>322.601</v>
      </c>
      <c r="Q34" s="52">
        <f>P34+O34</f>
        <v>1446.808</v>
      </c>
      <c r="R34" s="85">
        <f>(M34/Q34-1)</f>
        <v>0.10181793299456476</v>
      </c>
    </row>
    <row r="35" spans="1:18" s="5" customFormat="1" ht="18" customHeight="1">
      <c r="A35" s="80" t="s">
        <v>127</v>
      </c>
      <c r="B35" s="81" t="s">
        <v>128</v>
      </c>
      <c r="C35" s="82">
        <v>2.971</v>
      </c>
      <c r="D35" s="83">
        <v>81.70499999999998</v>
      </c>
      <c r="E35" s="84">
        <f>D35+C35</f>
        <v>84.67599999999999</v>
      </c>
      <c r="F35" s="53">
        <f>E35/$E$7</f>
        <v>0.0009310994233871354</v>
      </c>
      <c r="G35" s="51">
        <v>5.649000000000001</v>
      </c>
      <c r="H35" s="52">
        <v>60.723</v>
      </c>
      <c r="I35" s="52">
        <f>H35+G35</f>
        <v>66.372</v>
      </c>
      <c r="J35" s="53">
        <f>(E35/I35-1)</f>
        <v>0.2757789429277404</v>
      </c>
      <c r="K35" s="51">
        <v>61.268</v>
      </c>
      <c r="L35" s="52">
        <v>917.8520000000003</v>
      </c>
      <c r="M35" s="52">
        <f>L35+K35</f>
        <v>979.1200000000003</v>
      </c>
      <c r="N35" s="53">
        <f>M35/$M$7</f>
        <v>0.0009573253905612928</v>
      </c>
      <c r="O35" s="52">
        <v>77.52499999999998</v>
      </c>
      <c r="P35" s="52">
        <v>898.0130000000004</v>
      </c>
      <c r="Q35" s="52">
        <f>P35+O35</f>
        <v>975.5380000000004</v>
      </c>
      <c r="R35" s="85">
        <f>(M35/Q35-1)</f>
        <v>0.0036718200623655495</v>
      </c>
    </row>
    <row r="36" spans="1:18" s="5" customFormat="1" ht="18" customHeight="1">
      <c r="A36" s="80" t="s">
        <v>92</v>
      </c>
      <c r="B36" s="81" t="s">
        <v>93</v>
      </c>
      <c r="C36" s="82">
        <v>17.98</v>
      </c>
      <c r="D36" s="83">
        <v>64.969</v>
      </c>
      <c r="E36" s="84">
        <f aca="true" t="shared" si="16" ref="E36:E42">D36+C36</f>
        <v>82.949</v>
      </c>
      <c r="F36" s="53">
        <f aca="true" t="shared" si="17" ref="F36:F42">E36/$E$7</f>
        <v>0.0009121092879982463</v>
      </c>
      <c r="G36" s="51">
        <v>29.288000000000004</v>
      </c>
      <c r="H36" s="52">
        <v>53.82599999999999</v>
      </c>
      <c r="I36" s="52">
        <f aca="true" t="shared" si="18" ref="I36:I42">H36+G36</f>
        <v>83.114</v>
      </c>
      <c r="J36" s="53">
        <f aca="true" t="shared" si="19" ref="J36:J42">(E36/I36-1)</f>
        <v>-0.001985225112496214</v>
      </c>
      <c r="K36" s="51">
        <v>146.498</v>
      </c>
      <c r="L36" s="52">
        <v>741.4630000000002</v>
      </c>
      <c r="M36" s="52">
        <f aca="true" t="shared" si="20" ref="M36:M42">L36+K36</f>
        <v>887.9610000000002</v>
      </c>
      <c r="N36" s="53">
        <f aca="true" t="shared" si="21" ref="N36:N42">M36/$M$7</f>
        <v>0.0008681955338755169</v>
      </c>
      <c r="O36" s="52">
        <v>208.31699999999992</v>
      </c>
      <c r="P36" s="52">
        <v>594.6499999999999</v>
      </c>
      <c r="Q36" s="52">
        <f aca="true" t="shared" si="22" ref="Q36:Q42">P36+O36</f>
        <v>802.9669999999998</v>
      </c>
      <c r="R36" s="85">
        <f aca="true" t="shared" si="23" ref="R36:R42">(M36/Q36-1)</f>
        <v>0.1058499290755417</v>
      </c>
    </row>
    <row r="37" spans="1:18" s="5" customFormat="1" ht="18" customHeight="1">
      <c r="A37" s="80" t="s">
        <v>113</v>
      </c>
      <c r="B37" s="81" t="s">
        <v>114</v>
      </c>
      <c r="C37" s="82">
        <v>72.231</v>
      </c>
      <c r="D37" s="83">
        <v>3.7139999999999995</v>
      </c>
      <c r="E37" s="84">
        <f t="shared" si="16"/>
        <v>75.945</v>
      </c>
      <c r="F37" s="53">
        <f t="shared" si="17"/>
        <v>0.0008350931280307998</v>
      </c>
      <c r="G37" s="51">
        <v>62.692</v>
      </c>
      <c r="H37" s="52">
        <v>2.06</v>
      </c>
      <c r="I37" s="52">
        <f t="shared" si="18"/>
        <v>64.752</v>
      </c>
      <c r="J37" s="53">
        <f t="shared" si="19"/>
        <v>0.17285952557449957</v>
      </c>
      <c r="K37" s="51">
        <v>625.5929999999998</v>
      </c>
      <c r="L37" s="52">
        <v>25.456000000000003</v>
      </c>
      <c r="M37" s="52">
        <f t="shared" si="20"/>
        <v>651.0489999999999</v>
      </c>
      <c r="N37" s="53">
        <f t="shared" si="21"/>
        <v>0.0006365570493908191</v>
      </c>
      <c r="O37" s="52">
        <v>470.69699999999995</v>
      </c>
      <c r="P37" s="52">
        <v>44.932000000000016</v>
      </c>
      <c r="Q37" s="52">
        <f t="shared" si="22"/>
        <v>515.6289999999999</v>
      </c>
      <c r="R37" s="85">
        <f t="shared" si="23"/>
        <v>0.2626306898952542</v>
      </c>
    </row>
    <row r="38" spans="1:18" s="5" customFormat="1" ht="18" customHeight="1">
      <c r="A38" s="80" t="s">
        <v>179</v>
      </c>
      <c r="B38" s="81" t="s">
        <v>179</v>
      </c>
      <c r="C38" s="82">
        <v>25.1</v>
      </c>
      <c r="D38" s="83">
        <v>47.534</v>
      </c>
      <c r="E38" s="84">
        <f t="shared" si="16"/>
        <v>72.634</v>
      </c>
      <c r="F38" s="53">
        <f t="shared" si="17"/>
        <v>0.000798685288845732</v>
      </c>
      <c r="G38" s="51">
        <v>79.59</v>
      </c>
      <c r="H38" s="52">
        <v>1.5030000000000001</v>
      </c>
      <c r="I38" s="52">
        <f t="shared" si="18"/>
        <v>81.093</v>
      </c>
      <c r="J38" s="53">
        <f t="shared" si="19"/>
        <v>-0.10431233275375185</v>
      </c>
      <c r="K38" s="51">
        <v>395.539</v>
      </c>
      <c r="L38" s="52">
        <v>268.67699999999996</v>
      </c>
      <c r="M38" s="52">
        <f t="shared" si="20"/>
        <v>664.2159999999999</v>
      </c>
      <c r="N38" s="53">
        <f t="shared" si="21"/>
        <v>0.0006494309600631786</v>
      </c>
      <c r="O38" s="52">
        <v>945.8820000000002</v>
      </c>
      <c r="P38" s="52">
        <v>16.391</v>
      </c>
      <c r="Q38" s="52">
        <f t="shared" si="22"/>
        <v>962.2730000000001</v>
      </c>
      <c r="R38" s="85">
        <f t="shared" si="23"/>
        <v>-0.30974266138611417</v>
      </c>
    </row>
    <row r="39" spans="1:18" s="5" customFormat="1" ht="18" customHeight="1">
      <c r="A39" s="80" t="s">
        <v>158</v>
      </c>
      <c r="B39" s="81" t="s">
        <v>159</v>
      </c>
      <c r="C39" s="82">
        <v>33.095</v>
      </c>
      <c r="D39" s="83">
        <v>38.152</v>
      </c>
      <c r="E39" s="84">
        <f>D39+C39</f>
        <v>71.247</v>
      </c>
      <c r="F39" s="53">
        <f>E39/$E$7</f>
        <v>0.0007834338019989518</v>
      </c>
      <c r="G39" s="51">
        <v>55</v>
      </c>
      <c r="H39" s="52">
        <v>23.324999999999996</v>
      </c>
      <c r="I39" s="52">
        <f>H39+G39</f>
        <v>78.32499999999999</v>
      </c>
      <c r="J39" s="53">
        <f>(E39/I39-1)</f>
        <v>-0.0903670603255664</v>
      </c>
      <c r="K39" s="51">
        <v>294.4789999999999</v>
      </c>
      <c r="L39" s="52">
        <v>278.32200000000006</v>
      </c>
      <c r="M39" s="52">
        <f>L39+K39</f>
        <v>572.8009999999999</v>
      </c>
      <c r="N39" s="53">
        <f>M39/$M$7</f>
        <v>0.0005600508017800667</v>
      </c>
      <c r="O39" s="52">
        <v>316.24799999999993</v>
      </c>
      <c r="P39" s="52">
        <v>304.2320000000001</v>
      </c>
      <c r="Q39" s="52">
        <f>P39+O39</f>
        <v>620.48</v>
      </c>
      <c r="R39" s="85">
        <f>(M39/Q39-1)</f>
        <v>-0.07684212222795272</v>
      </c>
    </row>
    <row r="40" spans="1:18" s="5" customFormat="1" ht="18" customHeight="1">
      <c r="A40" s="80" t="s">
        <v>178</v>
      </c>
      <c r="B40" s="81" t="s">
        <v>178</v>
      </c>
      <c r="C40" s="82">
        <v>35.574</v>
      </c>
      <c r="D40" s="83">
        <v>33.393</v>
      </c>
      <c r="E40" s="84">
        <f t="shared" si="16"/>
        <v>68.967</v>
      </c>
      <c r="F40" s="53">
        <f t="shared" si="17"/>
        <v>0.0007583628647165735</v>
      </c>
      <c r="G40" s="51">
        <v>85.732</v>
      </c>
      <c r="H40" s="52">
        <v>0.02</v>
      </c>
      <c r="I40" s="52">
        <f t="shared" si="18"/>
        <v>85.752</v>
      </c>
      <c r="J40" s="53">
        <f t="shared" si="19"/>
        <v>-0.19573887489504616</v>
      </c>
      <c r="K40" s="51">
        <v>484.34399999999994</v>
      </c>
      <c r="L40" s="52">
        <v>196.657</v>
      </c>
      <c r="M40" s="52">
        <f t="shared" si="20"/>
        <v>681.001</v>
      </c>
      <c r="N40" s="53">
        <f t="shared" si="21"/>
        <v>0.0006658423362791391</v>
      </c>
      <c r="O40" s="52">
        <v>880.6390000000001</v>
      </c>
      <c r="P40" s="52">
        <v>6.148</v>
      </c>
      <c r="Q40" s="52">
        <f t="shared" si="22"/>
        <v>886.7870000000001</v>
      </c>
      <c r="R40" s="85">
        <f t="shared" si="23"/>
        <v>-0.23205798010119694</v>
      </c>
    </row>
    <row r="41" spans="1:18" s="5" customFormat="1" ht="18" customHeight="1">
      <c r="A41" s="80" t="s">
        <v>115</v>
      </c>
      <c r="B41" s="81" t="s">
        <v>116</v>
      </c>
      <c r="C41" s="82">
        <v>53.19499999999999</v>
      </c>
      <c r="D41" s="83">
        <v>1.34</v>
      </c>
      <c r="E41" s="84">
        <f t="shared" si="16"/>
        <v>54.535</v>
      </c>
      <c r="F41" s="53">
        <f t="shared" si="17"/>
        <v>0.000599668230129168</v>
      </c>
      <c r="G41" s="51">
        <v>33.812</v>
      </c>
      <c r="H41" s="52">
        <v>0.325</v>
      </c>
      <c r="I41" s="52">
        <f t="shared" si="18"/>
        <v>34.137</v>
      </c>
      <c r="J41" s="53">
        <f t="shared" si="19"/>
        <v>0.597533468084483</v>
      </c>
      <c r="K41" s="51">
        <v>424.60100000000006</v>
      </c>
      <c r="L41" s="52">
        <v>28.893</v>
      </c>
      <c r="M41" s="52">
        <f t="shared" si="20"/>
        <v>453.494</v>
      </c>
      <c r="N41" s="53">
        <f t="shared" si="21"/>
        <v>0.00044339950227469853</v>
      </c>
      <c r="O41" s="52">
        <v>392.32099999999997</v>
      </c>
      <c r="P41" s="52">
        <v>18.171</v>
      </c>
      <c r="Q41" s="52">
        <f t="shared" si="22"/>
        <v>410.49199999999996</v>
      </c>
      <c r="R41" s="85">
        <f t="shared" si="23"/>
        <v>0.10475721816746741</v>
      </c>
    </row>
    <row r="42" spans="1:18" s="5" customFormat="1" ht="18" customHeight="1">
      <c r="A42" s="80" t="s">
        <v>184</v>
      </c>
      <c r="B42" s="81" t="s">
        <v>185</v>
      </c>
      <c r="C42" s="82">
        <v>53.19</v>
      </c>
      <c r="D42" s="83">
        <v>0</v>
      </c>
      <c r="E42" s="84">
        <f t="shared" si="16"/>
        <v>53.19</v>
      </c>
      <c r="F42" s="53">
        <f t="shared" si="17"/>
        <v>0.0005848785763375896</v>
      </c>
      <c r="G42" s="51"/>
      <c r="H42" s="52">
        <v>0</v>
      </c>
      <c r="I42" s="52">
        <f t="shared" si="18"/>
        <v>0</v>
      </c>
      <c r="J42" s="53" t="e">
        <f t="shared" si="19"/>
        <v>#DIV/0!</v>
      </c>
      <c r="K42" s="51">
        <v>66.69</v>
      </c>
      <c r="L42" s="52">
        <v>37.518</v>
      </c>
      <c r="M42" s="52">
        <f t="shared" si="20"/>
        <v>104.208</v>
      </c>
      <c r="N42" s="53">
        <f t="shared" si="21"/>
        <v>0.00010188839396561317</v>
      </c>
      <c r="O42" s="52">
        <v>24.65</v>
      </c>
      <c r="P42" s="52">
        <v>1.54</v>
      </c>
      <c r="Q42" s="52">
        <f t="shared" si="22"/>
        <v>26.189999999999998</v>
      </c>
      <c r="R42" s="85">
        <f t="shared" si="23"/>
        <v>2.9789232531500573</v>
      </c>
    </row>
    <row r="43" spans="1:18" s="5" customFormat="1" ht="18" customHeight="1">
      <c r="A43" s="80" t="s">
        <v>137</v>
      </c>
      <c r="B43" s="81" t="s">
        <v>138</v>
      </c>
      <c r="C43" s="82">
        <v>0.7120000000000002</v>
      </c>
      <c r="D43" s="83">
        <v>50.296</v>
      </c>
      <c r="E43" s="84">
        <f aca="true" t="shared" si="24" ref="E43:E60">D43+C43</f>
        <v>51.008</v>
      </c>
      <c r="F43" s="53">
        <f aca="true" t="shared" si="25" ref="F43:F60">E43/$E$7</f>
        <v>0.0005608852495173486</v>
      </c>
      <c r="G43" s="51">
        <v>0.267</v>
      </c>
      <c r="H43" s="52">
        <v>50.213</v>
      </c>
      <c r="I43" s="52">
        <f aca="true" t="shared" si="26" ref="I43:I60">H43+G43</f>
        <v>50.480000000000004</v>
      </c>
      <c r="J43" s="53">
        <f aca="true" t="shared" si="27" ref="J43:J53">(E43/I43-1)</f>
        <v>0.01045958795562596</v>
      </c>
      <c r="K43" s="51">
        <v>6.786000000000001</v>
      </c>
      <c r="L43" s="52">
        <v>568.3540000000002</v>
      </c>
      <c r="M43" s="52">
        <f aca="true" t="shared" si="28" ref="M43:M60">L43+K43</f>
        <v>575.1400000000001</v>
      </c>
      <c r="N43" s="53">
        <f aca="true" t="shared" si="29" ref="N43:N60">M43/$M$7</f>
        <v>0.0005623377370776022</v>
      </c>
      <c r="O43" s="52">
        <v>4.986</v>
      </c>
      <c r="P43" s="52">
        <v>538.6410000000001</v>
      </c>
      <c r="Q43" s="52">
        <f aca="true" t="shared" si="30" ref="Q43:Q60">P43+O43</f>
        <v>543.6270000000001</v>
      </c>
      <c r="R43" s="85">
        <f aca="true" t="shared" si="31" ref="R43:R60">(M43/Q43-1)</f>
        <v>0.05796805530262494</v>
      </c>
    </row>
    <row r="44" spans="1:18" s="5" customFormat="1" ht="18" customHeight="1">
      <c r="A44" s="80" t="s">
        <v>186</v>
      </c>
      <c r="B44" s="81" t="s">
        <v>186</v>
      </c>
      <c r="C44" s="82">
        <v>35.72</v>
      </c>
      <c r="D44" s="83">
        <v>7.468</v>
      </c>
      <c r="E44" s="84">
        <f t="shared" si="24"/>
        <v>43.188</v>
      </c>
      <c r="F44" s="53">
        <f t="shared" si="25"/>
        <v>0.0004748963330488404</v>
      </c>
      <c r="G44" s="51">
        <v>39.47</v>
      </c>
      <c r="H44" s="52">
        <v>16.128</v>
      </c>
      <c r="I44" s="52">
        <f t="shared" si="26"/>
        <v>55.598</v>
      </c>
      <c r="J44" s="53">
        <f t="shared" si="27"/>
        <v>-0.22320946796647356</v>
      </c>
      <c r="K44" s="51">
        <v>395.59000000000003</v>
      </c>
      <c r="L44" s="52">
        <v>133.37300000000002</v>
      </c>
      <c r="M44" s="52">
        <f t="shared" si="28"/>
        <v>528.9630000000001</v>
      </c>
      <c r="N44" s="53">
        <f t="shared" si="29"/>
        <v>0.0005171886087174943</v>
      </c>
      <c r="O44" s="52">
        <v>782.3199999999999</v>
      </c>
      <c r="P44" s="52">
        <v>55.279</v>
      </c>
      <c r="Q44" s="52">
        <f t="shared" si="30"/>
        <v>837.5989999999999</v>
      </c>
      <c r="R44" s="85">
        <f t="shared" si="31"/>
        <v>-0.3684770397290349</v>
      </c>
    </row>
    <row r="45" spans="1:18" s="5" customFormat="1" ht="18" customHeight="1">
      <c r="A45" s="80" t="s">
        <v>187</v>
      </c>
      <c r="B45" s="81" t="s">
        <v>187</v>
      </c>
      <c r="C45" s="82">
        <v>21.36</v>
      </c>
      <c r="D45" s="83">
        <v>16.029</v>
      </c>
      <c r="E45" s="84">
        <f t="shared" si="24"/>
        <v>37.388999999999996</v>
      </c>
      <c r="F45" s="53">
        <f t="shared" si="25"/>
        <v>0.0004111303833556333</v>
      </c>
      <c r="G45" s="51">
        <v>45</v>
      </c>
      <c r="H45" s="52">
        <v>6.36</v>
      </c>
      <c r="I45" s="52">
        <f t="shared" si="26"/>
        <v>51.36</v>
      </c>
      <c r="J45" s="53">
        <f t="shared" si="27"/>
        <v>-0.27202102803738326</v>
      </c>
      <c r="K45" s="51">
        <v>219.413</v>
      </c>
      <c r="L45" s="52">
        <v>79.957</v>
      </c>
      <c r="M45" s="52">
        <f t="shared" si="28"/>
        <v>299.37</v>
      </c>
      <c r="N45" s="53">
        <f t="shared" si="29"/>
        <v>0.0002927062077910104</v>
      </c>
      <c r="O45" s="52">
        <v>47.86</v>
      </c>
      <c r="P45" s="52">
        <v>98.023</v>
      </c>
      <c r="Q45" s="52">
        <f t="shared" si="30"/>
        <v>145.88299999999998</v>
      </c>
      <c r="R45" s="85">
        <f t="shared" si="31"/>
        <v>1.052123962353393</v>
      </c>
    </row>
    <row r="46" spans="1:18" s="5" customFormat="1" ht="18" customHeight="1">
      <c r="A46" s="80" t="s">
        <v>194</v>
      </c>
      <c r="B46" s="81" t="s">
        <v>195</v>
      </c>
      <c r="C46" s="82">
        <v>34.1</v>
      </c>
      <c r="D46" s="83">
        <v>0</v>
      </c>
      <c r="E46" s="84">
        <f t="shared" si="24"/>
        <v>34.1</v>
      </c>
      <c r="F46" s="53">
        <f t="shared" si="25"/>
        <v>0.0003749644567232902</v>
      </c>
      <c r="G46" s="51">
        <v>46.93</v>
      </c>
      <c r="H46" s="52"/>
      <c r="I46" s="52">
        <f t="shared" si="26"/>
        <v>46.93</v>
      </c>
      <c r="J46" s="53">
        <f t="shared" si="27"/>
        <v>-0.27338589388450885</v>
      </c>
      <c r="K46" s="51">
        <v>610.995</v>
      </c>
      <c r="L46" s="52">
        <v>0.25</v>
      </c>
      <c r="M46" s="52">
        <f t="shared" si="28"/>
        <v>611.245</v>
      </c>
      <c r="N46" s="53">
        <f t="shared" si="29"/>
        <v>0.0005976390619675191</v>
      </c>
      <c r="O46" s="52">
        <v>262.448</v>
      </c>
      <c r="P46" s="52">
        <v>193.96000000000004</v>
      </c>
      <c r="Q46" s="52">
        <f t="shared" si="30"/>
        <v>456.408</v>
      </c>
      <c r="R46" s="85">
        <f t="shared" si="31"/>
        <v>0.3392512839389319</v>
      </c>
    </row>
    <row r="47" spans="1:18" s="5" customFormat="1" ht="18" customHeight="1">
      <c r="A47" s="80" t="s">
        <v>196</v>
      </c>
      <c r="B47" s="81" t="s">
        <v>196</v>
      </c>
      <c r="C47" s="82">
        <v>34.1</v>
      </c>
      <c r="D47" s="83">
        <v>0</v>
      </c>
      <c r="E47" s="84">
        <f t="shared" si="24"/>
        <v>34.1</v>
      </c>
      <c r="F47" s="53">
        <f t="shared" si="25"/>
        <v>0.0003749644567232902</v>
      </c>
      <c r="G47" s="51">
        <v>35.19</v>
      </c>
      <c r="H47" s="52"/>
      <c r="I47" s="52">
        <f t="shared" si="26"/>
        <v>35.19</v>
      </c>
      <c r="J47" s="53">
        <f t="shared" si="27"/>
        <v>-0.030974708724069266</v>
      </c>
      <c r="K47" s="51">
        <v>505.2360000000002</v>
      </c>
      <c r="L47" s="52"/>
      <c r="M47" s="52">
        <f t="shared" si="28"/>
        <v>505.2360000000002</v>
      </c>
      <c r="N47" s="53">
        <f t="shared" si="29"/>
        <v>0.0004939897571550223</v>
      </c>
      <c r="O47" s="52">
        <v>430.2400000000001</v>
      </c>
      <c r="P47" s="52"/>
      <c r="Q47" s="52">
        <f t="shared" si="30"/>
        <v>430.2400000000001</v>
      </c>
      <c r="R47" s="85">
        <f t="shared" si="31"/>
        <v>0.17431201190033496</v>
      </c>
    </row>
    <row r="48" spans="1:18" s="5" customFormat="1" ht="18" customHeight="1">
      <c r="A48" s="80" t="s">
        <v>156</v>
      </c>
      <c r="B48" s="81" t="s">
        <v>156</v>
      </c>
      <c r="C48" s="82">
        <v>31.677999999999997</v>
      </c>
      <c r="D48" s="83">
        <v>0.406</v>
      </c>
      <c r="E48" s="84">
        <f t="shared" si="24"/>
        <v>32.083999999999996</v>
      </c>
      <c r="F48" s="53">
        <f t="shared" si="25"/>
        <v>0.00035279647007360824</v>
      </c>
      <c r="G48" s="51">
        <v>34.911</v>
      </c>
      <c r="H48" s="52">
        <v>0.095</v>
      </c>
      <c r="I48" s="52">
        <f t="shared" si="26"/>
        <v>35.006</v>
      </c>
      <c r="J48" s="53">
        <f t="shared" si="27"/>
        <v>-0.08347140490201688</v>
      </c>
      <c r="K48" s="51">
        <v>284.842</v>
      </c>
      <c r="L48" s="52">
        <v>34.686</v>
      </c>
      <c r="M48" s="52">
        <f t="shared" si="28"/>
        <v>319.52799999999996</v>
      </c>
      <c r="N48" s="53">
        <f t="shared" si="29"/>
        <v>0.0003124155030999966</v>
      </c>
      <c r="O48" s="52">
        <v>325.089</v>
      </c>
      <c r="P48" s="52">
        <v>3.912</v>
      </c>
      <c r="Q48" s="52">
        <f t="shared" si="30"/>
        <v>329.001</v>
      </c>
      <c r="R48" s="85">
        <f t="shared" si="31"/>
        <v>-0.028793225552505963</v>
      </c>
    </row>
    <row r="49" spans="1:18" s="5" customFormat="1" ht="18" customHeight="1">
      <c r="A49" s="80" t="s">
        <v>188</v>
      </c>
      <c r="B49" s="81" t="s">
        <v>188</v>
      </c>
      <c r="C49" s="82">
        <v>31</v>
      </c>
      <c r="D49" s="83">
        <v>0.19</v>
      </c>
      <c r="E49" s="84">
        <f t="shared" si="24"/>
        <v>31.19</v>
      </c>
      <c r="F49" s="53">
        <f t="shared" si="25"/>
        <v>0.0003429660236128863</v>
      </c>
      <c r="G49" s="51"/>
      <c r="H49" s="52"/>
      <c r="I49" s="52">
        <f t="shared" si="26"/>
        <v>0</v>
      </c>
      <c r="J49" s="53" t="e">
        <f t="shared" si="27"/>
        <v>#DIV/0!</v>
      </c>
      <c r="K49" s="51">
        <v>34.1</v>
      </c>
      <c r="L49" s="52">
        <v>0.672</v>
      </c>
      <c r="M49" s="52">
        <f t="shared" si="28"/>
        <v>34.772</v>
      </c>
      <c r="N49" s="53">
        <f t="shared" si="29"/>
        <v>3.399799665066311E-05</v>
      </c>
      <c r="O49" s="52"/>
      <c r="P49" s="52"/>
      <c r="Q49" s="52">
        <f t="shared" si="30"/>
        <v>0</v>
      </c>
      <c r="R49" s="85" t="e">
        <f t="shared" si="31"/>
        <v>#DIV/0!</v>
      </c>
    </row>
    <row r="50" spans="1:18" s="5" customFormat="1" ht="18" customHeight="1">
      <c r="A50" s="80" t="s">
        <v>123</v>
      </c>
      <c r="B50" s="81" t="s">
        <v>124</v>
      </c>
      <c r="C50" s="82">
        <v>29.488000000000003</v>
      </c>
      <c r="D50" s="83">
        <v>0.11599999999999999</v>
      </c>
      <c r="E50" s="84">
        <f t="shared" si="24"/>
        <v>29.604000000000003</v>
      </c>
      <c r="F50" s="53">
        <f t="shared" si="25"/>
        <v>0.00032552632776645994</v>
      </c>
      <c r="G50" s="51">
        <v>36.348000000000006</v>
      </c>
      <c r="H50" s="52">
        <v>0</v>
      </c>
      <c r="I50" s="52">
        <f t="shared" si="26"/>
        <v>36.348000000000006</v>
      </c>
      <c r="J50" s="53">
        <f t="shared" si="27"/>
        <v>-0.18553978210630573</v>
      </c>
      <c r="K50" s="51">
        <v>496.119</v>
      </c>
      <c r="L50" s="52">
        <v>10.18</v>
      </c>
      <c r="M50" s="52">
        <f t="shared" si="28"/>
        <v>506.29900000000004</v>
      </c>
      <c r="N50" s="53">
        <f t="shared" si="29"/>
        <v>0.0004950290954283355</v>
      </c>
      <c r="O50" s="52">
        <v>438.51999999999987</v>
      </c>
      <c r="P50" s="52">
        <v>12.741999999999997</v>
      </c>
      <c r="Q50" s="52">
        <f t="shared" si="30"/>
        <v>451.2619999999999</v>
      </c>
      <c r="R50" s="85">
        <f t="shared" si="31"/>
        <v>0.12196240764788557</v>
      </c>
    </row>
    <row r="51" spans="1:18" s="5" customFormat="1" ht="18" customHeight="1">
      <c r="A51" s="80" t="s">
        <v>96</v>
      </c>
      <c r="B51" s="81" t="s">
        <v>97</v>
      </c>
      <c r="C51" s="82">
        <v>1.093</v>
      </c>
      <c r="D51" s="83">
        <v>28.402</v>
      </c>
      <c r="E51" s="84">
        <f t="shared" si="24"/>
        <v>29.495</v>
      </c>
      <c r="F51" s="53">
        <f t="shared" si="25"/>
        <v>0.0003243277610279603</v>
      </c>
      <c r="G51" s="51">
        <v>31.249000000000002</v>
      </c>
      <c r="H51" s="52">
        <v>0.127</v>
      </c>
      <c r="I51" s="52">
        <f t="shared" si="26"/>
        <v>31.376</v>
      </c>
      <c r="J51" s="53">
        <f t="shared" si="27"/>
        <v>-0.05995028046914841</v>
      </c>
      <c r="K51" s="51">
        <v>138.89999999999998</v>
      </c>
      <c r="L51" s="52">
        <v>139.26899999999998</v>
      </c>
      <c r="M51" s="52">
        <f t="shared" si="28"/>
        <v>278.169</v>
      </c>
      <c r="N51" s="53">
        <f t="shared" si="29"/>
        <v>0.0002719771290210027</v>
      </c>
      <c r="O51" s="52">
        <v>416.727</v>
      </c>
      <c r="P51" s="52">
        <v>14.588999999999999</v>
      </c>
      <c r="Q51" s="52">
        <f t="shared" si="30"/>
        <v>431.316</v>
      </c>
      <c r="R51" s="85">
        <f t="shared" si="31"/>
        <v>-0.3550691372450825</v>
      </c>
    </row>
    <row r="52" spans="1:18" s="5" customFormat="1" ht="18" customHeight="1">
      <c r="A52" s="80" t="s">
        <v>189</v>
      </c>
      <c r="B52" s="81" t="s">
        <v>189</v>
      </c>
      <c r="C52" s="82">
        <v>16.994</v>
      </c>
      <c r="D52" s="83">
        <v>11.65</v>
      </c>
      <c r="E52" s="84">
        <f t="shared" si="24"/>
        <v>28.644</v>
      </c>
      <c r="F52" s="53">
        <f t="shared" si="25"/>
        <v>0.00031497014364756376</v>
      </c>
      <c r="G52" s="51">
        <v>31.213</v>
      </c>
      <c r="H52" s="52">
        <v>5.862</v>
      </c>
      <c r="I52" s="52">
        <f t="shared" si="26"/>
        <v>37.075</v>
      </c>
      <c r="J52" s="53">
        <f t="shared" si="27"/>
        <v>-0.22740391099123414</v>
      </c>
      <c r="K52" s="51">
        <v>230.37800000000004</v>
      </c>
      <c r="L52" s="52">
        <v>110.2702</v>
      </c>
      <c r="M52" s="52">
        <f t="shared" si="28"/>
        <v>340.64820000000003</v>
      </c>
      <c r="N52" s="53">
        <f t="shared" si="29"/>
        <v>0.00033306558042834515</v>
      </c>
      <c r="O52" s="52">
        <v>302.222</v>
      </c>
      <c r="P52" s="52">
        <v>31.778</v>
      </c>
      <c r="Q52" s="52">
        <f t="shared" si="30"/>
        <v>334</v>
      </c>
      <c r="R52" s="85">
        <f t="shared" si="31"/>
        <v>0.019904790419161822</v>
      </c>
    </row>
    <row r="53" spans="1:18" s="5" customFormat="1" ht="18" customHeight="1">
      <c r="A53" s="80" t="s">
        <v>135</v>
      </c>
      <c r="B53" s="81" t="s">
        <v>136</v>
      </c>
      <c r="C53" s="82">
        <v>0</v>
      </c>
      <c r="D53" s="83">
        <v>25.778000000000002</v>
      </c>
      <c r="E53" s="84">
        <f t="shared" si="24"/>
        <v>25.778000000000002</v>
      </c>
      <c r="F53" s="53">
        <f t="shared" si="25"/>
        <v>0.00028345553564260926</v>
      </c>
      <c r="G53" s="51"/>
      <c r="H53" s="52">
        <v>29.178</v>
      </c>
      <c r="I53" s="52">
        <f t="shared" si="26"/>
        <v>29.178</v>
      </c>
      <c r="J53" s="53">
        <f t="shared" si="27"/>
        <v>-0.11652614983891973</v>
      </c>
      <c r="K53" s="51"/>
      <c r="L53" s="52">
        <v>463.543</v>
      </c>
      <c r="M53" s="52">
        <f t="shared" si="28"/>
        <v>463.543</v>
      </c>
      <c r="N53" s="53">
        <f t="shared" si="29"/>
        <v>0.0004532248177107538</v>
      </c>
      <c r="O53" s="52">
        <v>10.1</v>
      </c>
      <c r="P53" s="52">
        <v>136.028</v>
      </c>
      <c r="Q53" s="52">
        <f t="shared" si="30"/>
        <v>146.128</v>
      </c>
      <c r="R53" s="85">
        <f t="shared" si="31"/>
        <v>2.17217097339319</v>
      </c>
    </row>
    <row r="54" spans="1:18" s="5" customFormat="1" ht="18" customHeight="1">
      <c r="A54" s="80" t="s">
        <v>190</v>
      </c>
      <c r="B54" s="81" t="s">
        <v>191</v>
      </c>
      <c r="C54" s="82">
        <v>8.469999999999999</v>
      </c>
      <c r="D54" s="83">
        <v>17.308</v>
      </c>
      <c r="E54" s="84">
        <f t="shared" si="24"/>
        <v>25.778</v>
      </c>
      <c r="F54" s="53">
        <f t="shared" si="25"/>
        <v>0.0002834555356426092</v>
      </c>
      <c r="G54" s="51">
        <v>8</v>
      </c>
      <c r="H54" s="52">
        <v>5.664</v>
      </c>
      <c r="I54" s="52">
        <f t="shared" si="26"/>
        <v>13.664</v>
      </c>
      <c r="J54" s="53"/>
      <c r="K54" s="51">
        <v>82.2</v>
      </c>
      <c r="L54" s="52">
        <v>98.512</v>
      </c>
      <c r="M54" s="52">
        <f t="shared" si="28"/>
        <v>180.712</v>
      </c>
      <c r="N54" s="53">
        <f t="shared" si="29"/>
        <v>0.00017668946194451373</v>
      </c>
      <c r="O54" s="52">
        <v>70.07000000000002</v>
      </c>
      <c r="P54" s="52">
        <v>57.355999999999995</v>
      </c>
      <c r="Q54" s="52">
        <f t="shared" si="30"/>
        <v>127.42600000000002</v>
      </c>
      <c r="R54" s="85">
        <f t="shared" si="31"/>
        <v>0.41817211558080736</v>
      </c>
    </row>
    <row r="55" spans="1:18" s="5" customFormat="1" ht="18" customHeight="1">
      <c r="A55" s="80" t="s">
        <v>103</v>
      </c>
      <c r="B55" s="81" t="s">
        <v>104</v>
      </c>
      <c r="C55" s="82">
        <v>21.117</v>
      </c>
      <c r="D55" s="83">
        <v>4.3709999999999996</v>
      </c>
      <c r="E55" s="84">
        <f t="shared" si="24"/>
        <v>25.488</v>
      </c>
      <c r="F55" s="53">
        <f t="shared" si="25"/>
        <v>0.0002802666883566927</v>
      </c>
      <c r="G55" s="51">
        <v>35.531</v>
      </c>
      <c r="H55" s="52">
        <v>2.323</v>
      </c>
      <c r="I55" s="52">
        <f t="shared" si="26"/>
        <v>37.854</v>
      </c>
      <c r="J55" s="53">
        <f>(E55/I55-1)</f>
        <v>-0.32667617689015693</v>
      </c>
      <c r="K55" s="51">
        <v>237.56200000000004</v>
      </c>
      <c r="L55" s="52">
        <v>28.38300000000001</v>
      </c>
      <c r="M55" s="52">
        <f t="shared" si="28"/>
        <v>265.94500000000005</v>
      </c>
      <c r="N55" s="53">
        <f t="shared" si="29"/>
        <v>0.00026002522774820554</v>
      </c>
      <c r="O55" s="52">
        <v>324.847</v>
      </c>
      <c r="P55" s="52">
        <v>36.238</v>
      </c>
      <c r="Q55" s="52">
        <f t="shared" si="30"/>
        <v>361.085</v>
      </c>
      <c r="R55" s="85">
        <f t="shared" si="31"/>
        <v>-0.26348366728055705</v>
      </c>
    </row>
    <row r="56" spans="1:18" s="5" customFormat="1" ht="18" customHeight="1">
      <c r="A56" s="80" t="s">
        <v>117</v>
      </c>
      <c r="B56" s="81" t="s">
        <v>192</v>
      </c>
      <c r="C56" s="82">
        <v>22.6</v>
      </c>
      <c r="D56" s="83">
        <v>0</v>
      </c>
      <c r="E56" s="84">
        <f t="shared" si="24"/>
        <v>22.6</v>
      </c>
      <c r="F56" s="53">
        <f t="shared" si="25"/>
        <v>0.00024851016779901347</v>
      </c>
      <c r="G56" s="51">
        <v>2.25</v>
      </c>
      <c r="H56" s="52"/>
      <c r="I56" s="52">
        <f t="shared" si="26"/>
        <v>2.25</v>
      </c>
      <c r="J56" s="53"/>
      <c r="K56" s="51">
        <v>69.367</v>
      </c>
      <c r="L56" s="52"/>
      <c r="M56" s="52">
        <f t="shared" si="28"/>
        <v>69.367</v>
      </c>
      <c r="N56" s="53">
        <f t="shared" si="29"/>
        <v>6.782293321254308E-05</v>
      </c>
      <c r="O56" s="52">
        <v>41.051</v>
      </c>
      <c r="P56" s="52">
        <v>7.8660000000000005</v>
      </c>
      <c r="Q56" s="52">
        <f t="shared" si="30"/>
        <v>48.917</v>
      </c>
      <c r="R56" s="85">
        <f t="shared" si="31"/>
        <v>0.4180550728785495</v>
      </c>
    </row>
    <row r="57" spans="1:18" s="5" customFormat="1" ht="18" customHeight="1">
      <c r="A57" s="80" t="s">
        <v>131</v>
      </c>
      <c r="B57" s="81" t="s">
        <v>132</v>
      </c>
      <c r="C57" s="82">
        <v>7.841</v>
      </c>
      <c r="D57" s="83">
        <v>13.959</v>
      </c>
      <c r="E57" s="84">
        <f t="shared" si="24"/>
        <v>21.8</v>
      </c>
      <c r="F57" s="53">
        <f t="shared" si="25"/>
        <v>0.00023971334769993334</v>
      </c>
      <c r="G57" s="51">
        <v>9.687999999999999</v>
      </c>
      <c r="H57" s="52">
        <v>32.137</v>
      </c>
      <c r="I57" s="52">
        <f t="shared" si="26"/>
        <v>41.825</v>
      </c>
      <c r="J57" s="53">
        <f>(E57/I57-1)</f>
        <v>-0.4787806335923491</v>
      </c>
      <c r="K57" s="51">
        <v>112.11100000000002</v>
      </c>
      <c r="L57" s="52">
        <v>273.15700000000004</v>
      </c>
      <c r="M57" s="52">
        <f t="shared" si="28"/>
        <v>385.26800000000003</v>
      </c>
      <c r="N57" s="53">
        <f t="shared" si="29"/>
        <v>0.0003766921711034072</v>
      </c>
      <c r="O57" s="52">
        <v>112.785</v>
      </c>
      <c r="P57" s="52">
        <v>330.721</v>
      </c>
      <c r="Q57" s="52">
        <f t="shared" si="30"/>
        <v>443.506</v>
      </c>
      <c r="R57" s="85">
        <f t="shared" si="31"/>
        <v>-0.13131276690732474</v>
      </c>
    </row>
    <row r="58" spans="1:18" s="5" customFormat="1" ht="18" customHeight="1">
      <c r="A58" s="80" t="s">
        <v>101</v>
      </c>
      <c r="B58" s="81" t="s">
        <v>193</v>
      </c>
      <c r="C58" s="82">
        <v>20.509999999999998</v>
      </c>
      <c r="D58" s="83">
        <v>0.234</v>
      </c>
      <c r="E58" s="84">
        <f t="shared" si="24"/>
        <v>20.744</v>
      </c>
      <c r="F58" s="53">
        <f t="shared" si="25"/>
        <v>0.00022810154516914757</v>
      </c>
      <c r="G58" s="51">
        <v>22.31</v>
      </c>
      <c r="H58" s="52">
        <v>0</v>
      </c>
      <c r="I58" s="52">
        <f t="shared" si="26"/>
        <v>22.31</v>
      </c>
      <c r="J58" s="53">
        <f>(E58/I58-1)</f>
        <v>-0.07019273868220521</v>
      </c>
      <c r="K58" s="51">
        <v>183.655</v>
      </c>
      <c r="L58" s="52">
        <v>3.8440000000000003</v>
      </c>
      <c r="M58" s="52">
        <f t="shared" si="28"/>
        <v>187.499</v>
      </c>
      <c r="N58" s="53">
        <f t="shared" si="29"/>
        <v>0.0001833253874957633</v>
      </c>
      <c r="O58" s="52">
        <v>195.659</v>
      </c>
      <c r="P58" s="52">
        <v>5.601</v>
      </c>
      <c r="Q58" s="52">
        <f t="shared" si="30"/>
        <v>201.26</v>
      </c>
      <c r="R58" s="85">
        <f t="shared" si="31"/>
        <v>-0.06837424227367583</v>
      </c>
    </row>
    <row r="59" spans="1:18" s="5" customFormat="1" ht="18" customHeight="1">
      <c r="A59" s="80" t="s">
        <v>119</v>
      </c>
      <c r="B59" s="81" t="s">
        <v>120</v>
      </c>
      <c r="C59" s="82">
        <v>16.8</v>
      </c>
      <c r="D59" s="83">
        <v>3.579</v>
      </c>
      <c r="E59" s="84">
        <f t="shared" si="24"/>
        <v>20.379</v>
      </c>
      <c r="F59" s="53">
        <f t="shared" si="25"/>
        <v>0.00022408799599894227</v>
      </c>
      <c r="G59" s="51">
        <v>1.078</v>
      </c>
      <c r="H59" s="52">
        <v>0.596</v>
      </c>
      <c r="I59" s="52">
        <f t="shared" si="26"/>
        <v>1.674</v>
      </c>
      <c r="J59" s="53"/>
      <c r="K59" s="51">
        <v>23.792000000000005</v>
      </c>
      <c r="L59" s="52">
        <v>67.64700000000002</v>
      </c>
      <c r="M59" s="52">
        <f t="shared" si="28"/>
        <v>91.43900000000002</v>
      </c>
      <c r="N59" s="53">
        <f t="shared" si="29"/>
        <v>8.940362405786221E-05</v>
      </c>
      <c r="O59" s="52">
        <v>97.57399999999998</v>
      </c>
      <c r="P59" s="52">
        <v>42.396</v>
      </c>
      <c r="Q59" s="52">
        <f t="shared" si="30"/>
        <v>139.96999999999997</v>
      </c>
      <c r="R59" s="85">
        <f t="shared" si="31"/>
        <v>-0.3467242980638705</v>
      </c>
    </row>
    <row r="60" spans="1:18" s="5" customFormat="1" ht="18" customHeight="1" thickBot="1">
      <c r="A60" s="86" t="s">
        <v>180</v>
      </c>
      <c r="B60" s="87"/>
      <c r="C60" s="88">
        <v>116.47900000000003</v>
      </c>
      <c r="D60" s="89">
        <v>197.933</v>
      </c>
      <c r="E60" s="90">
        <f t="shared" si="24"/>
        <v>314.41200000000003</v>
      </c>
      <c r="F60" s="91">
        <f t="shared" si="25"/>
        <v>0.0034572822512399745</v>
      </c>
      <c r="G60" s="92">
        <v>147.42800000000005</v>
      </c>
      <c r="H60" s="93">
        <v>176.15799999999996</v>
      </c>
      <c r="I60" s="93">
        <f t="shared" si="26"/>
        <v>323.586</v>
      </c>
      <c r="J60" s="91">
        <f>(E60/I60-1)</f>
        <v>-0.028351041145166955</v>
      </c>
      <c r="K60" s="92">
        <v>1397.332</v>
      </c>
      <c r="L60" s="93">
        <v>2181.3599000000017</v>
      </c>
      <c r="M60" s="93">
        <f t="shared" si="28"/>
        <v>3578.6919000000016</v>
      </c>
      <c r="N60" s="91">
        <f t="shared" si="29"/>
        <v>0.003499032417748627</v>
      </c>
      <c r="O60" s="93">
        <v>2009.535</v>
      </c>
      <c r="P60" s="93">
        <v>2435.612999999999</v>
      </c>
      <c r="Q60" s="93">
        <f t="shared" si="30"/>
        <v>4445.147999999999</v>
      </c>
      <c r="R60" s="94">
        <f t="shared" si="31"/>
        <v>-0.19492176638438086</v>
      </c>
    </row>
    <row r="61" spans="1:2" ht="15.75" thickTop="1">
      <c r="A61" s="12"/>
      <c r="B61" s="3"/>
    </row>
    <row r="62" spans="1:2" ht="15">
      <c r="A62" s="11"/>
      <c r="B62" s="2"/>
    </row>
  </sheetData>
  <sheetProtection/>
  <mergeCells count="14">
    <mergeCell ref="A1:B1"/>
    <mergeCell ref="C4:J4"/>
    <mergeCell ref="K4:R4"/>
    <mergeCell ref="B4:B6"/>
    <mergeCell ref="A3:R3"/>
    <mergeCell ref="A4:A6"/>
    <mergeCell ref="F5:F6"/>
    <mergeCell ref="C5:E5"/>
    <mergeCell ref="R5:R6"/>
    <mergeCell ref="G5:I5"/>
    <mergeCell ref="K5:M5"/>
    <mergeCell ref="O5:Q5"/>
    <mergeCell ref="J5:J6"/>
    <mergeCell ref="N5:N6"/>
  </mergeCells>
  <conditionalFormatting sqref="R61:R65536 J61:J65536 J3 R3">
    <cfRule type="cellIs" priority="9" dxfId="34" operator="lessThan" stopIfTrue="1">
      <formula>0</formula>
    </cfRule>
  </conditionalFormatting>
  <conditionalFormatting sqref="J7:J13 R7:R13 R15:R60 J15:J60">
    <cfRule type="cellIs" priority="10" dxfId="34" operator="lessThan" stopIfTrue="1">
      <formula>0</formula>
    </cfRule>
    <cfRule type="cellIs" priority="11" dxfId="35" operator="greaterThanOrEqual" stopIfTrue="1">
      <formula>0</formula>
    </cfRule>
  </conditionalFormatting>
  <conditionalFormatting sqref="R4:R6 J4">
    <cfRule type="cellIs" priority="4" dxfId="34" operator="lessThan" stopIfTrue="1">
      <formula>0</formula>
    </cfRule>
  </conditionalFormatting>
  <conditionalFormatting sqref="J5:J6">
    <cfRule type="cellIs" priority="3" dxfId="34" operator="lessThan" stopIfTrue="1">
      <formula>0</formula>
    </cfRule>
  </conditionalFormatting>
  <conditionalFormatting sqref="J14 R14">
    <cfRule type="cellIs" priority="1" dxfId="34" operator="lessThan" stopIfTrue="1">
      <formula>0</formula>
    </cfRule>
    <cfRule type="cellIs" priority="2" dxfId="35" operator="greaterThanOrEqual" stopIfTrue="1">
      <formula>0</formula>
    </cfRule>
  </conditionalFormatting>
  <hyperlinks>
    <hyperlink ref="A1:B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74"/>
  <sheetViews>
    <sheetView showGridLines="0" zoomScale="80" zoomScaleNormal="80" zoomScalePageLayoutView="0" workbookViewId="0" topLeftCell="C1">
      <selection activeCell="A7" sqref="A7"/>
    </sheetView>
  </sheetViews>
  <sheetFormatPr defaultColWidth="8.00390625" defaultRowHeight="15"/>
  <cols>
    <col min="1" max="1" width="29.421875" style="1" customWidth="1"/>
    <col min="2" max="2" width="39.00390625" style="1" customWidth="1"/>
    <col min="3" max="3" width="12.421875" style="1" bestFit="1" customWidth="1"/>
    <col min="4" max="4" width="15.00390625" style="1" customWidth="1"/>
    <col min="5" max="5" width="12.421875" style="1" bestFit="1" customWidth="1"/>
    <col min="6" max="6" width="10.7109375" style="1" bestFit="1" customWidth="1"/>
    <col min="7" max="7" width="12.421875" style="1" bestFit="1" customWidth="1"/>
    <col min="8" max="8" width="15.8515625" style="1" customWidth="1"/>
    <col min="9" max="9" width="12.421875" style="1" bestFit="1" customWidth="1"/>
    <col min="10" max="10" width="9.57421875" style="1" customWidth="1"/>
    <col min="11" max="11" width="13.7109375" style="1" bestFit="1" customWidth="1"/>
    <col min="12" max="12" width="15.421875" style="1" customWidth="1"/>
    <col min="13" max="13" width="14.28125" style="1" customWidth="1"/>
    <col min="14" max="14" width="10.7109375" style="1" bestFit="1" customWidth="1"/>
    <col min="15" max="15" width="13.7109375" style="1" bestFit="1" customWidth="1"/>
    <col min="16" max="16" width="15.140625" style="1" customWidth="1"/>
    <col min="17" max="17" width="16.28125" style="1" customWidth="1"/>
    <col min="18" max="18" width="10.7109375" style="1" customWidth="1"/>
    <col min="19" max="16384" width="8.00390625" style="1" customWidth="1"/>
  </cols>
  <sheetData>
    <row r="1" spans="1:2" ht="15.75">
      <c r="A1" s="266" t="s">
        <v>10</v>
      </c>
      <c r="B1" s="266"/>
    </row>
    <row r="2" ht="15" thickBot="1"/>
    <row r="3" spans="1:18" ht="29.25" customHeight="1" thickBot="1" thickTop="1">
      <c r="A3" s="311" t="s">
        <v>16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18" ht="15.75" customHeight="1" thickBot="1">
      <c r="A4" s="287" t="s">
        <v>9</v>
      </c>
      <c r="B4" s="281" t="s">
        <v>8</v>
      </c>
      <c r="C4" s="278" t="s">
        <v>7</v>
      </c>
      <c r="D4" s="279"/>
      <c r="E4" s="279"/>
      <c r="F4" s="279"/>
      <c r="G4" s="279"/>
      <c r="H4" s="279"/>
      <c r="I4" s="279"/>
      <c r="J4" s="280"/>
      <c r="K4" s="278" t="s">
        <v>6</v>
      </c>
      <c r="L4" s="279"/>
      <c r="M4" s="279"/>
      <c r="N4" s="279"/>
      <c r="O4" s="279"/>
      <c r="P4" s="279"/>
      <c r="Q4" s="279"/>
      <c r="R4" s="314"/>
    </row>
    <row r="5" spans="1:18" s="38" customFormat="1" ht="26.25" customHeight="1">
      <c r="A5" s="288"/>
      <c r="B5" s="282"/>
      <c r="C5" s="290" t="s">
        <v>62</v>
      </c>
      <c r="D5" s="291"/>
      <c r="E5" s="291"/>
      <c r="F5" s="249" t="s">
        <v>5</v>
      </c>
      <c r="G5" s="290" t="s">
        <v>63</v>
      </c>
      <c r="H5" s="291"/>
      <c r="I5" s="291"/>
      <c r="J5" s="264" t="s">
        <v>4</v>
      </c>
      <c r="K5" s="294" t="s">
        <v>64</v>
      </c>
      <c r="L5" s="295"/>
      <c r="M5" s="295"/>
      <c r="N5" s="249" t="s">
        <v>5</v>
      </c>
      <c r="O5" s="294" t="s">
        <v>65</v>
      </c>
      <c r="P5" s="295"/>
      <c r="Q5" s="295"/>
      <c r="R5" s="292" t="s">
        <v>4</v>
      </c>
    </row>
    <row r="6" spans="1:18" s="7" customFormat="1" ht="32.25" customHeight="1" thickBot="1">
      <c r="A6" s="289"/>
      <c r="B6" s="283"/>
      <c r="C6" s="23" t="s">
        <v>43</v>
      </c>
      <c r="D6" s="24" t="s">
        <v>44</v>
      </c>
      <c r="E6" s="24" t="s">
        <v>1</v>
      </c>
      <c r="F6" s="250"/>
      <c r="G6" s="23" t="s">
        <v>43</v>
      </c>
      <c r="H6" s="24" t="s">
        <v>44</v>
      </c>
      <c r="I6" s="24" t="s">
        <v>1</v>
      </c>
      <c r="J6" s="265"/>
      <c r="K6" s="23" t="s">
        <v>43</v>
      </c>
      <c r="L6" s="24" t="s">
        <v>44</v>
      </c>
      <c r="M6" s="24" t="s">
        <v>1</v>
      </c>
      <c r="N6" s="250"/>
      <c r="O6" s="23" t="s">
        <v>43</v>
      </c>
      <c r="P6" s="24" t="s">
        <v>44</v>
      </c>
      <c r="Q6" s="24" t="s">
        <v>1</v>
      </c>
      <c r="R6" s="293"/>
    </row>
    <row r="7" spans="1:18" s="25" customFormat="1" ht="18" customHeight="1" thickBot="1" thickTop="1">
      <c r="A7" s="207" t="s">
        <v>0</v>
      </c>
      <c r="B7" s="208"/>
      <c r="C7" s="200">
        <f>SUM(C8:C72)</f>
        <v>4500220</v>
      </c>
      <c r="D7" s="201">
        <f>SUM(D8:D72)</f>
        <v>1260914</v>
      </c>
      <c r="E7" s="202">
        <f aca="true" t="shared" si="0" ref="E7:E14">D7+C7</f>
        <v>5761134</v>
      </c>
      <c r="F7" s="203">
        <f aca="true" t="shared" si="1" ref="F7:F14">E7/$E$7</f>
        <v>1</v>
      </c>
      <c r="G7" s="200">
        <f>SUM(G8:G72)</f>
        <v>4785980</v>
      </c>
      <c r="H7" s="201">
        <f>SUM(H8:H72)</f>
        <v>1206719</v>
      </c>
      <c r="I7" s="202">
        <f aca="true" t="shared" si="2" ref="I7:I14">H7+G7</f>
        <v>5992699</v>
      </c>
      <c r="J7" s="203">
        <f aca="true" t="shared" si="3" ref="J7:J14">(E7/I7-1)</f>
        <v>-0.03864118655050086</v>
      </c>
      <c r="K7" s="200">
        <f>SUM(K8:K72)</f>
        <v>52201968</v>
      </c>
      <c r="L7" s="201">
        <f>SUM(L8:L72)</f>
        <v>13711016</v>
      </c>
      <c r="M7" s="202">
        <f aca="true" t="shared" si="4" ref="M7:M14">L7+K7</f>
        <v>65912984</v>
      </c>
      <c r="N7" s="203">
        <f aca="true" t="shared" si="5" ref="N7:N14">M7/$M$7</f>
        <v>1</v>
      </c>
      <c r="O7" s="200">
        <f>SUM(O8:O72)</f>
        <v>53827024</v>
      </c>
      <c r="P7" s="201">
        <f>SUM(P8:P72)</f>
        <v>12928915</v>
      </c>
      <c r="Q7" s="202">
        <f aca="true" t="shared" si="6" ref="Q7:Q14">P7+O7</f>
        <v>66755939</v>
      </c>
      <c r="R7" s="205">
        <f aca="true" t="shared" si="7" ref="R7:R14">(M7/Q7-1)</f>
        <v>-0.012627415816890863</v>
      </c>
    </row>
    <row r="8" spans="1:18" s="5" customFormat="1" ht="20.25" customHeight="1" thickTop="1">
      <c r="A8" s="95" t="s">
        <v>68</v>
      </c>
      <c r="B8" s="96" t="s">
        <v>69</v>
      </c>
      <c r="C8" s="97">
        <v>1852862</v>
      </c>
      <c r="D8" s="98">
        <v>937416</v>
      </c>
      <c r="E8" s="98">
        <f t="shared" si="0"/>
        <v>2790278</v>
      </c>
      <c r="F8" s="99">
        <f t="shared" si="1"/>
        <v>0.4843279118312471</v>
      </c>
      <c r="G8" s="97">
        <v>1852472</v>
      </c>
      <c r="H8" s="98">
        <v>900854</v>
      </c>
      <c r="I8" s="98">
        <f t="shared" si="2"/>
        <v>2753326</v>
      </c>
      <c r="J8" s="99">
        <f t="shared" si="3"/>
        <v>0.013420858990181417</v>
      </c>
      <c r="K8" s="97">
        <v>20582580</v>
      </c>
      <c r="L8" s="98">
        <v>10407052</v>
      </c>
      <c r="M8" s="98">
        <f t="shared" si="4"/>
        <v>30989632</v>
      </c>
      <c r="N8" s="99">
        <f t="shared" si="5"/>
        <v>0.4701597487985068</v>
      </c>
      <c r="O8" s="98">
        <v>21287617</v>
      </c>
      <c r="P8" s="98">
        <v>9754224</v>
      </c>
      <c r="Q8" s="98">
        <f t="shared" si="6"/>
        <v>31041841</v>
      </c>
      <c r="R8" s="100">
        <f t="shared" si="7"/>
        <v>-0.0016818912254592533</v>
      </c>
    </row>
    <row r="9" spans="1:18" s="5" customFormat="1" ht="20.25" customHeight="1">
      <c r="A9" s="101" t="s">
        <v>70</v>
      </c>
      <c r="B9" s="102" t="s">
        <v>71</v>
      </c>
      <c r="C9" s="103">
        <v>495953</v>
      </c>
      <c r="D9" s="104">
        <v>140399</v>
      </c>
      <c r="E9" s="104">
        <f t="shared" si="0"/>
        <v>636352</v>
      </c>
      <c r="F9" s="105">
        <f t="shared" si="1"/>
        <v>0.11045603174652768</v>
      </c>
      <c r="G9" s="103">
        <v>582696</v>
      </c>
      <c r="H9" s="104">
        <v>132100</v>
      </c>
      <c r="I9" s="104">
        <f t="shared" si="2"/>
        <v>714796</v>
      </c>
      <c r="J9" s="105">
        <f t="shared" si="3"/>
        <v>-0.10974319945830702</v>
      </c>
      <c r="K9" s="103">
        <v>6218160</v>
      </c>
      <c r="L9" s="104">
        <v>1401580</v>
      </c>
      <c r="M9" s="104">
        <f t="shared" si="4"/>
        <v>7619740</v>
      </c>
      <c r="N9" s="105">
        <f t="shared" si="5"/>
        <v>0.11560301988451926</v>
      </c>
      <c r="O9" s="104">
        <v>6318560</v>
      </c>
      <c r="P9" s="104">
        <v>1366033</v>
      </c>
      <c r="Q9" s="104">
        <f t="shared" si="6"/>
        <v>7684593</v>
      </c>
      <c r="R9" s="106">
        <f t="shared" si="7"/>
        <v>-0.008439353912432335</v>
      </c>
    </row>
    <row r="10" spans="1:18" s="5" customFormat="1" ht="20.25" customHeight="1">
      <c r="A10" s="101" t="s">
        <v>72</v>
      </c>
      <c r="B10" s="102" t="s">
        <v>73</v>
      </c>
      <c r="C10" s="103">
        <v>350815</v>
      </c>
      <c r="D10" s="104">
        <v>68872</v>
      </c>
      <c r="E10" s="104">
        <f t="shared" si="0"/>
        <v>419687</v>
      </c>
      <c r="F10" s="105">
        <f t="shared" si="1"/>
        <v>0.07284798444195188</v>
      </c>
      <c r="G10" s="103">
        <v>362079</v>
      </c>
      <c r="H10" s="104">
        <v>48231</v>
      </c>
      <c r="I10" s="104">
        <f t="shared" si="2"/>
        <v>410310</v>
      </c>
      <c r="J10" s="105">
        <f t="shared" si="3"/>
        <v>0.022853452267797447</v>
      </c>
      <c r="K10" s="103">
        <v>4052383</v>
      </c>
      <c r="L10" s="104">
        <v>656326</v>
      </c>
      <c r="M10" s="104">
        <f t="shared" si="4"/>
        <v>4708709</v>
      </c>
      <c r="N10" s="105">
        <f t="shared" si="5"/>
        <v>0.07143826169362928</v>
      </c>
      <c r="O10" s="104">
        <v>3832814</v>
      </c>
      <c r="P10" s="104">
        <v>545244</v>
      </c>
      <c r="Q10" s="104">
        <f t="shared" si="6"/>
        <v>4378058</v>
      </c>
      <c r="R10" s="106">
        <f t="shared" si="7"/>
        <v>0.07552458190366607</v>
      </c>
    </row>
    <row r="11" spans="1:18" s="5" customFormat="1" ht="20.25" customHeight="1">
      <c r="A11" s="101" t="s">
        <v>74</v>
      </c>
      <c r="B11" s="102" t="s">
        <v>75</v>
      </c>
      <c r="C11" s="103">
        <v>324126</v>
      </c>
      <c r="D11" s="104">
        <v>71227</v>
      </c>
      <c r="E11" s="104">
        <f t="shared" si="0"/>
        <v>395353</v>
      </c>
      <c r="F11" s="105">
        <f t="shared" si="1"/>
        <v>0.06862416322897541</v>
      </c>
      <c r="G11" s="103">
        <v>433282</v>
      </c>
      <c r="H11" s="104">
        <v>79166</v>
      </c>
      <c r="I11" s="104">
        <f t="shared" si="2"/>
        <v>512448</v>
      </c>
      <c r="J11" s="105">
        <f t="shared" si="3"/>
        <v>-0.22850123329586614</v>
      </c>
      <c r="K11" s="103">
        <v>4265459</v>
      </c>
      <c r="L11" s="104">
        <v>755337</v>
      </c>
      <c r="M11" s="104">
        <f t="shared" si="4"/>
        <v>5020796</v>
      </c>
      <c r="N11" s="105">
        <f t="shared" si="5"/>
        <v>0.07617309512189586</v>
      </c>
      <c r="O11" s="104">
        <v>4830497</v>
      </c>
      <c r="P11" s="104">
        <v>760021</v>
      </c>
      <c r="Q11" s="104">
        <f t="shared" si="6"/>
        <v>5590518</v>
      </c>
      <c r="R11" s="106">
        <f t="shared" si="7"/>
        <v>-0.1019086245675267</v>
      </c>
    </row>
    <row r="12" spans="1:18" s="5" customFormat="1" ht="20.25" customHeight="1">
      <c r="A12" s="101" t="s">
        <v>76</v>
      </c>
      <c r="B12" s="102" t="s">
        <v>77</v>
      </c>
      <c r="C12" s="103">
        <v>188611</v>
      </c>
      <c r="D12" s="104">
        <v>22781</v>
      </c>
      <c r="E12" s="104">
        <f t="shared" si="0"/>
        <v>211392</v>
      </c>
      <c r="F12" s="105">
        <f t="shared" si="1"/>
        <v>0.0366927761097034</v>
      </c>
      <c r="G12" s="103">
        <v>236476</v>
      </c>
      <c r="H12" s="104">
        <v>25762</v>
      </c>
      <c r="I12" s="104">
        <f t="shared" si="2"/>
        <v>262238</v>
      </c>
      <c r="J12" s="105">
        <f t="shared" si="3"/>
        <v>-0.19389257087073575</v>
      </c>
      <c r="K12" s="103">
        <v>2327531</v>
      </c>
      <c r="L12" s="104">
        <v>248722</v>
      </c>
      <c r="M12" s="104">
        <f t="shared" si="4"/>
        <v>2576253</v>
      </c>
      <c r="N12" s="105">
        <f t="shared" si="5"/>
        <v>0.03908566785566862</v>
      </c>
      <c r="O12" s="104">
        <v>2660143</v>
      </c>
      <c r="P12" s="104">
        <v>251560</v>
      </c>
      <c r="Q12" s="104">
        <f t="shared" si="6"/>
        <v>2911703</v>
      </c>
      <c r="R12" s="106">
        <f t="shared" si="7"/>
        <v>-0.11520749197291069</v>
      </c>
    </row>
    <row r="13" spans="1:18" s="5" customFormat="1" ht="20.25" customHeight="1">
      <c r="A13" s="101" t="s">
        <v>78</v>
      </c>
      <c r="B13" s="102" t="s">
        <v>79</v>
      </c>
      <c r="C13" s="103">
        <v>191040</v>
      </c>
      <c r="D13" s="104">
        <v>6131</v>
      </c>
      <c r="E13" s="104">
        <f t="shared" si="0"/>
        <v>197171</v>
      </c>
      <c r="F13" s="105">
        <f t="shared" si="1"/>
        <v>0.03422433847225216</v>
      </c>
      <c r="G13" s="103">
        <v>189034</v>
      </c>
      <c r="H13" s="104">
        <v>6084</v>
      </c>
      <c r="I13" s="104">
        <f t="shared" si="2"/>
        <v>195118</v>
      </c>
      <c r="J13" s="105">
        <f t="shared" si="3"/>
        <v>0.010521838067220957</v>
      </c>
      <c r="K13" s="103">
        <v>2258470</v>
      </c>
      <c r="L13" s="104">
        <v>78957</v>
      </c>
      <c r="M13" s="104">
        <f t="shared" si="4"/>
        <v>2337427</v>
      </c>
      <c r="N13" s="105">
        <f t="shared" si="5"/>
        <v>0.03546231498182513</v>
      </c>
      <c r="O13" s="104">
        <v>2047082</v>
      </c>
      <c r="P13" s="104">
        <v>76515</v>
      </c>
      <c r="Q13" s="104">
        <f t="shared" si="6"/>
        <v>2123597</v>
      </c>
      <c r="R13" s="106">
        <f t="shared" si="7"/>
        <v>0.10069236300484508</v>
      </c>
    </row>
    <row r="14" spans="1:18" s="5" customFormat="1" ht="20.25" customHeight="1">
      <c r="A14" s="101" t="s">
        <v>80</v>
      </c>
      <c r="B14" s="102" t="s">
        <v>81</v>
      </c>
      <c r="C14" s="103">
        <v>154269</v>
      </c>
      <c r="D14" s="104">
        <v>0</v>
      </c>
      <c r="E14" s="104">
        <f t="shared" si="0"/>
        <v>154269</v>
      </c>
      <c r="F14" s="105">
        <f t="shared" si="1"/>
        <v>0.026777540671680262</v>
      </c>
      <c r="G14" s="103">
        <v>143234</v>
      </c>
      <c r="H14" s="104"/>
      <c r="I14" s="104">
        <f t="shared" si="2"/>
        <v>143234</v>
      </c>
      <c r="J14" s="105">
        <f t="shared" si="3"/>
        <v>0.07704176382702421</v>
      </c>
      <c r="K14" s="103">
        <v>1691473</v>
      </c>
      <c r="L14" s="104">
        <v>65</v>
      </c>
      <c r="M14" s="104">
        <f t="shared" si="4"/>
        <v>1691538</v>
      </c>
      <c r="N14" s="105">
        <f t="shared" si="5"/>
        <v>0.025663198619561817</v>
      </c>
      <c r="O14" s="104">
        <v>1528144</v>
      </c>
      <c r="P14" s="104">
        <v>44</v>
      </c>
      <c r="Q14" s="104">
        <f t="shared" si="6"/>
        <v>1528188</v>
      </c>
      <c r="R14" s="106">
        <f t="shared" si="7"/>
        <v>0.10689129871455605</v>
      </c>
    </row>
    <row r="15" spans="1:18" s="5" customFormat="1" ht="20.25" customHeight="1">
      <c r="A15" s="101" t="s">
        <v>82</v>
      </c>
      <c r="B15" s="102" t="s">
        <v>83</v>
      </c>
      <c r="C15" s="103">
        <v>144137</v>
      </c>
      <c r="D15" s="104">
        <v>6977</v>
      </c>
      <c r="E15" s="104">
        <f aca="true" t="shared" si="8" ref="E15:E26">D15+C15</f>
        <v>151114</v>
      </c>
      <c r="F15" s="105">
        <f aca="true" t="shared" si="9" ref="F15:F26">E15/$E$7</f>
        <v>0.026229905431812556</v>
      </c>
      <c r="G15" s="103">
        <v>123198</v>
      </c>
      <c r="H15" s="104">
        <v>7555</v>
      </c>
      <c r="I15" s="104">
        <f aca="true" t="shared" si="10" ref="I15:I26">H15+G15</f>
        <v>130753</v>
      </c>
      <c r="J15" s="105">
        <f aca="true" t="shared" si="11" ref="J15:J26">(E15/I15-1)</f>
        <v>0.15572109244147359</v>
      </c>
      <c r="K15" s="103">
        <v>1462417</v>
      </c>
      <c r="L15" s="104">
        <v>78923</v>
      </c>
      <c r="M15" s="104">
        <f aca="true" t="shared" si="12" ref="M15:M26">L15+K15</f>
        <v>1541340</v>
      </c>
      <c r="N15" s="105">
        <f aca="true" t="shared" si="13" ref="N15:N26">M15/$M$7</f>
        <v>0.023384467011840944</v>
      </c>
      <c r="O15" s="104">
        <v>1452770</v>
      </c>
      <c r="P15" s="104">
        <v>79242</v>
      </c>
      <c r="Q15" s="104">
        <f aca="true" t="shared" si="14" ref="Q15:Q26">P15+O15</f>
        <v>1532012</v>
      </c>
      <c r="R15" s="106">
        <f aca="true" t="shared" si="15" ref="R15:R26">(M15/Q15-1)</f>
        <v>0.006088725153588825</v>
      </c>
    </row>
    <row r="16" spans="1:18" s="5" customFormat="1" ht="20.25" customHeight="1">
      <c r="A16" s="101" t="s">
        <v>84</v>
      </c>
      <c r="B16" s="102" t="s">
        <v>85</v>
      </c>
      <c r="C16" s="103">
        <v>126525</v>
      </c>
      <c r="D16" s="104">
        <v>2607</v>
      </c>
      <c r="E16" s="104">
        <f t="shared" si="8"/>
        <v>129132</v>
      </c>
      <c r="F16" s="105">
        <f t="shared" si="9"/>
        <v>0.022414337177368206</v>
      </c>
      <c r="G16" s="103">
        <v>149153</v>
      </c>
      <c r="H16" s="104">
        <v>2871</v>
      </c>
      <c r="I16" s="104">
        <f t="shared" si="10"/>
        <v>152024</v>
      </c>
      <c r="J16" s="105">
        <f t="shared" si="11"/>
        <v>-0.15058148713361053</v>
      </c>
      <c r="K16" s="103">
        <v>1541290</v>
      </c>
      <c r="L16" s="104">
        <v>30314</v>
      </c>
      <c r="M16" s="104">
        <f t="shared" si="12"/>
        <v>1571604</v>
      </c>
      <c r="N16" s="105">
        <f t="shared" si="13"/>
        <v>0.02384361782194537</v>
      </c>
      <c r="O16" s="104">
        <v>1721539</v>
      </c>
      <c r="P16" s="104">
        <v>32112</v>
      </c>
      <c r="Q16" s="104">
        <f t="shared" si="14"/>
        <v>1753651</v>
      </c>
      <c r="R16" s="106">
        <f t="shared" si="15"/>
        <v>-0.10381027924028208</v>
      </c>
    </row>
    <row r="17" spans="1:18" s="5" customFormat="1" ht="20.25" customHeight="1">
      <c r="A17" s="101" t="s">
        <v>86</v>
      </c>
      <c r="B17" s="102" t="s">
        <v>87</v>
      </c>
      <c r="C17" s="103">
        <v>98138</v>
      </c>
      <c r="D17" s="104">
        <v>3</v>
      </c>
      <c r="E17" s="104">
        <f t="shared" si="8"/>
        <v>98141</v>
      </c>
      <c r="F17" s="105">
        <f t="shared" si="9"/>
        <v>0.01703501428711778</v>
      </c>
      <c r="G17" s="103">
        <v>99893</v>
      </c>
      <c r="H17" s="104">
        <v>8</v>
      </c>
      <c r="I17" s="104">
        <f t="shared" si="10"/>
        <v>99901</v>
      </c>
      <c r="J17" s="105">
        <f t="shared" si="11"/>
        <v>-0.01761744126685416</v>
      </c>
      <c r="K17" s="103">
        <v>1070441</v>
      </c>
      <c r="L17" s="104">
        <v>37</v>
      </c>
      <c r="M17" s="104">
        <f t="shared" si="12"/>
        <v>1070478</v>
      </c>
      <c r="N17" s="105">
        <f t="shared" si="13"/>
        <v>0.016240775868985084</v>
      </c>
      <c r="O17" s="104">
        <v>1091457</v>
      </c>
      <c r="P17" s="104">
        <v>165</v>
      </c>
      <c r="Q17" s="104">
        <f t="shared" si="14"/>
        <v>1091622</v>
      </c>
      <c r="R17" s="106">
        <f t="shared" si="15"/>
        <v>-0.019369342134914813</v>
      </c>
    </row>
    <row r="18" spans="1:18" s="5" customFormat="1" ht="20.25" customHeight="1">
      <c r="A18" s="101" t="s">
        <v>90</v>
      </c>
      <c r="B18" s="102" t="s">
        <v>91</v>
      </c>
      <c r="C18" s="103">
        <v>75738</v>
      </c>
      <c r="D18" s="104">
        <v>0</v>
      </c>
      <c r="E18" s="104">
        <f t="shared" si="8"/>
        <v>75738</v>
      </c>
      <c r="F18" s="105">
        <f t="shared" si="9"/>
        <v>0.013146370141711683</v>
      </c>
      <c r="G18" s="103">
        <v>88811</v>
      </c>
      <c r="H18" s="104"/>
      <c r="I18" s="104">
        <f t="shared" si="10"/>
        <v>88811</v>
      </c>
      <c r="J18" s="105">
        <f t="shared" si="11"/>
        <v>-0.14720023420522232</v>
      </c>
      <c r="K18" s="103">
        <v>880329</v>
      </c>
      <c r="L18" s="104"/>
      <c r="M18" s="104">
        <f t="shared" si="12"/>
        <v>880329</v>
      </c>
      <c r="N18" s="105">
        <f t="shared" si="13"/>
        <v>0.0133559269597019</v>
      </c>
      <c r="O18" s="104">
        <v>1050167</v>
      </c>
      <c r="P18" s="104">
        <v>16702</v>
      </c>
      <c r="Q18" s="104">
        <f t="shared" si="14"/>
        <v>1066869</v>
      </c>
      <c r="R18" s="106">
        <f t="shared" si="15"/>
        <v>-0.17484808350416026</v>
      </c>
    </row>
    <row r="19" spans="1:18" s="5" customFormat="1" ht="20.25" customHeight="1">
      <c r="A19" s="101" t="s">
        <v>88</v>
      </c>
      <c r="B19" s="102" t="s">
        <v>89</v>
      </c>
      <c r="C19" s="103">
        <v>73337</v>
      </c>
      <c r="D19" s="104">
        <v>0</v>
      </c>
      <c r="E19" s="104">
        <f t="shared" si="8"/>
        <v>73337</v>
      </c>
      <c r="F19" s="105">
        <f t="shared" si="9"/>
        <v>0.012729611913210143</v>
      </c>
      <c r="G19" s="103">
        <v>83136</v>
      </c>
      <c r="H19" s="104"/>
      <c r="I19" s="104">
        <f t="shared" si="10"/>
        <v>83136</v>
      </c>
      <c r="J19" s="105">
        <f t="shared" si="11"/>
        <v>-0.11786710931485755</v>
      </c>
      <c r="K19" s="103">
        <v>939952</v>
      </c>
      <c r="L19" s="104">
        <v>2</v>
      </c>
      <c r="M19" s="104">
        <f t="shared" si="12"/>
        <v>939954</v>
      </c>
      <c r="N19" s="105">
        <f t="shared" si="13"/>
        <v>0.014260528699474447</v>
      </c>
      <c r="O19" s="104">
        <v>958199</v>
      </c>
      <c r="P19" s="104"/>
      <c r="Q19" s="104">
        <f t="shared" si="14"/>
        <v>958199</v>
      </c>
      <c r="R19" s="106">
        <f t="shared" si="15"/>
        <v>-0.019040929911218862</v>
      </c>
    </row>
    <row r="20" spans="1:18" s="5" customFormat="1" ht="20.25" customHeight="1">
      <c r="A20" s="101" t="s">
        <v>92</v>
      </c>
      <c r="B20" s="102" t="s">
        <v>93</v>
      </c>
      <c r="C20" s="103">
        <v>36947</v>
      </c>
      <c r="D20" s="104">
        <v>0</v>
      </c>
      <c r="E20" s="104">
        <f t="shared" si="8"/>
        <v>36947</v>
      </c>
      <c r="F20" s="105">
        <f t="shared" si="9"/>
        <v>0.0064131471338802395</v>
      </c>
      <c r="G20" s="103">
        <v>38232</v>
      </c>
      <c r="H20" s="104"/>
      <c r="I20" s="104">
        <f t="shared" si="10"/>
        <v>38232</v>
      </c>
      <c r="J20" s="105">
        <f t="shared" si="11"/>
        <v>-0.03361058798911909</v>
      </c>
      <c r="K20" s="103">
        <v>373335</v>
      </c>
      <c r="L20" s="104">
        <v>22</v>
      </c>
      <c r="M20" s="104">
        <f t="shared" si="12"/>
        <v>373357</v>
      </c>
      <c r="N20" s="105">
        <f t="shared" si="13"/>
        <v>0.005664392314570374</v>
      </c>
      <c r="O20" s="104">
        <v>401291</v>
      </c>
      <c r="P20" s="104">
        <v>35</v>
      </c>
      <c r="Q20" s="104">
        <f t="shared" si="14"/>
        <v>401326</v>
      </c>
      <c r="R20" s="106">
        <f t="shared" si="15"/>
        <v>-0.06969147276777488</v>
      </c>
    </row>
    <row r="21" spans="1:18" s="5" customFormat="1" ht="20.25" customHeight="1">
      <c r="A21" s="101" t="s">
        <v>94</v>
      </c>
      <c r="B21" s="102" t="s">
        <v>95</v>
      </c>
      <c r="C21" s="103">
        <v>35768</v>
      </c>
      <c r="D21" s="104">
        <v>0</v>
      </c>
      <c r="E21" s="104">
        <f t="shared" si="8"/>
        <v>35768</v>
      </c>
      <c r="F21" s="105">
        <f t="shared" si="9"/>
        <v>0.006208499923799724</v>
      </c>
      <c r="G21" s="103">
        <v>34497</v>
      </c>
      <c r="H21" s="104"/>
      <c r="I21" s="104">
        <f t="shared" si="10"/>
        <v>34497</v>
      </c>
      <c r="J21" s="105">
        <f t="shared" si="11"/>
        <v>0.03684378351740736</v>
      </c>
      <c r="K21" s="103">
        <v>388468</v>
      </c>
      <c r="L21" s="104">
        <v>19</v>
      </c>
      <c r="M21" s="104">
        <f t="shared" si="12"/>
        <v>388487</v>
      </c>
      <c r="N21" s="105">
        <f t="shared" si="13"/>
        <v>0.005893937376587289</v>
      </c>
      <c r="O21" s="104">
        <v>414015</v>
      </c>
      <c r="P21" s="104"/>
      <c r="Q21" s="104">
        <f t="shared" si="14"/>
        <v>414015</v>
      </c>
      <c r="R21" s="106">
        <f t="shared" si="15"/>
        <v>-0.0616596017052522</v>
      </c>
    </row>
    <row r="22" spans="1:18" s="5" customFormat="1" ht="20.25" customHeight="1">
      <c r="A22" s="101" t="s">
        <v>96</v>
      </c>
      <c r="B22" s="102" t="s">
        <v>97</v>
      </c>
      <c r="C22" s="103">
        <v>25198</v>
      </c>
      <c r="D22" s="104">
        <v>4478</v>
      </c>
      <c r="E22" s="104">
        <f t="shared" si="8"/>
        <v>29676</v>
      </c>
      <c r="F22" s="105">
        <f t="shared" si="9"/>
        <v>0.005151069216581319</v>
      </c>
      <c r="G22" s="103">
        <v>34114</v>
      </c>
      <c r="H22" s="104">
        <v>4087</v>
      </c>
      <c r="I22" s="104">
        <f t="shared" si="10"/>
        <v>38201</v>
      </c>
      <c r="J22" s="105">
        <f t="shared" si="11"/>
        <v>-0.22316169733776603</v>
      </c>
      <c r="K22" s="103">
        <v>377580</v>
      </c>
      <c r="L22" s="104">
        <v>53417</v>
      </c>
      <c r="M22" s="104">
        <f t="shared" si="12"/>
        <v>430997</v>
      </c>
      <c r="N22" s="105">
        <f t="shared" si="13"/>
        <v>0.006538878591811289</v>
      </c>
      <c r="O22" s="104">
        <v>427069</v>
      </c>
      <c r="P22" s="104">
        <v>46784</v>
      </c>
      <c r="Q22" s="104">
        <f t="shared" si="14"/>
        <v>473853</v>
      </c>
      <c r="R22" s="106">
        <f t="shared" si="15"/>
        <v>-0.09044155043863811</v>
      </c>
    </row>
    <row r="23" spans="1:18" s="5" customFormat="1" ht="20.25" customHeight="1">
      <c r="A23" s="101" t="s">
        <v>100</v>
      </c>
      <c r="B23" s="102" t="s">
        <v>100</v>
      </c>
      <c r="C23" s="103">
        <v>27417</v>
      </c>
      <c r="D23" s="104">
        <v>0</v>
      </c>
      <c r="E23" s="104">
        <f t="shared" si="8"/>
        <v>27417</v>
      </c>
      <c r="F23" s="105">
        <f t="shared" si="9"/>
        <v>0.004758958913297278</v>
      </c>
      <c r="G23" s="103">
        <v>31498</v>
      </c>
      <c r="H23" s="104"/>
      <c r="I23" s="104">
        <f t="shared" si="10"/>
        <v>31498</v>
      </c>
      <c r="J23" s="105">
        <f t="shared" si="11"/>
        <v>-0.12956378182741757</v>
      </c>
      <c r="K23" s="103">
        <v>338964</v>
      </c>
      <c r="L23" s="104"/>
      <c r="M23" s="104">
        <f t="shared" si="12"/>
        <v>338964</v>
      </c>
      <c r="N23" s="105">
        <f t="shared" si="13"/>
        <v>0.005142598308096626</v>
      </c>
      <c r="O23" s="104">
        <v>401224</v>
      </c>
      <c r="P23" s="104"/>
      <c r="Q23" s="104">
        <f t="shared" si="14"/>
        <v>401224</v>
      </c>
      <c r="R23" s="106">
        <f t="shared" si="15"/>
        <v>-0.15517516399816567</v>
      </c>
    </row>
    <row r="24" spans="1:18" s="5" customFormat="1" ht="20.25" customHeight="1">
      <c r="A24" s="101" t="s">
        <v>98</v>
      </c>
      <c r="B24" s="102" t="s">
        <v>99</v>
      </c>
      <c r="C24" s="103">
        <v>26064</v>
      </c>
      <c r="D24" s="104">
        <v>0</v>
      </c>
      <c r="E24" s="104">
        <f t="shared" si="8"/>
        <v>26064</v>
      </c>
      <c r="F24" s="105">
        <f t="shared" si="9"/>
        <v>0.004524109315978417</v>
      </c>
      <c r="G24" s="103">
        <v>22071</v>
      </c>
      <c r="H24" s="104"/>
      <c r="I24" s="104">
        <f t="shared" si="10"/>
        <v>22071</v>
      </c>
      <c r="J24" s="105">
        <f t="shared" si="11"/>
        <v>0.18091613429386988</v>
      </c>
      <c r="K24" s="103">
        <v>287965</v>
      </c>
      <c r="L24" s="104"/>
      <c r="M24" s="104">
        <f t="shared" si="12"/>
        <v>287965</v>
      </c>
      <c r="N24" s="105">
        <f t="shared" si="13"/>
        <v>0.004368866079557254</v>
      </c>
      <c r="O24" s="104">
        <v>303065</v>
      </c>
      <c r="P24" s="104"/>
      <c r="Q24" s="104">
        <f t="shared" si="14"/>
        <v>303065</v>
      </c>
      <c r="R24" s="106">
        <f t="shared" si="15"/>
        <v>-0.04982429511820896</v>
      </c>
    </row>
    <row r="25" spans="1:18" s="5" customFormat="1" ht="20.25" customHeight="1">
      <c r="A25" s="101" t="s">
        <v>101</v>
      </c>
      <c r="B25" s="102" t="s">
        <v>102</v>
      </c>
      <c r="C25" s="103">
        <v>23678</v>
      </c>
      <c r="D25" s="104">
        <v>3</v>
      </c>
      <c r="E25" s="104">
        <f t="shared" si="8"/>
        <v>23681</v>
      </c>
      <c r="F25" s="105">
        <f t="shared" si="9"/>
        <v>0.0041104754723636</v>
      </c>
      <c r="G25" s="103">
        <v>31201</v>
      </c>
      <c r="H25" s="104">
        <v>1</v>
      </c>
      <c r="I25" s="104">
        <f t="shared" si="10"/>
        <v>31202</v>
      </c>
      <c r="J25" s="105">
        <f t="shared" si="11"/>
        <v>-0.24104224088199477</v>
      </c>
      <c r="K25" s="103">
        <v>289537</v>
      </c>
      <c r="L25" s="104">
        <v>145</v>
      </c>
      <c r="M25" s="104">
        <f t="shared" si="12"/>
        <v>289682</v>
      </c>
      <c r="N25" s="105">
        <f t="shared" si="13"/>
        <v>0.004394915575359174</v>
      </c>
      <c r="O25" s="104">
        <v>266401</v>
      </c>
      <c r="P25" s="104">
        <v>42</v>
      </c>
      <c r="Q25" s="104">
        <f t="shared" si="14"/>
        <v>266443</v>
      </c>
      <c r="R25" s="106">
        <f t="shared" si="15"/>
        <v>0.08721940527617544</v>
      </c>
    </row>
    <row r="26" spans="1:18" s="5" customFormat="1" ht="20.25" customHeight="1">
      <c r="A26" s="101" t="s">
        <v>103</v>
      </c>
      <c r="B26" s="102" t="s">
        <v>104</v>
      </c>
      <c r="C26" s="103">
        <v>20158</v>
      </c>
      <c r="D26" s="104">
        <v>0</v>
      </c>
      <c r="E26" s="104">
        <f t="shared" si="8"/>
        <v>20158</v>
      </c>
      <c r="F26" s="105">
        <f t="shared" si="9"/>
        <v>0.003498963919256174</v>
      </c>
      <c r="G26" s="103">
        <v>26599</v>
      </c>
      <c r="H26" s="104"/>
      <c r="I26" s="104">
        <f t="shared" si="10"/>
        <v>26599</v>
      </c>
      <c r="J26" s="105">
        <f t="shared" si="11"/>
        <v>-0.24215196060002253</v>
      </c>
      <c r="K26" s="103">
        <v>298934</v>
      </c>
      <c r="L26" s="104"/>
      <c r="M26" s="104">
        <f t="shared" si="12"/>
        <v>298934</v>
      </c>
      <c r="N26" s="105">
        <f t="shared" si="13"/>
        <v>0.004535282456640106</v>
      </c>
      <c r="O26" s="104">
        <v>308303</v>
      </c>
      <c r="P26" s="104"/>
      <c r="Q26" s="104">
        <f t="shared" si="14"/>
        <v>308303</v>
      </c>
      <c r="R26" s="106">
        <f t="shared" si="15"/>
        <v>-0.03038893556014699</v>
      </c>
    </row>
    <row r="27" spans="1:18" s="5" customFormat="1" ht="20.25" customHeight="1">
      <c r="A27" s="101" t="s">
        <v>105</v>
      </c>
      <c r="B27" s="102" t="s">
        <v>106</v>
      </c>
      <c r="C27" s="103">
        <v>17648</v>
      </c>
      <c r="D27" s="104">
        <v>0</v>
      </c>
      <c r="E27" s="104">
        <f>D27+C27</f>
        <v>17648</v>
      </c>
      <c r="F27" s="105">
        <f>E27/$E$7</f>
        <v>0.003063285804496129</v>
      </c>
      <c r="G27" s="103">
        <v>18099</v>
      </c>
      <c r="H27" s="104"/>
      <c r="I27" s="104">
        <f>H27+G27</f>
        <v>18099</v>
      </c>
      <c r="J27" s="105">
        <f>(E27/I27-1)</f>
        <v>-0.024918503784739476</v>
      </c>
      <c r="K27" s="103">
        <v>239620</v>
      </c>
      <c r="L27" s="104"/>
      <c r="M27" s="104">
        <f>L27+K27</f>
        <v>239620</v>
      </c>
      <c r="N27" s="105">
        <f>M27/$M$7</f>
        <v>0.0036353990588561427</v>
      </c>
      <c r="O27" s="104">
        <v>237862</v>
      </c>
      <c r="P27" s="104"/>
      <c r="Q27" s="104">
        <f>P27+O27</f>
        <v>237862</v>
      </c>
      <c r="R27" s="106">
        <f>(M27/Q27-1)</f>
        <v>0.007390840066929583</v>
      </c>
    </row>
    <row r="28" spans="1:18" s="5" customFormat="1" ht="20.25" customHeight="1">
      <c r="A28" s="101" t="s">
        <v>109</v>
      </c>
      <c r="B28" s="102" t="s">
        <v>110</v>
      </c>
      <c r="C28" s="103">
        <v>15812</v>
      </c>
      <c r="D28" s="104">
        <v>0</v>
      </c>
      <c r="E28" s="104">
        <f>D28+C28</f>
        <v>15812</v>
      </c>
      <c r="F28" s="105">
        <f>E28/$E$7</f>
        <v>0.0027445985460501352</v>
      </c>
      <c r="G28" s="103">
        <v>20006</v>
      </c>
      <c r="H28" s="104"/>
      <c r="I28" s="104">
        <f>H28+G28</f>
        <v>20006</v>
      </c>
      <c r="J28" s="105">
        <f>(E28/I28-1)</f>
        <v>-0.20963710886733977</v>
      </c>
      <c r="K28" s="103">
        <v>205289</v>
      </c>
      <c r="L28" s="104"/>
      <c r="M28" s="104">
        <f>L28+K28</f>
        <v>205289</v>
      </c>
      <c r="N28" s="105">
        <f>M28/$M$7</f>
        <v>0.0031145456864765824</v>
      </c>
      <c r="O28" s="104">
        <v>212798</v>
      </c>
      <c r="P28" s="104"/>
      <c r="Q28" s="104">
        <f>P28+O28</f>
        <v>212798</v>
      </c>
      <c r="R28" s="106">
        <f>(M28/Q28-1)</f>
        <v>-0.03528698577994149</v>
      </c>
    </row>
    <row r="29" spans="1:18" s="5" customFormat="1" ht="20.25" customHeight="1">
      <c r="A29" s="101" t="s">
        <v>107</v>
      </c>
      <c r="B29" s="102" t="s">
        <v>108</v>
      </c>
      <c r="C29" s="103">
        <v>15761</v>
      </c>
      <c r="D29" s="104">
        <v>0</v>
      </c>
      <c r="E29" s="104">
        <f>D29+C29</f>
        <v>15761</v>
      </c>
      <c r="F29" s="105">
        <f>E29/$E$7</f>
        <v>0.002735746122204413</v>
      </c>
      <c r="G29" s="103">
        <v>15685</v>
      </c>
      <c r="H29" s="104"/>
      <c r="I29" s="104">
        <f>H29+G29</f>
        <v>15685</v>
      </c>
      <c r="J29" s="105">
        <f>(E29/I29-1)</f>
        <v>0.00484539368823711</v>
      </c>
      <c r="K29" s="103">
        <v>169457</v>
      </c>
      <c r="L29" s="104">
        <v>7</v>
      </c>
      <c r="M29" s="104">
        <f>L29+K29</f>
        <v>169464</v>
      </c>
      <c r="N29" s="105">
        <f>M29/$M$7</f>
        <v>0.002571026066730646</v>
      </c>
      <c r="O29" s="104">
        <v>179305</v>
      </c>
      <c r="P29" s="104">
        <v>9</v>
      </c>
      <c r="Q29" s="104">
        <f>P29+O29</f>
        <v>179314</v>
      </c>
      <c r="R29" s="106">
        <f>(M29/Q29-1)</f>
        <v>-0.05493157254871339</v>
      </c>
    </row>
    <row r="30" spans="1:18" s="5" customFormat="1" ht="20.25" customHeight="1">
      <c r="A30" s="101" t="s">
        <v>111</v>
      </c>
      <c r="B30" s="102" t="s">
        <v>112</v>
      </c>
      <c r="C30" s="103">
        <v>14703</v>
      </c>
      <c r="D30" s="104">
        <v>16</v>
      </c>
      <c r="E30" s="104">
        <f aca="true" t="shared" si="16" ref="E30:E38">D30+C30</f>
        <v>14719</v>
      </c>
      <c r="F30" s="105">
        <f aca="true" t="shared" si="17" ref="F30:F38">E30/$E$7</f>
        <v>0.0025548789526506415</v>
      </c>
      <c r="G30" s="103">
        <v>14099</v>
      </c>
      <c r="H30" s="104"/>
      <c r="I30" s="104">
        <f aca="true" t="shared" si="18" ref="I30:I38">H30+G30</f>
        <v>14099</v>
      </c>
      <c r="J30" s="105">
        <f aca="true" t="shared" si="19" ref="J30:J38">(E30/I30-1)</f>
        <v>0.043974749982268246</v>
      </c>
      <c r="K30" s="103">
        <v>150393</v>
      </c>
      <c r="L30" s="104">
        <v>23</v>
      </c>
      <c r="M30" s="104">
        <f aca="true" t="shared" si="20" ref="M30:M38">L30+K30</f>
        <v>150416</v>
      </c>
      <c r="N30" s="105">
        <f aca="true" t="shared" si="21" ref="N30:N38">M30/$M$7</f>
        <v>0.0022820389985681727</v>
      </c>
      <c r="O30" s="104">
        <v>149601</v>
      </c>
      <c r="P30" s="104"/>
      <c r="Q30" s="104">
        <f aca="true" t="shared" si="22" ref="Q30:Q38">P30+O30</f>
        <v>149601</v>
      </c>
      <c r="R30" s="106">
        <f aca="true" t="shared" si="23" ref="R30:R38">(M30/Q30-1)</f>
        <v>0.0054478245466274</v>
      </c>
    </row>
    <row r="31" spans="1:18" s="5" customFormat="1" ht="20.25" customHeight="1">
      <c r="A31" s="101" t="s">
        <v>113</v>
      </c>
      <c r="B31" s="102" t="s">
        <v>114</v>
      </c>
      <c r="C31" s="103">
        <v>12828</v>
      </c>
      <c r="D31" s="104">
        <v>0</v>
      </c>
      <c r="E31" s="104">
        <f>D31+C31</f>
        <v>12828</v>
      </c>
      <c r="F31" s="105">
        <f>E31/$E$7</f>
        <v>0.00222664496260632</v>
      </c>
      <c r="G31" s="103">
        <v>11967</v>
      </c>
      <c r="H31" s="104"/>
      <c r="I31" s="104">
        <f>H31+G31</f>
        <v>11967</v>
      </c>
      <c r="J31" s="105">
        <f>(E31/I31-1)</f>
        <v>0.0719478566056655</v>
      </c>
      <c r="K31" s="103">
        <v>129313</v>
      </c>
      <c r="L31" s="104"/>
      <c r="M31" s="104">
        <f>L31+K31</f>
        <v>129313</v>
      </c>
      <c r="N31" s="105">
        <f>M31/$M$7</f>
        <v>0.001961874461638696</v>
      </c>
      <c r="O31" s="104">
        <v>154712</v>
      </c>
      <c r="P31" s="104"/>
      <c r="Q31" s="104">
        <f>P31+O31</f>
        <v>154712</v>
      </c>
      <c r="R31" s="106">
        <f>(M31/Q31-1)</f>
        <v>-0.16416955375148667</v>
      </c>
    </row>
    <row r="32" spans="1:18" s="5" customFormat="1" ht="20.25" customHeight="1">
      <c r="A32" s="101" t="s">
        <v>115</v>
      </c>
      <c r="B32" s="102" t="s">
        <v>116</v>
      </c>
      <c r="C32" s="103">
        <v>11366</v>
      </c>
      <c r="D32" s="104">
        <v>0</v>
      </c>
      <c r="E32" s="104">
        <f>D32+C32</f>
        <v>11366</v>
      </c>
      <c r="F32" s="105">
        <f>E32/$E$7</f>
        <v>0.001972875479028955</v>
      </c>
      <c r="G32" s="103">
        <v>10171</v>
      </c>
      <c r="H32" s="104"/>
      <c r="I32" s="104">
        <f>H32+G32</f>
        <v>10171</v>
      </c>
      <c r="J32" s="105">
        <f>(E32/I32-1)</f>
        <v>0.11749090551568186</v>
      </c>
      <c r="K32" s="103">
        <v>121243</v>
      </c>
      <c r="L32" s="104"/>
      <c r="M32" s="104">
        <f>L32+K32</f>
        <v>121243</v>
      </c>
      <c r="N32" s="105">
        <f>M32/$M$7</f>
        <v>0.0018394403142179088</v>
      </c>
      <c r="O32" s="104">
        <v>120417</v>
      </c>
      <c r="P32" s="104">
        <v>46</v>
      </c>
      <c r="Q32" s="104">
        <f>P32+O32</f>
        <v>120463</v>
      </c>
      <c r="R32" s="106">
        <f>(M32/Q32-1)</f>
        <v>0.006475017225206159</v>
      </c>
    </row>
    <row r="33" spans="1:18" s="5" customFormat="1" ht="20.25" customHeight="1">
      <c r="A33" s="101" t="s">
        <v>117</v>
      </c>
      <c r="B33" s="102" t="s">
        <v>118</v>
      </c>
      <c r="C33" s="103">
        <v>10742</v>
      </c>
      <c r="D33" s="104">
        <v>0</v>
      </c>
      <c r="E33" s="104">
        <f>D33+C33</f>
        <v>10742</v>
      </c>
      <c r="F33" s="105">
        <f>E33/$E$7</f>
        <v>0.0018645634696224736</v>
      </c>
      <c r="G33" s="103">
        <v>12697</v>
      </c>
      <c r="H33" s="104"/>
      <c r="I33" s="104">
        <f>H33+G33</f>
        <v>12697</v>
      </c>
      <c r="J33" s="105">
        <f>(E33/I33-1)</f>
        <v>-0.15397337953847368</v>
      </c>
      <c r="K33" s="103">
        <v>148379</v>
      </c>
      <c r="L33" s="104"/>
      <c r="M33" s="104">
        <f>L33+K33</f>
        <v>148379</v>
      </c>
      <c r="N33" s="105">
        <f>M33/$M$7</f>
        <v>0.0022511346171188366</v>
      </c>
      <c r="O33" s="104">
        <v>161520</v>
      </c>
      <c r="P33" s="104"/>
      <c r="Q33" s="104">
        <f>P33+O33</f>
        <v>161520</v>
      </c>
      <c r="R33" s="106">
        <f>(M33/Q33-1)</f>
        <v>-0.08135834571570089</v>
      </c>
    </row>
    <row r="34" spans="1:18" s="5" customFormat="1" ht="20.25" customHeight="1">
      <c r="A34" s="101" t="s">
        <v>121</v>
      </c>
      <c r="B34" s="102" t="s">
        <v>122</v>
      </c>
      <c r="C34" s="103">
        <v>9844</v>
      </c>
      <c r="D34" s="104">
        <v>0</v>
      </c>
      <c r="E34" s="104">
        <f t="shared" si="16"/>
        <v>9844</v>
      </c>
      <c r="F34" s="105">
        <f t="shared" si="17"/>
        <v>0.0017086913791625052</v>
      </c>
      <c r="G34" s="103">
        <v>10102</v>
      </c>
      <c r="H34" s="104"/>
      <c r="I34" s="104">
        <f t="shared" si="18"/>
        <v>10102</v>
      </c>
      <c r="J34" s="105">
        <f t="shared" si="19"/>
        <v>-0.025539497129281385</v>
      </c>
      <c r="K34" s="103">
        <v>113940</v>
      </c>
      <c r="L34" s="104">
        <v>8</v>
      </c>
      <c r="M34" s="104">
        <f t="shared" si="20"/>
        <v>113948</v>
      </c>
      <c r="N34" s="105">
        <f t="shared" si="21"/>
        <v>0.0017287640929744585</v>
      </c>
      <c r="O34" s="104">
        <v>117424</v>
      </c>
      <c r="P34" s="104"/>
      <c r="Q34" s="104">
        <f t="shared" si="22"/>
        <v>117424</v>
      </c>
      <c r="R34" s="106">
        <f t="shared" si="23"/>
        <v>-0.02960212563019482</v>
      </c>
    </row>
    <row r="35" spans="1:18" s="5" customFormat="1" ht="20.25" customHeight="1">
      <c r="A35" s="101" t="s">
        <v>119</v>
      </c>
      <c r="B35" s="102" t="s">
        <v>120</v>
      </c>
      <c r="C35" s="103">
        <v>9648</v>
      </c>
      <c r="D35" s="104">
        <v>0</v>
      </c>
      <c r="E35" s="104">
        <f t="shared" si="16"/>
        <v>9648</v>
      </c>
      <c r="F35" s="105">
        <f t="shared" si="17"/>
        <v>0.0016746702992848283</v>
      </c>
      <c r="G35" s="103">
        <v>11526</v>
      </c>
      <c r="H35" s="104"/>
      <c r="I35" s="104">
        <f t="shared" si="18"/>
        <v>11526</v>
      </c>
      <c r="J35" s="105">
        <f t="shared" si="19"/>
        <v>-0.1629359708485164</v>
      </c>
      <c r="K35" s="103">
        <v>140844</v>
      </c>
      <c r="L35" s="104">
        <v>23</v>
      </c>
      <c r="M35" s="104">
        <f t="shared" si="20"/>
        <v>140867</v>
      </c>
      <c r="N35" s="105">
        <f t="shared" si="21"/>
        <v>0.002137166176545732</v>
      </c>
      <c r="O35" s="104">
        <v>143676</v>
      </c>
      <c r="P35" s="104"/>
      <c r="Q35" s="104">
        <f t="shared" si="22"/>
        <v>143676</v>
      </c>
      <c r="R35" s="106">
        <f t="shared" si="23"/>
        <v>-0.01955093404604802</v>
      </c>
    </row>
    <row r="36" spans="1:18" s="5" customFormat="1" ht="20.25" customHeight="1">
      <c r="A36" s="101" t="s">
        <v>123</v>
      </c>
      <c r="B36" s="102" t="s">
        <v>124</v>
      </c>
      <c r="C36" s="103">
        <v>8883</v>
      </c>
      <c r="D36" s="104">
        <v>0</v>
      </c>
      <c r="E36" s="104">
        <f t="shared" si="16"/>
        <v>8883</v>
      </c>
      <c r="F36" s="105">
        <f t="shared" si="17"/>
        <v>0.0015418839415989977</v>
      </c>
      <c r="G36" s="103">
        <v>7709</v>
      </c>
      <c r="H36" s="104"/>
      <c r="I36" s="104">
        <f t="shared" si="18"/>
        <v>7709</v>
      </c>
      <c r="J36" s="105">
        <f t="shared" si="19"/>
        <v>0.15228953171617587</v>
      </c>
      <c r="K36" s="103">
        <v>95642</v>
      </c>
      <c r="L36" s="104"/>
      <c r="M36" s="104">
        <f t="shared" si="20"/>
        <v>95642</v>
      </c>
      <c r="N36" s="105">
        <f t="shared" si="21"/>
        <v>0.0014510342909069328</v>
      </c>
      <c r="O36" s="104">
        <v>89855</v>
      </c>
      <c r="P36" s="104"/>
      <c r="Q36" s="104">
        <f t="shared" si="22"/>
        <v>89855</v>
      </c>
      <c r="R36" s="106">
        <f t="shared" si="23"/>
        <v>0.06440376161593675</v>
      </c>
    </row>
    <row r="37" spans="1:18" s="5" customFormat="1" ht="20.25" customHeight="1">
      <c r="A37" s="101" t="s">
        <v>125</v>
      </c>
      <c r="B37" s="102" t="s">
        <v>126</v>
      </c>
      <c r="C37" s="103">
        <v>8063</v>
      </c>
      <c r="D37" s="104">
        <v>0</v>
      </c>
      <c r="E37" s="104">
        <f t="shared" si="16"/>
        <v>8063</v>
      </c>
      <c r="F37" s="105">
        <f t="shared" si="17"/>
        <v>0.0013995508523148394</v>
      </c>
      <c r="G37" s="103">
        <v>7764</v>
      </c>
      <c r="H37" s="104"/>
      <c r="I37" s="104">
        <f t="shared" si="18"/>
        <v>7764</v>
      </c>
      <c r="J37" s="105">
        <f t="shared" si="19"/>
        <v>0.03851107676455445</v>
      </c>
      <c r="K37" s="103">
        <v>82687</v>
      </c>
      <c r="L37" s="104"/>
      <c r="M37" s="104">
        <f t="shared" si="20"/>
        <v>82687</v>
      </c>
      <c r="N37" s="105">
        <f t="shared" si="21"/>
        <v>0.0012544872797748013</v>
      </c>
      <c r="O37" s="104">
        <v>71905</v>
      </c>
      <c r="P37" s="104"/>
      <c r="Q37" s="104">
        <f t="shared" si="22"/>
        <v>71905</v>
      </c>
      <c r="R37" s="106">
        <f t="shared" si="23"/>
        <v>0.1499478478548084</v>
      </c>
    </row>
    <row r="38" spans="1:18" s="5" customFormat="1" ht="20.25" customHeight="1">
      <c r="A38" s="101" t="s">
        <v>129</v>
      </c>
      <c r="B38" s="102" t="s">
        <v>130</v>
      </c>
      <c r="C38" s="103">
        <v>6278</v>
      </c>
      <c r="D38" s="104">
        <v>0</v>
      </c>
      <c r="E38" s="104">
        <f t="shared" si="16"/>
        <v>6278</v>
      </c>
      <c r="F38" s="105">
        <f t="shared" si="17"/>
        <v>0.001089716017714568</v>
      </c>
      <c r="G38" s="103">
        <v>5095</v>
      </c>
      <c r="H38" s="104"/>
      <c r="I38" s="104">
        <f t="shared" si="18"/>
        <v>5095</v>
      </c>
      <c r="J38" s="105">
        <f t="shared" si="19"/>
        <v>0.23218842001962714</v>
      </c>
      <c r="K38" s="103">
        <v>65375</v>
      </c>
      <c r="L38" s="104"/>
      <c r="M38" s="104">
        <f t="shared" si="20"/>
        <v>65375</v>
      </c>
      <c r="N38" s="105">
        <f t="shared" si="21"/>
        <v>0.0009918379662495632</v>
      </c>
      <c r="O38" s="104">
        <v>54627</v>
      </c>
      <c r="P38" s="104"/>
      <c r="Q38" s="104">
        <f t="shared" si="22"/>
        <v>54627</v>
      </c>
      <c r="R38" s="106">
        <f t="shared" si="23"/>
        <v>0.19675252164680468</v>
      </c>
    </row>
    <row r="39" spans="1:18" s="5" customFormat="1" ht="20.25" customHeight="1">
      <c r="A39" s="101" t="s">
        <v>127</v>
      </c>
      <c r="B39" s="102" t="s">
        <v>128</v>
      </c>
      <c r="C39" s="103">
        <v>6135</v>
      </c>
      <c r="D39" s="104">
        <v>0</v>
      </c>
      <c r="E39" s="104">
        <f>D39+C39</f>
        <v>6135</v>
      </c>
      <c r="F39" s="105">
        <f>E39/$E$7</f>
        <v>0.001064894515558916</v>
      </c>
      <c r="G39" s="103">
        <v>5481</v>
      </c>
      <c r="H39" s="104"/>
      <c r="I39" s="104">
        <f>H39+G39</f>
        <v>5481</v>
      </c>
      <c r="J39" s="105">
        <f>(E39/I39-1)</f>
        <v>0.11932129173508477</v>
      </c>
      <c r="K39" s="103">
        <v>56525</v>
      </c>
      <c r="L39" s="104"/>
      <c r="M39" s="104">
        <f>L39+K39</f>
        <v>56525</v>
      </c>
      <c r="N39" s="105">
        <f>M39/$M$7</f>
        <v>0.0008575700350631979</v>
      </c>
      <c r="O39" s="104">
        <v>54430</v>
      </c>
      <c r="P39" s="104"/>
      <c r="Q39" s="104">
        <f>P39+O39</f>
        <v>54430</v>
      </c>
      <c r="R39" s="106">
        <f>(M39/Q39-1)</f>
        <v>0.03848980341723318</v>
      </c>
    </row>
    <row r="40" spans="1:18" s="5" customFormat="1" ht="20.25" customHeight="1">
      <c r="A40" s="101" t="s">
        <v>133</v>
      </c>
      <c r="B40" s="102" t="s">
        <v>134</v>
      </c>
      <c r="C40" s="103">
        <v>5680</v>
      </c>
      <c r="D40" s="104">
        <v>0</v>
      </c>
      <c r="E40" s="104">
        <f>D40+C40</f>
        <v>5680</v>
      </c>
      <c r="F40" s="105">
        <f>E40/$E$7</f>
        <v>0.0009859170087000233</v>
      </c>
      <c r="G40" s="103">
        <v>4200</v>
      </c>
      <c r="H40" s="104"/>
      <c r="I40" s="104">
        <f>H40+G40</f>
        <v>4200</v>
      </c>
      <c r="J40" s="105">
        <f>(E40/I40-1)</f>
        <v>0.35238095238095246</v>
      </c>
      <c r="K40" s="103">
        <v>50293</v>
      </c>
      <c r="L40" s="104"/>
      <c r="M40" s="104">
        <f>L40+K40</f>
        <v>50293</v>
      </c>
      <c r="N40" s="105">
        <f>M40/$M$7</f>
        <v>0.0007630211370797596</v>
      </c>
      <c r="O40" s="104">
        <v>39611</v>
      </c>
      <c r="P40" s="104">
        <v>3</v>
      </c>
      <c r="Q40" s="104">
        <f>P40+O40</f>
        <v>39614</v>
      </c>
      <c r="R40" s="106">
        <f>(M40/Q40-1)</f>
        <v>0.2695764123794617</v>
      </c>
    </row>
    <row r="41" spans="1:18" s="5" customFormat="1" ht="20.25" customHeight="1">
      <c r="A41" s="101" t="s">
        <v>131</v>
      </c>
      <c r="B41" s="102" t="s">
        <v>132</v>
      </c>
      <c r="C41" s="103">
        <v>5666</v>
      </c>
      <c r="D41" s="104">
        <v>0</v>
      </c>
      <c r="E41" s="104">
        <f aca="true" t="shared" si="24" ref="E41:E72">D41+C41</f>
        <v>5666</v>
      </c>
      <c r="F41" s="105">
        <f aca="true" t="shared" si="25" ref="F41:F72">E41/$E$7</f>
        <v>0.0009834869315659036</v>
      </c>
      <c r="G41" s="103">
        <v>6870</v>
      </c>
      <c r="H41" s="104"/>
      <c r="I41" s="104">
        <f aca="true" t="shared" si="26" ref="I41:I72">H41+G41</f>
        <v>6870</v>
      </c>
      <c r="J41" s="105">
        <f aca="true" t="shared" si="27" ref="J41:J72">(E41/I41-1)</f>
        <v>-0.17525473071324604</v>
      </c>
      <c r="K41" s="103">
        <v>71095</v>
      </c>
      <c r="L41" s="104">
        <v>6</v>
      </c>
      <c r="M41" s="104">
        <f aca="true" t="shared" si="28" ref="M41:M72">L41+K41</f>
        <v>71101</v>
      </c>
      <c r="N41" s="105">
        <f aca="true" t="shared" si="29" ref="N41:N72">M41/$M$7</f>
        <v>0.001078710076303024</v>
      </c>
      <c r="O41" s="104">
        <v>65464</v>
      </c>
      <c r="P41" s="104"/>
      <c r="Q41" s="104">
        <f aca="true" t="shared" si="30" ref="Q41:Q72">P41+O41</f>
        <v>65464</v>
      </c>
      <c r="R41" s="106">
        <f aca="true" t="shared" si="31" ref="R41:R72">(M41/Q41-1)</f>
        <v>0.08610839545399007</v>
      </c>
    </row>
    <row r="42" spans="1:18" s="5" customFormat="1" ht="20.25" customHeight="1">
      <c r="A42" s="101" t="s">
        <v>135</v>
      </c>
      <c r="B42" s="102" t="s">
        <v>136</v>
      </c>
      <c r="C42" s="103">
        <v>5298</v>
      </c>
      <c r="D42" s="104">
        <v>0</v>
      </c>
      <c r="E42" s="104">
        <f t="shared" si="24"/>
        <v>5298</v>
      </c>
      <c r="F42" s="105">
        <f t="shared" si="25"/>
        <v>0.0009196106183261837</v>
      </c>
      <c r="G42" s="103">
        <v>5614</v>
      </c>
      <c r="H42" s="104"/>
      <c r="I42" s="104">
        <f t="shared" si="26"/>
        <v>5614</v>
      </c>
      <c r="J42" s="105">
        <f t="shared" si="27"/>
        <v>-0.056287851799073696</v>
      </c>
      <c r="K42" s="103">
        <v>60830</v>
      </c>
      <c r="L42" s="104"/>
      <c r="M42" s="104">
        <f t="shared" si="28"/>
        <v>60830</v>
      </c>
      <c r="N42" s="105">
        <f t="shared" si="29"/>
        <v>0.0009228834185385993</v>
      </c>
      <c r="O42" s="104">
        <v>47762</v>
      </c>
      <c r="P42" s="104"/>
      <c r="Q42" s="104">
        <f t="shared" si="30"/>
        <v>47762</v>
      </c>
      <c r="R42" s="106">
        <f t="shared" si="31"/>
        <v>0.27360663288806997</v>
      </c>
    </row>
    <row r="43" spans="1:18" s="5" customFormat="1" ht="20.25" customHeight="1">
      <c r="A43" s="101" t="s">
        <v>139</v>
      </c>
      <c r="B43" s="102" t="s">
        <v>139</v>
      </c>
      <c r="C43" s="103">
        <v>5023</v>
      </c>
      <c r="D43" s="104">
        <v>0</v>
      </c>
      <c r="E43" s="104">
        <f t="shared" si="24"/>
        <v>5023</v>
      </c>
      <c r="F43" s="105">
        <f t="shared" si="25"/>
        <v>0.0008718769603345452</v>
      </c>
      <c r="G43" s="103">
        <v>4275</v>
      </c>
      <c r="H43" s="104"/>
      <c r="I43" s="104">
        <f t="shared" si="26"/>
        <v>4275</v>
      </c>
      <c r="J43" s="105">
        <f t="shared" si="27"/>
        <v>0.1749707602339181</v>
      </c>
      <c r="K43" s="103">
        <v>43447</v>
      </c>
      <c r="L43" s="104"/>
      <c r="M43" s="104">
        <f t="shared" si="28"/>
        <v>43447</v>
      </c>
      <c r="N43" s="105">
        <f t="shared" si="29"/>
        <v>0.0006591569272603407</v>
      </c>
      <c r="O43" s="104">
        <v>39149</v>
      </c>
      <c r="P43" s="104">
        <v>9</v>
      </c>
      <c r="Q43" s="104">
        <f t="shared" si="30"/>
        <v>39158</v>
      </c>
      <c r="R43" s="106">
        <f t="shared" si="31"/>
        <v>0.10953061954134524</v>
      </c>
    </row>
    <row r="44" spans="1:18" s="5" customFormat="1" ht="20.25" customHeight="1">
      <c r="A44" s="101" t="s">
        <v>140</v>
      </c>
      <c r="B44" s="102" t="s">
        <v>141</v>
      </c>
      <c r="C44" s="103">
        <v>3996</v>
      </c>
      <c r="D44" s="104">
        <v>0</v>
      </c>
      <c r="E44" s="104">
        <f t="shared" si="24"/>
        <v>3996</v>
      </c>
      <c r="F44" s="105">
        <f t="shared" si="25"/>
        <v>0.0006936134448530445</v>
      </c>
      <c r="G44" s="103">
        <v>3896</v>
      </c>
      <c r="H44" s="104"/>
      <c r="I44" s="104">
        <f t="shared" si="26"/>
        <v>3896</v>
      </c>
      <c r="J44" s="105">
        <f t="shared" si="27"/>
        <v>0.02566735112936347</v>
      </c>
      <c r="K44" s="103">
        <v>39839</v>
      </c>
      <c r="L44" s="104"/>
      <c r="M44" s="104">
        <f t="shared" si="28"/>
        <v>39839</v>
      </c>
      <c r="N44" s="105">
        <f t="shared" si="29"/>
        <v>0.0006044180915857185</v>
      </c>
      <c r="O44" s="104">
        <v>39890</v>
      </c>
      <c r="P44" s="104"/>
      <c r="Q44" s="104">
        <f t="shared" si="30"/>
        <v>39890</v>
      </c>
      <c r="R44" s="106">
        <f t="shared" si="31"/>
        <v>-0.0012785159187765904</v>
      </c>
    </row>
    <row r="45" spans="1:18" s="5" customFormat="1" ht="20.25" customHeight="1">
      <c r="A45" s="101" t="s">
        <v>144</v>
      </c>
      <c r="B45" s="102" t="s">
        <v>145</v>
      </c>
      <c r="C45" s="103">
        <v>3967</v>
      </c>
      <c r="D45" s="104">
        <v>0</v>
      </c>
      <c r="E45" s="104">
        <f>D45+C45</f>
        <v>3967</v>
      </c>
      <c r="F45" s="105">
        <f>E45/$E$7</f>
        <v>0.0006885797136466536</v>
      </c>
      <c r="G45" s="103">
        <v>3795</v>
      </c>
      <c r="H45" s="104"/>
      <c r="I45" s="104">
        <f>H45+G45</f>
        <v>3795</v>
      </c>
      <c r="J45" s="105">
        <f>(E45/I45-1)</f>
        <v>0.045322793148880214</v>
      </c>
      <c r="K45" s="103">
        <v>41845</v>
      </c>
      <c r="L45" s="104"/>
      <c r="M45" s="104">
        <f>L45+K45</f>
        <v>41845</v>
      </c>
      <c r="N45" s="105">
        <f>M45/$M$7</f>
        <v>0.0006348521559879614</v>
      </c>
      <c r="O45" s="104">
        <v>40564</v>
      </c>
      <c r="P45" s="104">
        <v>1</v>
      </c>
      <c r="Q45" s="104">
        <f>P45+O45</f>
        <v>40565</v>
      </c>
      <c r="R45" s="106">
        <f>(M45/Q45-1)</f>
        <v>0.031554295575003</v>
      </c>
    </row>
    <row r="46" spans="1:18" s="5" customFormat="1" ht="20.25" customHeight="1">
      <c r="A46" s="101" t="s">
        <v>142</v>
      </c>
      <c r="B46" s="102" t="s">
        <v>143</v>
      </c>
      <c r="C46" s="103">
        <v>3871</v>
      </c>
      <c r="D46" s="104">
        <v>0</v>
      </c>
      <c r="E46" s="104">
        <f>D46+C46</f>
        <v>3871</v>
      </c>
      <c r="F46" s="105">
        <f>E46/$E$7</f>
        <v>0.000671916327584118</v>
      </c>
      <c r="G46" s="103">
        <v>3070</v>
      </c>
      <c r="H46" s="104"/>
      <c r="I46" s="104">
        <f>H46+G46</f>
        <v>3070</v>
      </c>
      <c r="J46" s="105">
        <f>(E46/I46-1)</f>
        <v>0.26091205211726387</v>
      </c>
      <c r="K46" s="103">
        <v>36406</v>
      </c>
      <c r="L46" s="104"/>
      <c r="M46" s="104">
        <f>L46+K46</f>
        <v>36406</v>
      </c>
      <c r="N46" s="105">
        <f>M46/$M$7</f>
        <v>0.0005523342714995273</v>
      </c>
      <c r="O46" s="104">
        <v>40071</v>
      </c>
      <c r="P46" s="104"/>
      <c r="Q46" s="104">
        <f>P46+O46</f>
        <v>40071</v>
      </c>
      <c r="R46" s="106">
        <f>(M46/Q46-1)</f>
        <v>-0.09146265378952356</v>
      </c>
    </row>
    <row r="47" spans="1:18" s="5" customFormat="1" ht="20.25" customHeight="1">
      <c r="A47" s="101" t="s">
        <v>137</v>
      </c>
      <c r="B47" s="102" t="s">
        <v>138</v>
      </c>
      <c r="C47" s="103">
        <v>3864</v>
      </c>
      <c r="D47" s="104">
        <v>0</v>
      </c>
      <c r="E47" s="104">
        <f t="shared" si="24"/>
        <v>3864</v>
      </c>
      <c r="F47" s="105">
        <f t="shared" si="25"/>
        <v>0.0006707012890170581</v>
      </c>
      <c r="G47" s="103">
        <v>2795</v>
      </c>
      <c r="H47" s="104"/>
      <c r="I47" s="104">
        <f t="shared" si="26"/>
        <v>2795</v>
      </c>
      <c r="J47" s="105">
        <f t="shared" si="27"/>
        <v>0.3824686940966011</v>
      </c>
      <c r="K47" s="103">
        <v>32196</v>
      </c>
      <c r="L47" s="104"/>
      <c r="M47" s="104">
        <f t="shared" si="28"/>
        <v>32196</v>
      </c>
      <c r="N47" s="105">
        <f t="shared" si="29"/>
        <v>0.0004884621822007027</v>
      </c>
      <c r="O47" s="104">
        <v>28334</v>
      </c>
      <c r="P47" s="104"/>
      <c r="Q47" s="104">
        <f t="shared" si="30"/>
        <v>28334</v>
      </c>
      <c r="R47" s="106">
        <f t="shared" si="31"/>
        <v>0.13630267523117112</v>
      </c>
    </row>
    <row r="48" spans="1:18" s="5" customFormat="1" ht="20.25" customHeight="1">
      <c r="A48" s="101" t="s">
        <v>146</v>
      </c>
      <c r="B48" s="102" t="s">
        <v>147</v>
      </c>
      <c r="C48" s="103">
        <v>3584</v>
      </c>
      <c r="D48" s="104">
        <v>0</v>
      </c>
      <c r="E48" s="104">
        <f t="shared" si="24"/>
        <v>3584</v>
      </c>
      <c r="F48" s="105">
        <f t="shared" si="25"/>
        <v>0.0006220997463346626</v>
      </c>
      <c r="G48" s="103">
        <v>3898</v>
      </c>
      <c r="H48" s="104"/>
      <c r="I48" s="104">
        <f t="shared" si="26"/>
        <v>3898</v>
      </c>
      <c r="J48" s="105">
        <f t="shared" si="27"/>
        <v>-0.08055413032324266</v>
      </c>
      <c r="K48" s="103">
        <v>42913</v>
      </c>
      <c r="L48" s="104"/>
      <c r="M48" s="104">
        <f t="shared" si="28"/>
        <v>42913</v>
      </c>
      <c r="N48" s="105">
        <f t="shared" si="29"/>
        <v>0.0006510553368362143</v>
      </c>
      <c r="O48" s="104">
        <v>54066</v>
      </c>
      <c r="P48" s="104"/>
      <c r="Q48" s="104">
        <f t="shared" si="30"/>
        <v>54066</v>
      </c>
      <c r="R48" s="106">
        <f t="shared" si="31"/>
        <v>-0.2062849110346613</v>
      </c>
    </row>
    <row r="49" spans="1:18" s="5" customFormat="1" ht="20.25" customHeight="1">
      <c r="A49" s="101" t="s">
        <v>148</v>
      </c>
      <c r="B49" s="102" t="s">
        <v>148</v>
      </c>
      <c r="C49" s="103">
        <v>2781</v>
      </c>
      <c r="D49" s="104">
        <v>0</v>
      </c>
      <c r="E49" s="104">
        <f t="shared" si="24"/>
        <v>2781</v>
      </c>
      <c r="F49" s="105">
        <f t="shared" si="25"/>
        <v>0.0004827174649990783</v>
      </c>
      <c r="G49" s="103">
        <v>2041</v>
      </c>
      <c r="H49" s="104"/>
      <c r="I49" s="104">
        <f t="shared" si="26"/>
        <v>2041</v>
      </c>
      <c r="J49" s="105">
        <f t="shared" si="27"/>
        <v>0.36256736893679564</v>
      </c>
      <c r="K49" s="103">
        <v>32460</v>
      </c>
      <c r="L49" s="104"/>
      <c r="M49" s="104">
        <f t="shared" si="28"/>
        <v>32460</v>
      </c>
      <c r="N49" s="105">
        <f t="shared" si="29"/>
        <v>0.0004924674628598213</v>
      </c>
      <c r="O49" s="104">
        <v>23808</v>
      </c>
      <c r="P49" s="104"/>
      <c r="Q49" s="104">
        <f t="shared" si="30"/>
        <v>23808</v>
      </c>
      <c r="R49" s="106">
        <f t="shared" si="31"/>
        <v>0.36340725806451624</v>
      </c>
    </row>
    <row r="50" spans="1:18" s="5" customFormat="1" ht="20.25" customHeight="1">
      <c r="A50" s="101" t="s">
        <v>149</v>
      </c>
      <c r="B50" s="102" t="s">
        <v>149</v>
      </c>
      <c r="C50" s="103">
        <v>2576</v>
      </c>
      <c r="D50" s="104">
        <v>0</v>
      </c>
      <c r="E50" s="104">
        <f t="shared" si="24"/>
        <v>2576</v>
      </c>
      <c r="F50" s="105">
        <f t="shared" si="25"/>
        <v>0.00044713419267803874</v>
      </c>
      <c r="G50" s="103">
        <v>2829</v>
      </c>
      <c r="H50" s="104"/>
      <c r="I50" s="104">
        <f t="shared" si="26"/>
        <v>2829</v>
      </c>
      <c r="J50" s="105">
        <f t="shared" si="27"/>
        <v>-0.08943089430894313</v>
      </c>
      <c r="K50" s="103">
        <v>26440</v>
      </c>
      <c r="L50" s="104"/>
      <c r="M50" s="104">
        <f t="shared" si="28"/>
        <v>26440</v>
      </c>
      <c r="N50" s="105">
        <f t="shared" si="29"/>
        <v>0.0004011349266177966</v>
      </c>
      <c r="O50" s="104">
        <v>24765</v>
      </c>
      <c r="P50" s="104"/>
      <c r="Q50" s="104">
        <f t="shared" si="30"/>
        <v>24765</v>
      </c>
      <c r="R50" s="106">
        <f t="shared" si="31"/>
        <v>0.06763577629719353</v>
      </c>
    </row>
    <row r="51" spans="1:18" s="5" customFormat="1" ht="20.25" customHeight="1">
      <c r="A51" s="101" t="s">
        <v>121</v>
      </c>
      <c r="B51" s="102" t="s">
        <v>152</v>
      </c>
      <c r="C51" s="103">
        <v>2218</v>
      </c>
      <c r="D51" s="104">
        <v>0</v>
      </c>
      <c r="E51" s="104">
        <f t="shared" si="24"/>
        <v>2218</v>
      </c>
      <c r="F51" s="105">
        <f t="shared" si="25"/>
        <v>0.000384993648819833</v>
      </c>
      <c r="G51" s="103">
        <v>2115</v>
      </c>
      <c r="H51" s="104"/>
      <c r="I51" s="104">
        <f t="shared" si="26"/>
        <v>2115</v>
      </c>
      <c r="J51" s="105">
        <f t="shared" si="27"/>
        <v>0.048699763593380574</v>
      </c>
      <c r="K51" s="103">
        <v>26523</v>
      </c>
      <c r="L51" s="104"/>
      <c r="M51" s="104">
        <f t="shared" si="28"/>
        <v>26523</v>
      </c>
      <c r="N51" s="105">
        <f t="shared" si="29"/>
        <v>0.00040239416258259526</v>
      </c>
      <c r="O51" s="104">
        <v>23424</v>
      </c>
      <c r="P51" s="104"/>
      <c r="Q51" s="104">
        <f t="shared" si="30"/>
        <v>23424</v>
      </c>
      <c r="R51" s="106">
        <f t="shared" si="31"/>
        <v>0.13230020491803285</v>
      </c>
    </row>
    <row r="52" spans="1:18" s="5" customFormat="1" ht="20.25" customHeight="1">
      <c r="A52" s="101" t="s">
        <v>150</v>
      </c>
      <c r="B52" s="102" t="s">
        <v>151</v>
      </c>
      <c r="C52" s="103">
        <v>2180</v>
      </c>
      <c r="D52" s="104">
        <v>0</v>
      </c>
      <c r="E52" s="104">
        <f t="shared" si="24"/>
        <v>2180</v>
      </c>
      <c r="F52" s="105">
        <f t="shared" si="25"/>
        <v>0.00037839772517007936</v>
      </c>
      <c r="G52" s="103">
        <v>1617</v>
      </c>
      <c r="H52" s="104"/>
      <c r="I52" s="104">
        <f t="shared" si="26"/>
        <v>1617</v>
      </c>
      <c r="J52" s="105">
        <f t="shared" si="27"/>
        <v>0.34817563388991957</v>
      </c>
      <c r="K52" s="103">
        <v>18883</v>
      </c>
      <c r="L52" s="104"/>
      <c r="M52" s="104">
        <f t="shared" si="28"/>
        <v>18883</v>
      </c>
      <c r="N52" s="105">
        <f t="shared" si="29"/>
        <v>0.00028648376775052394</v>
      </c>
      <c r="O52" s="104">
        <v>8658</v>
      </c>
      <c r="P52" s="104"/>
      <c r="Q52" s="104">
        <f t="shared" si="30"/>
        <v>8658</v>
      </c>
      <c r="R52" s="106">
        <f t="shared" si="31"/>
        <v>1.1809886809886811</v>
      </c>
    </row>
    <row r="53" spans="1:18" s="5" customFormat="1" ht="20.25" customHeight="1">
      <c r="A53" s="101" t="s">
        <v>155</v>
      </c>
      <c r="B53" s="102" t="s">
        <v>155</v>
      </c>
      <c r="C53" s="103">
        <v>2078</v>
      </c>
      <c r="D53" s="104">
        <v>0</v>
      </c>
      <c r="E53" s="104">
        <f t="shared" si="24"/>
        <v>2078</v>
      </c>
      <c r="F53" s="105">
        <f t="shared" si="25"/>
        <v>0.0003606928774786353</v>
      </c>
      <c r="G53" s="103">
        <v>1358</v>
      </c>
      <c r="H53" s="104"/>
      <c r="I53" s="104">
        <f t="shared" si="26"/>
        <v>1358</v>
      </c>
      <c r="J53" s="105">
        <f t="shared" si="27"/>
        <v>0.5301914580265095</v>
      </c>
      <c r="K53" s="103">
        <v>12899</v>
      </c>
      <c r="L53" s="104"/>
      <c r="M53" s="104">
        <f t="shared" si="28"/>
        <v>12899</v>
      </c>
      <c r="N53" s="105">
        <f t="shared" si="29"/>
        <v>0.0001956974061438335</v>
      </c>
      <c r="O53" s="104">
        <v>14301</v>
      </c>
      <c r="P53" s="104"/>
      <c r="Q53" s="104">
        <f t="shared" si="30"/>
        <v>14301</v>
      </c>
      <c r="R53" s="106">
        <f t="shared" si="31"/>
        <v>-0.09803510244038882</v>
      </c>
    </row>
    <row r="54" spans="1:18" s="5" customFormat="1" ht="20.25" customHeight="1">
      <c r="A54" s="101" t="s">
        <v>153</v>
      </c>
      <c r="B54" s="102" t="s">
        <v>154</v>
      </c>
      <c r="C54" s="103">
        <v>2071</v>
      </c>
      <c r="D54" s="104">
        <v>0</v>
      </c>
      <c r="E54" s="104">
        <f t="shared" si="24"/>
        <v>2071</v>
      </c>
      <c r="F54" s="105">
        <f t="shared" si="25"/>
        <v>0.0003594778389115754</v>
      </c>
      <c r="G54" s="103">
        <v>938</v>
      </c>
      <c r="H54" s="104"/>
      <c r="I54" s="104">
        <f t="shared" si="26"/>
        <v>938</v>
      </c>
      <c r="J54" s="105">
        <f t="shared" si="27"/>
        <v>1.2078891257995736</v>
      </c>
      <c r="K54" s="103">
        <v>15528</v>
      </c>
      <c r="L54" s="104"/>
      <c r="M54" s="104">
        <f t="shared" si="28"/>
        <v>15528</v>
      </c>
      <c r="N54" s="105">
        <f t="shared" si="29"/>
        <v>0.0002355833260408905</v>
      </c>
      <c r="O54" s="104">
        <v>11048</v>
      </c>
      <c r="P54" s="104"/>
      <c r="Q54" s="104">
        <f t="shared" si="30"/>
        <v>11048</v>
      </c>
      <c r="R54" s="106">
        <f t="shared" si="31"/>
        <v>0.40550325850832736</v>
      </c>
    </row>
    <row r="55" spans="1:18" s="5" customFormat="1" ht="20.25" customHeight="1">
      <c r="A55" s="101" t="s">
        <v>156</v>
      </c>
      <c r="B55" s="102" t="s">
        <v>156</v>
      </c>
      <c r="C55" s="103">
        <v>1864</v>
      </c>
      <c r="D55" s="104">
        <v>0</v>
      </c>
      <c r="E55" s="104">
        <f t="shared" si="24"/>
        <v>1864</v>
      </c>
      <c r="F55" s="105">
        <f t="shared" si="25"/>
        <v>0.000323547412714233</v>
      </c>
      <c r="G55" s="103">
        <v>1280</v>
      </c>
      <c r="H55" s="104"/>
      <c r="I55" s="104">
        <f t="shared" si="26"/>
        <v>1280</v>
      </c>
      <c r="J55" s="105">
        <f t="shared" si="27"/>
        <v>0.45625000000000004</v>
      </c>
      <c r="K55" s="103">
        <v>15038</v>
      </c>
      <c r="L55" s="104"/>
      <c r="M55" s="104">
        <f t="shared" si="28"/>
        <v>15038</v>
      </c>
      <c r="N55" s="105">
        <f t="shared" si="29"/>
        <v>0.00022814928239328386</v>
      </c>
      <c r="O55" s="104">
        <v>12445</v>
      </c>
      <c r="P55" s="104"/>
      <c r="Q55" s="104">
        <f t="shared" si="30"/>
        <v>12445</v>
      </c>
      <c r="R55" s="106">
        <f t="shared" si="31"/>
        <v>0.20835676978706297</v>
      </c>
    </row>
    <row r="56" spans="1:18" s="5" customFormat="1" ht="20.25" customHeight="1">
      <c r="A56" s="101" t="s">
        <v>158</v>
      </c>
      <c r="B56" s="102" t="s">
        <v>159</v>
      </c>
      <c r="C56" s="103">
        <v>1719</v>
      </c>
      <c r="D56" s="104">
        <v>0</v>
      </c>
      <c r="E56" s="104">
        <f t="shared" si="24"/>
        <v>1719</v>
      </c>
      <c r="F56" s="105">
        <f t="shared" si="25"/>
        <v>0.00029837875668227816</v>
      </c>
      <c r="G56" s="103">
        <v>1245</v>
      </c>
      <c r="H56" s="104"/>
      <c r="I56" s="104">
        <f t="shared" si="26"/>
        <v>1245</v>
      </c>
      <c r="J56" s="105">
        <f t="shared" si="27"/>
        <v>0.38072289156626504</v>
      </c>
      <c r="K56" s="103">
        <v>39687</v>
      </c>
      <c r="L56" s="104"/>
      <c r="M56" s="104">
        <f t="shared" si="28"/>
        <v>39687</v>
      </c>
      <c r="N56" s="105">
        <f t="shared" si="29"/>
        <v>0.0006021120209031956</v>
      </c>
      <c r="O56" s="104">
        <v>38811</v>
      </c>
      <c r="P56" s="104">
        <v>11</v>
      </c>
      <c r="Q56" s="104">
        <f t="shared" si="30"/>
        <v>38822</v>
      </c>
      <c r="R56" s="106">
        <f t="shared" si="31"/>
        <v>0.022281180773788156</v>
      </c>
    </row>
    <row r="57" spans="1:18" s="5" customFormat="1" ht="20.25" customHeight="1">
      <c r="A57" s="101" t="s">
        <v>161</v>
      </c>
      <c r="B57" s="102" t="s">
        <v>162</v>
      </c>
      <c r="C57" s="103">
        <v>1629</v>
      </c>
      <c r="D57" s="104">
        <v>0</v>
      </c>
      <c r="E57" s="104">
        <f t="shared" si="24"/>
        <v>1629</v>
      </c>
      <c r="F57" s="105">
        <f t="shared" si="25"/>
        <v>0.00028275683224865107</v>
      </c>
      <c r="G57" s="103">
        <v>1479</v>
      </c>
      <c r="H57" s="104"/>
      <c r="I57" s="104">
        <f t="shared" si="26"/>
        <v>1479</v>
      </c>
      <c r="J57" s="105">
        <f t="shared" si="27"/>
        <v>0.10141987829614596</v>
      </c>
      <c r="K57" s="103">
        <v>20128</v>
      </c>
      <c r="L57" s="104"/>
      <c r="M57" s="104">
        <f t="shared" si="28"/>
        <v>20128</v>
      </c>
      <c r="N57" s="105">
        <f t="shared" si="29"/>
        <v>0.00030537230722250415</v>
      </c>
      <c r="O57" s="104">
        <v>21497</v>
      </c>
      <c r="P57" s="104"/>
      <c r="Q57" s="104">
        <f t="shared" si="30"/>
        <v>21497</v>
      </c>
      <c r="R57" s="106">
        <f t="shared" si="31"/>
        <v>-0.0636833046471601</v>
      </c>
    </row>
    <row r="58" spans="1:18" s="5" customFormat="1" ht="20.25" customHeight="1">
      <c r="A58" s="101" t="s">
        <v>160</v>
      </c>
      <c r="B58" s="102" t="s">
        <v>160</v>
      </c>
      <c r="C58" s="103">
        <v>1597</v>
      </c>
      <c r="D58" s="104">
        <v>0</v>
      </c>
      <c r="E58" s="104">
        <f t="shared" si="24"/>
        <v>1597</v>
      </c>
      <c r="F58" s="105">
        <f t="shared" si="25"/>
        <v>0.00027720237022780587</v>
      </c>
      <c r="G58" s="103">
        <v>1167</v>
      </c>
      <c r="H58" s="104"/>
      <c r="I58" s="104">
        <f t="shared" si="26"/>
        <v>1167</v>
      </c>
      <c r="J58" s="105">
        <f t="shared" si="27"/>
        <v>0.3684661525278492</v>
      </c>
      <c r="K58" s="103">
        <v>10859</v>
      </c>
      <c r="L58" s="104"/>
      <c r="M58" s="104">
        <f t="shared" si="28"/>
        <v>10859</v>
      </c>
      <c r="N58" s="105">
        <f t="shared" si="29"/>
        <v>0.0001647475101415527</v>
      </c>
      <c r="O58" s="104">
        <v>11175</v>
      </c>
      <c r="P58" s="104"/>
      <c r="Q58" s="104">
        <f t="shared" si="30"/>
        <v>11175</v>
      </c>
      <c r="R58" s="106">
        <f t="shared" si="31"/>
        <v>-0.028277404921700278</v>
      </c>
    </row>
    <row r="59" spans="1:18" s="5" customFormat="1" ht="20.25" customHeight="1">
      <c r="A59" s="101" t="s">
        <v>157</v>
      </c>
      <c r="B59" s="102" t="s">
        <v>157</v>
      </c>
      <c r="C59" s="103">
        <v>1488</v>
      </c>
      <c r="D59" s="104">
        <v>0</v>
      </c>
      <c r="E59" s="104">
        <f t="shared" si="24"/>
        <v>1488</v>
      </c>
      <c r="F59" s="105">
        <f t="shared" si="25"/>
        <v>0.0002582824839693019</v>
      </c>
      <c r="G59" s="103">
        <v>1319</v>
      </c>
      <c r="H59" s="104"/>
      <c r="I59" s="104">
        <f t="shared" si="26"/>
        <v>1319</v>
      </c>
      <c r="J59" s="105">
        <f t="shared" si="27"/>
        <v>0.1281273692191054</v>
      </c>
      <c r="K59" s="103">
        <v>8043</v>
      </c>
      <c r="L59" s="104"/>
      <c r="M59" s="104">
        <f t="shared" si="28"/>
        <v>8043</v>
      </c>
      <c r="N59" s="105">
        <f t="shared" si="29"/>
        <v>0.00012202451644428661</v>
      </c>
      <c r="O59" s="104">
        <v>7168</v>
      </c>
      <c r="P59" s="104">
        <v>19</v>
      </c>
      <c r="Q59" s="104">
        <f t="shared" si="30"/>
        <v>7187</v>
      </c>
      <c r="R59" s="106">
        <f t="shared" si="31"/>
        <v>0.11910393766522898</v>
      </c>
    </row>
    <row r="60" spans="1:18" s="5" customFormat="1" ht="20.25" customHeight="1">
      <c r="A60" s="101" t="s">
        <v>144</v>
      </c>
      <c r="B60" s="102" t="s">
        <v>163</v>
      </c>
      <c r="C60" s="103">
        <v>1444</v>
      </c>
      <c r="D60" s="104">
        <v>0</v>
      </c>
      <c r="E60" s="104">
        <f t="shared" si="24"/>
        <v>1444</v>
      </c>
      <c r="F60" s="105">
        <f t="shared" si="25"/>
        <v>0.0002506450986906397</v>
      </c>
      <c r="G60" s="103">
        <v>1453</v>
      </c>
      <c r="H60" s="104"/>
      <c r="I60" s="104">
        <f t="shared" si="26"/>
        <v>1453</v>
      </c>
      <c r="J60" s="105">
        <f t="shared" si="27"/>
        <v>-0.00619408121128695</v>
      </c>
      <c r="K60" s="103">
        <v>13810</v>
      </c>
      <c r="L60" s="104"/>
      <c r="M60" s="104">
        <f t="shared" si="28"/>
        <v>13810</v>
      </c>
      <c r="N60" s="105">
        <f t="shared" si="29"/>
        <v>0.00020951865872132264</v>
      </c>
      <c r="O60" s="104">
        <v>15900</v>
      </c>
      <c r="P60" s="104"/>
      <c r="Q60" s="104">
        <f t="shared" si="30"/>
        <v>15900</v>
      </c>
      <c r="R60" s="106">
        <f t="shared" si="31"/>
        <v>-0.13144654088050312</v>
      </c>
    </row>
    <row r="61" spans="1:18" s="5" customFormat="1" ht="20.25" customHeight="1">
      <c r="A61" s="101" t="s">
        <v>164</v>
      </c>
      <c r="B61" s="102" t="s">
        <v>165</v>
      </c>
      <c r="C61" s="103">
        <v>1171</v>
      </c>
      <c r="D61" s="104">
        <v>0</v>
      </c>
      <c r="E61" s="104">
        <f t="shared" si="24"/>
        <v>1171</v>
      </c>
      <c r="F61" s="105">
        <f t="shared" si="25"/>
        <v>0.0002032585945753041</v>
      </c>
      <c r="G61" s="103">
        <v>1092</v>
      </c>
      <c r="H61" s="104"/>
      <c r="I61" s="104">
        <f t="shared" si="26"/>
        <v>1092</v>
      </c>
      <c r="J61" s="105">
        <f t="shared" si="27"/>
        <v>0.07234432234432231</v>
      </c>
      <c r="K61" s="103">
        <v>13292</v>
      </c>
      <c r="L61" s="104"/>
      <c r="M61" s="104">
        <f t="shared" si="28"/>
        <v>13292</v>
      </c>
      <c r="N61" s="105">
        <f t="shared" si="29"/>
        <v>0.00020165981257956703</v>
      </c>
      <c r="O61" s="104">
        <v>12888</v>
      </c>
      <c r="P61" s="104"/>
      <c r="Q61" s="104">
        <f t="shared" si="30"/>
        <v>12888</v>
      </c>
      <c r="R61" s="106">
        <f t="shared" si="31"/>
        <v>0.03134698944754821</v>
      </c>
    </row>
    <row r="62" spans="1:18" s="5" customFormat="1" ht="20.25" customHeight="1">
      <c r="A62" s="101" t="s">
        <v>166</v>
      </c>
      <c r="B62" s="102" t="s">
        <v>167</v>
      </c>
      <c r="C62" s="103">
        <v>1104</v>
      </c>
      <c r="D62" s="104">
        <v>0</v>
      </c>
      <c r="E62" s="104">
        <f t="shared" si="24"/>
        <v>1104</v>
      </c>
      <c r="F62" s="105">
        <f t="shared" si="25"/>
        <v>0.00019162893971915945</v>
      </c>
      <c r="G62" s="103">
        <v>247</v>
      </c>
      <c r="H62" s="104"/>
      <c r="I62" s="104">
        <f t="shared" si="26"/>
        <v>247</v>
      </c>
      <c r="J62" s="105">
        <f t="shared" si="27"/>
        <v>3.469635627530365</v>
      </c>
      <c r="K62" s="103">
        <v>7958</v>
      </c>
      <c r="L62" s="104"/>
      <c r="M62" s="104">
        <f t="shared" si="28"/>
        <v>7958</v>
      </c>
      <c r="N62" s="105">
        <f t="shared" si="29"/>
        <v>0.00012073493744419157</v>
      </c>
      <c r="O62" s="104">
        <v>6999</v>
      </c>
      <c r="P62" s="104"/>
      <c r="Q62" s="104">
        <f t="shared" si="30"/>
        <v>6999</v>
      </c>
      <c r="R62" s="106">
        <f t="shared" si="31"/>
        <v>0.1370195742248892</v>
      </c>
    </row>
    <row r="63" spans="1:18" s="5" customFormat="1" ht="20.25" customHeight="1">
      <c r="A63" s="101" t="s">
        <v>168</v>
      </c>
      <c r="B63" s="102" t="s">
        <v>168</v>
      </c>
      <c r="C63" s="103">
        <v>1010</v>
      </c>
      <c r="D63" s="104">
        <v>0</v>
      </c>
      <c r="E63" s="104">
        <f t="shared" si="24"/>
        <v>1010</v>
      </c>
      <c r="F63" s="105">
        <f t="shared" si="25"/>
        <v>0.00017531270753292667</v>
      </c>
      <c r="G63" s="103">
        <v>2628</v>
      </c>
      <c r="H63" s="104"/>
      <c r="I63" s="104">
        <f t="shared" si="26"/>
        <v>2628</v>
      </c>
      <c r="J63" s="105">
        <f t="shared" si="27"/>
        <v>-0.6156773211567732</v>
      </c>
      <c r="K63" s="103">
        <v>16008</v>
      </c>
      <c r="L63" s="104"/>
      <c r="M63" s="104">
        <f t="shared" si="28"/>
        <v>16008</v>
      </c>
      <c r="N63" s="105">
        <f t="shared" si="29"/>
        <v>0.00024286565451201543</v>
      </c>
      <c r="O63" s="104">
        <v>16589</v>
      </c>
      <c r="P63" s="104"/>
      <c r="Q63" s="104">
        <f t="shared" si="30"/>
        <v>16589</v>
      </c>
      <c r="R63" s="106">
        <f t="shared" si="31"/>
        <v>-0.035023208149978946</v>
      </c>
    </row>
    <row r="64" spans="1:18" s="5" customFormat="1" ht="20.25" customHeight="1">
      <c r="A64" s="101" t="s">
        <v>169</v>
      </c>
      <c r="B64" s="102" t="s">
        <v>170</v>
      </c>
      <c r="C64" s="103">
        <v>986</v>
      </c>
      <c r="D64" s="104">
        <v>0</v>
      </c>
      <c r="E64" s="104">
        <f t="shared" si="24"/>
        <v>986</v>
      </c>
      <c r="F64" s="105">
        <f t="shared" si="25"/>
        <v>0.0001711468610172928</v>
      </c>
      <c r="G64" s="103">
        <v>671</v>
      </c>
      <c r="H64" s="104"/>
      <c r="I64" s="104">
        <f t="shared" si="26"/>
        <v>671</v>
      </c>
      <c r="J64" s="105">
        <f t="shared" si="27"/>
        <v>0.46944858420268254</v>
      </c>
      <c r="K64" s="103">
        <v>7092</v>
      </c>
      <c r="L64" s="104"/>
      <c r="M64" s="104">
        <f t="shared" si="28"/>
        <v>7092</v>
      </c>
      <c r="N64" s="105">
        <f t="shared" si="29"/>
        <v>0.0001075964031608704</v>
      </c>
      <c r="O64" s="104">
        <v>6784</v>
      </c>
      <c r="P64" s="104"/>
      <c r="Q64" s="104">
        <f t="shared" si="30"/>
        <v>6784</v>
      </c>
      <c r="R64" s="106">
        <f t="shared" si="31"/>
        <v>0.045400943396226356</v>
      </c>
    </row>
    <row r="65" spans="1:18" s="5" customFormat="1" ht="20.25" customHeight="1">
      <c r="A65" s="101" t="s">
        <v>171</v>
      </c>
      <c r="B65" s="102" t="s">
        <v>171</v>
      </c>
      <c r="C65" s="103">
        <v>837</v>
      </c>
      <c r="D65" s="104">
        <v>0</v>
      </c>
      <c r="E65" s="104">
        <f t="shared" si="24"/>
        <v>837</v>
      </c>
      <c r="F65" s="105">
        <f t="shared" si="25"/>
        <v>0.0001452838972327323</v>
      </c>
      <c r="G65" s="103">
        <v>1050</v>
      </c>
      <c r="H65" s="104"/>
      <c r="I65" s="104">
        <f t="shared" si="26"/>
        <v>1050</v>
      </c>
      <c r="J65" s="105">
        <f t="shared" si="27"/>
        <v>-0.20285714285714285</v>
      </c>
      <c r="K65" s="103">
        <v>13116</v>
      </c>
      <c r="L65" s="104"/>
      <c r="M65" s="104">
        <f t="shared" si="28"/>
        <v>13116</v>
      </c>
      <c r="N65" s="105">
        <f t="shared" si="29"/>
        <v>0.0001989896254734879</v>
      </c>
      <c r="O65" s="104">
        <v>12791</v>
      </c>
      <c r="P65" s="104"/>
      <c r="Q65" s="104">
        <f t="shared" si="30"/>
        <v>12791</v>
      </c>
      <c r="R65" s="106">
        <f t="shared" si="31"/>
        <v>0.02540849034477377</v>
      </c>
    </row>
    <row r="66" spans="1:18" s="5" customFormat="1" ht="20.25" customHeight="1">
      <c r="A66" s="101" t="s">
        <v>172</v>
      </c>
      <c r="B66" s="102" t="s">
        <v>173</v>
      </c>
      <c r="C66" s="103">
        <v>779</v>
      </c>
      <c r="D66" s="104">
        <v>0</v>
      </c>
      <c r="E66" s="104">
        <f t="shared" si="24"/>
        <v>779</v>
      </c>
      <c r="F66" s="105">
        <f t="shared" si="25"/>
        <v>0.00013521643481995038</v>
      </c>
      <c r="G66" s="103">
        <v>470</v>
      </c>
      <c r="H66" s="104"/>
      <c r="I66" s="104">
        <f t="shared" si="26"/>
        <v>470</v>
      </c>
      <c r="J66" s="105">
        <f t="shared" si="27"/>
        <v>0.6574468085106382</v>
      </c>
      <c r="K66" s="103">
        <v>7494</v>
      </c>
      <c r="L66" s="104"/>
      <c r="M66" s="104">
        <f t="shared" si="28"/>
        <v>7494</v>
      </c>
      <c r="N66" s="105">
        <f t="shared" si="29"/>
        <v>0.0001136953532554375</v>
      </c>
      <c r="O66" s="104">
        <v>6185</v>
      </c>
      <c r="P66" s="104">
        <v>34</v>
      </c>
      <c r="Q66" s="104">
        <f t="shared" si="30"/>
        <v>6219</v>
      </c>
      <c r="R66" s="106">
        <f t="shared" si="31"/>
        <v>0.20501688374336702</v>
      </c>
    </row>
    <row r="67" spans="1:18" s="5" customFormat="1" ht="20.25" customHeight="1">
      <c r="A67" s="101" t="s">
        <v>174</v>
      </c>
      <c r="B67" s="102" t="s">
        <v>175</v>
      </c>
      <c r="C67" s="103">
        <v>695</v>
      </c>
      <c r="D67" s="104">
        <v>0</v>
      </c>
      <c r="E67" s="104">
        <f t="shared" si="24"/>
        <v>695</v>
      </c>
      <c r="F67" s="105">
        <f t="shared" si="25"/>
        <v>0.00012063597201523172</v>
      </c>
      <c r="G67" s="103">
        <v>899</v>
      </c>
      <c r="H67" s="104"/>
      <c r="I67" s="104">
        <f t="shared" si="26"/>
        <v>899</v>
      </c>
      <c r="J67" s="105">
        <f t="shared" si="27"/>
        <v>-0.2269187986651835</v>
      </c>
      <c r="K67" s="103">
        <v>10462</v>
      </c>
      <c r="L67" s="104"/>
      <c r="M67" s="104">
        <f t="shared" si="28"/>
        <v>10462</v>
      </c>
      <c r="N67" s="105">
        <f t="shared" si="29"/>
        <v>0.00015872441763522646</v>
      </c>
      <c r="O67" s="104">
        <v>9014</v>
      </c>
      <c r="P67" s="104"/>
      <c r="Q67" s="104">
        <f t="shared" si="30"/>
        <v>9014</v>
      </c>
      <c r="R67" s="106">
        <f t="shared" si="31"/>
        <v>0.16063900599068126</v>
      </c>
    </row>
    <row r="68" spans="1:18" s="5" customFormat="1" ht="20.25" customHeight="1">
      <c r="A68" s="101" t="s">
        <v>178</v>
      </c>
      <c r="B68" s="102" t="s">
        <v>178</v>
      </c>
      <c r="C68" s="103">
        <v>547</v>
      </c>
      <c r="D68" s="104">
        <v>0</v>
      </c>
      <c r="E68" s="104">
        <f t="shared" si="24"/>
        <v>547</v>
      </c>
      <c r="F68" s="105">
        <f t="shared" si="25"/>
        <v>9.494658516882267E-05</v>
      </c>
      <c r="G68" s="103">
        <v>539</v>
      </c>
      <c r="H68" s="104"/>
      <c r="I68" s="104">
        <f t="shared" si="26"/>
        <v>539</v>
      </c>
      <c r="J68" s="105">
        <f t="shared" si="27"/>
        <v>0.014842300556586308</v>
      </c>
      <c r="K68" s="103">
        <v>4684</v>
      </c>
      <c r="L68" s="104"/>
      <c r="M68" s="104">
        <f t="shared" si="28"/>
        <v>4684</v>
      </c>
      <c r="N68" s="105">
        <f t="shared" si="29"/>
        <v>7.106338866406048E-05</v>
      </c>
      <c r="O68" s="104">
        <v>3862</v>
      </c>
      <c r="P68" s="104"/>
      <c r="Q68" s="104">
        <f t="shared" si="30"/>
        <v>3862</v>
      </c>
      <c r="R68" s="106">
        <f t="shared" si="31"/>
        <v>0.21284308648368722</v>
      </c>
    </row>
    <row r="69" spans="1:18" s="5" customFormat="1" ht="20.25" customHeight="1">
      <c r="A69" s="101" t="s">
        <v>179</v>
      </c>
      <c r="B69" s="102" t="s">
        <v>179</v>
      </c>
      <c r="C69" s="103">
        <v>538</v>
      </c>
      <c r="D69" s="104">
        <v>0</v>
      </c>
      <c r="E69" s="104">
        <f t="shared" si="24"/>
        <v>538</v>
      </c>
      <c r="F69" s="105">
        <f t="shared" si="25"/>
        <v>9.338439272545995E-05</v>
      </c>
      <c r="G69" s="103">
        <v>410</v>
      </c>
      <c r="H69" s="104"/>
      <c r="I69" s="104">
        <f t="shared" si="26"/>
        <v>410</v>
      </c>
      <c r="J69" s="105">
        <f t="shared" si="27"/>
        <v>0.31219512195121957</v>
      </c>
      <c r="K69" s="103">
        <v>3964</v>
      </c>
      <c r="L69" s="104"/>
      <c r="M69" s="104">
        <f t="shared" si="28"/>
        <v>3964</v>
      </c>
      <c r="N69" s="105">
        <f t="shared" si="29"/>
        <v>6.0139895957373134E-05</v>
      </c>
      <c r="O69" s="104">
        <v>2776</v>
      </c>
      <c r="P69" s="104"/>
      <c r="Q69" s="104">
        <f t="shared" si="30"/>
        <v>2776</v>
      </c>
      <c r="R69" s="106">
        <f t="shared" si="31"/>
        <v>0.4279538904899136</v>
      </c>
    </row>
    <row r="70" spans="1:18" s="5" customFormat="1" ht="20.25" customHeight="1">
      <c r="A70" s="101" t="s">
        <v>186</v>
      </c>
      <c r="B70" s="102" t="s">
        <v>186</v>
      </c>
      <c r="C70" s="103">
        <v>528</v>
      </c>
      <c r="D70" s="104">
        <v>0</v>
      </c>
      <c r="E70" s="104">
        <f t="shared" si="24"/>
        <v>528</v>
      </c>
      <c r="F70" s="105">
        <f t="shared" si="25"/>
        <v>9.164862334394582E-05</v>
      </c>
      <c r="G70" s="103">
        <v>486</v>
      </c>
      <c r="H70" s="104"/>
      <c r="I70" s="104">
        <f t="shared" si="26"/>
        <v>486</v>
      </c>
      <c r="J70" s="105">
        <f t="shared" si="27"/>
        <v>0.08641975308641969</v>
      </c>
      <c r="K70" s="103">
        <v>5085</v>
      </c>
      <c r="L70" s="104"/>
      <c r="M70" s="104">
        <f t="shared" si="28"/>
        <v>5085</v>
      </c>
      <c r="N70" s="105">
        <f t="shared" si="29"/>
        <v>7.71471672409794E-05</v>
      </c>
      <c r="O70" s="104">
        <v>2739</v>
      </c>
      <c r="P70" s="104"/>
      <c r="Q70" s="104">
        <f t="shared" si="30"/>
        <v>2739</v>
      </c>
      <c r="R70" s="106">
        <f t="shared" si="31"/>
        <v>0.8565169769989047</v>
      </c>
    </row>
    <row r="71" spans="1:18" s="5" customFormat="1" ht="20.25" customHeight="1">
      <c r="A71" s="101" t="s">
        <v>176</v>
      </c>
      <c r="B71" s="102" t="s">
        <v>177</v>
      </c>
      <c r="C71" s="103">
        <v>517</v>
      </c>
      <c r="D71" s="104">
        <v>0</v>
      </c>
      <c r="E71" s="104">
        <f t="shared" si="24"/>
        <v>517</v>
      </c>
      <c r="F71" s="105">
        <f t="shared" si="25"/>
        <v>8.97392770242803E-05</v>
      </c>
      <c r="G71" s="103"/>
      <c r="H71" s="104"/>
      <c r="I71" s="104">
        <f t="shared" si="26"/>
        <v>0</v>
      </c>
      <c r="J71" s="105" t="e">
        <f t="shared" si="27"/>
        <v>#DIV/0!</v>
      </c>
      <c r="K71" s="103">
        <v>529</v>
      </c>
      <c r="L71" s="104"/>
      <c r="M71" s="104">
        <f t="shared" si="28"/>
        <v>529</v>
      </c>
      <c r="N71" s="105">
        <f t="shared" si="29"/>
        <v>8.025732835885568E-06</v>
      </c>
      <c r="O71" s="104">
        <v>32</v>
      </c>
      <c r="P71" s="104"/>
      <c r="Q71" s="104">
        <f t="shared" si="30"/>
        <v>32</v>
      </c>
      <c r="R71" s="106">
        <f t="shared" si="31"/>
        <v>15.53125</v>
      </c>
    </row>
    <row r="72" spans="1:18" s="5" customFormat="1" ht="20.25" customHeight="1" thickBot="1">
      <c r="A72" s="107" t="s">
        <v>180</v>
      </c>
      <c r="B72" s="108" t="s">
        <v>180</v>
      </c>
      <c r="C72" s="109">
        <v>8422</v>
      </c>
      <c r="D72" s="110">
        <v>4</v>
      </c>
      <c r="E72" s="110">
        <f t="shared" si="24"/>
        <v>8426</v>
      </c>
      <c r="F72" s="111">
        <f t="shared" si="25"/>
        <v>0.0014625592808638023</v>
      </c>
      <c r="G72" s="109">
        <v>8157</v>
      </c>
      <c r="H72" s="110"/>
      <c r="I72" s="110">
        <f t="shared" si="26"/>
        <v>8157</v>
      </c>
      <c r="J72" s="111">
        <f t="shared" si="27"/>
        <v>0.032977810469535296</v>
      </c>
      <c r="K72" s="109">
        <v>89147</v>
      </c>
      <c r="L72" s="110">
        <v>31</v>
      </c>
      <c r="M72" s="110">
        <f t="shared" si="28"/>
        <v>89178</v>
      </c>
      <c r="N72" s="111">
        <f t="shared" si="29"/>
        <v>0.0013529656008291174</v>
      </c>
      <c r="O72" s="110">
        <v>89965</v>
      </c>
      <c r="P72" s="110">
        <v>60</v>
      </c>
      <c r="Q72" s="110">
        <f t="shared" si="30"/>
        <v>90025</v>
      </c>
      <c r="R72" s="112">
        <f t="shared" si="31"/>
        <v>-0.009408497639544544</v>
      </c>
    </row>
    <row r="73" spans="1:2" ht="15.75" thickTop="1">
      <c r="A73" s="12"/>
      <c r="B73" s="3"/>
    </row>
    <row r="74" spans="1:2" ht="14.25">
      <c r="A74" s="9"/>
      <c r="B74" s="2"/>
    </row>
  </sheetData>
  <sheetProtection/>
  <mergeCells count="14">
    <mergeCell ref="J5:J6"/>
    <mergeCell ref="N5:N6"/>
    <mergeCell ref="C4:J4"/>
    <mergeCell ref="K4:R4"/>
    <mergeCell ref="A1:B1"/>
    <mergeCell ref="B4:B6"/>
    <mergeCell ref="A3:R3"/>
    <mergeCell ref="A4:A6"/>
    <mergeCell ref="F5:F6"/>
    <mergeCell ref="C5:E5"/>
    <mergeCell ref="R5:R6"/>
    <mergeCell ref="G5:I5"/>
    <mergeCell ref="K5:M5"/>
    <mergeCell ref="O5:Q5"/>
  </mergeCells>
  <conditionalFormatting sqref="R73:R65536 J73:J65536 R3:R6 J3:J4">
    <cfRule type="cellIs" priority="6" dxfId="34" operator="lessThan" stopIfTrue="1">
      <formula>0</formula>
    </cfRule>
  </conditionalFormatting>
  <conditionalFormatting sqref="J7:J72 R7:R72">
    <cfRule type="cellIs" priority="7" dxfId="34" operator="lessThan" stopIfTrue="1">
      <formula>0</formula>
    </cfRule>
    <cfRule type="cellIs" priority="8" dxfId="35" operator="greaterThanOrEqual" stopIfTrue="1">
      <formula>0</formula>
    </cfRule>
  </conditionalFormatting>
  <conditionalFormatting sqref="J5:J6">
    <cfRule type="cellIs" priority="1" dxfId="34" operator="lessThan" stopIfTrue="1">
      <formula>0</formula>
    </cfRule>
  </conditionalFormatting>
  <hyperlinks>
    <hyperlink ref="A1:B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93"/>
  <sheetViews>
    <sheetView showGridLines="0" zoomScale="74" zoomScaleNormal="74" zoomScalePageLayoutView="0" workbookViewId="0" topLeftCell="C1">
      <selection activeCell="O8" sqref="O8:P53"/>
    </sheetView>
  </sheetViews>
  <sheetFormatPr defaultColWidth="8.00390625" defaultRowHeight="15"/>
  <cols>
    <col min="1" max="1" width="28.140625" style="1" customWidth="1"/>
    <col min="2" max="2" width="41.140625" style="1" customWidth="1"/>
    <col min="3" max="3" width="10.28125" style="1" bestFit="1" customWidth="1"/>
    <col min="4" max="4" width="14.421875" style="1" bestFit="1" customWidth="1"/>
    <col min="5" max="5" width="9.421875" style="1" bestFit="1" customWidth="1"/>
    <col min="6" max="6" width="11.7109375" style="1" bestFit="1" customWidth="1"/>
    <col min="7" max="7" width="12.00390625" style="1" customWidth="1"/>
    <col min="8" max="8" width="15.57421875" style="1" customWidth="1"/>
    <col min="9" max="9" width="9.421875" style="1" bestFit="1" customWidth="1"/>
    <col min="10" max="10" width="11.00390625" style="1" customWidth="1"/>
    <col min="11" max="11" width="11.140625" style="1" bestFit="1" customWidth="1"/>
    <col min="12" max="12" width="14.7109375" style="1" customWidth="1"/>
    <col min="13" max="13" width="14.57421875" style="1" customWidth="1"/>
    <col min="14" max="14" width="11.7109375" style="1" bestFit="1" customWidth="1"/>
    <col min="15" max="15" width="11.140625" style="1" bestFit="1" customWidth="1"/>
    <col min="16" max="16" width="15.7109375" style="1" customWidth="1"/>
    <col min="17" max="17" width="13.7109375" style="1" customWidth="1"/>
    <col min="18" max="18" width="11.57421875" style="1" bestFit="1" customWidth="1"/>
    <col min="19" max="16384" width="8.00390625" style="1" customWidth="1"/>
  </cols>
  <sheetData>
    <row r="1" spans="1:2" ht="15.75">
      <c r="A1" s="266" t="s">
        <v>10</v>
      </c>
      <c r="B1" s="266"/>
    </row>
    <row r="2" ht="15" thickBot="1"/>
    <row r="3" spans="1:18" ht="24" customHeight="1" thickBot="1" thickTop="1">
      <c r="A3" s="284" t="s">
        <v>17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6"/>
    </row>
    <row r="4" spans="1:18" s="13" customFormat="1" ht="18.75" customHeight="1" thickBot="1">
      <c r="A4" s="317" t="s">
        <v>9</v>
      </c>
      <c r="B4" s="257" t="s">
        <v>8</v>
      </c>
      <c r="C4" s="251" t="s">
        <v>7</v>
      </c>
      <c r="D4" s="252"/>
      <c r="E4" s="252"/>
      <c r="F4" s="252"/>
      <c r="G4" s="252"/>
      <c r="H4" s="252"/>
      <c r="I4" s="252"/>
      <c r="J4" s="253"/>
      <c r="K4" s="251" t="s">
        <v>6</v>
      </c>
      <c r="L4" s="252"/>
      <c r="M4" s="252"/>
      <c r="N4" s="252"/>
      <c r="O4" s="252"/>
      <c r="P4" s="252"/>
      <c r="Q4" s="252"/>
      <c r="R4" s="296"/>
    </row>
    <row r="5" spans="1:18" s="8" customFormat="1" ht="26.25" customHeight="1">
      <c r="A5" s="309"/>
      <c r="B5" s="258"/>
      <c r="C5" s="270" t="s">
        <v>62</v>
      </c>
      <c r="D5" s="271"/>
      <c r="E5" s="272"/>
      <c r="F5" s="268" t="s">
        <v>5</v>
      </c>
      <c r="G5" s="270" t="s">
        <v>63</v>
      </c>
      <c r="H5" s="271"/>
      <c r="I5" s="272"/>
      <c r="J5" s="257" t="s">
        <v>4</v>
      </c>
      <c r="K5" s="276" t="s">
        <v>64</v>
      </c>
      <c r="L5" s="276"/>
      <c r="M5" s="277"/>
      <c r="N5" s="268" t="s">
        <v>5</v>
      </c>
      <c r="O5" s="276" t="s">
        <v>65</v>
      </c>
      <c r="P5" s="276"/>
      <c r="Q5" s="277"/>
      <c r="R5" s="318" t="s">
        <v>4</v>
      </c>
    </row>
    <row r="6" spans="1:18" s="7" customFormat="1" ht="32.25" customHeight="1" thickBot="1">
      <c r="A6" s="310"/>
      <c r="B6" s="304"/>
      <c r="C6" s="23" t="s">
        <v>43</v>
      </c>
      <c r="D6" s="24" t="s">
        <v>44</v>
      </c>
      <c r="E6" s="24" t="s">
        <v>1</v>
      </c>
      <c r="F6" s="269"/>
      <c r="G6" s="23" t="s">
        <v>43</v>
      </c>
      <c r="H6" s="24" t="s">
        <v>44</v>
      </c>
      <c r="I6" s="24" t="s">
        <v>1</v>
      </c>
      <c r="J6" s="320"/>
      <c r="K6" s="40" t="s">
        <v>43</v>
      </c>
      <c r="L6" s="24" t="s">
        <v>44</v>
      </c>
      <c r="M6" s="24" t="s">
        <v>1</v>
      </c>
      <c r="N6" s="269"/>
      <c r="O6" s="23" t="s">
        <v>43</v>
      </c>
      <c r="P6" s="24" t="s">
        <v>44</v>
      </c>
      <c r="Q6" s="24" t="s">
        <v>1</v>
      </c>
      <c r="R6" s="319"/>
    </row>
    <row r="7" spans="1:18" s="216" customFormat="1" ht="18" customHeight="1" thickBot="1" thickTop="1">
      <c r="A7" s="315" t="s">
        <v>0</v>
      </c>
      <c r="B7" s="316"/>
      <c r="C7" s="209">
        <f>SUM(C8:C53)</f>
        <v>35174.84400000001</v>
      </c>
      <c r="D7" s="210">
        <f>SUM(D8:D53)</f>
        <v>55767.10900000001</v>
      </c>
      <c r="E7" s="211">
        <f>D7+C7</f>
        <v>90941.95300000002</v>
      </c>
      <c r="F7" s="212">
        <f>E7/$E$7</f>
        <v>1</v>
      </c>
      <c r="G7" s="209">
        <f>SUM(G8:G53)</f>
        <v>35625.937999999995</v>
      </c>
      <c r="H7" s="210">
        <f>SUM(H8:H53)</f>
        <v>56466.27</v>
      </c>
      <c r="I7" s="213">
        <f>H7+G7</f>
        <v>92092.20799999998</v>
      </c>
      <c r="J7" s="214">
        <f>(E7/I7-1)</f>
        <v>-0.012490253247049554</v>
      </c>
      <c r="K7" s="209">
        <f>SUM(K8:K53)</f>
        <v>356079.23733999993</v>
      </c>
      <c r="L7" s="210">
        <f>SUM(L8:L53)</f>
        <v>666686.9084800004</v>
      </c>
      <c r="M7" s="211">
        <f>L7+K7</f>
        <v>1022766.1458200004</v>
      </c>
      <c r="N7" s="212">
        <f>M7/$M$7</f>
        <v>1</v>
      </c>
      <c r="O7" s="209">
        <f>SUM(O8:O53)</f>
        <v>376641.0940000001</v>
      </c>
      <c r="P7" s="210">
        <f>SUM(P8:P53)</f>
        <v>629733.0842299998</v>
      </c>
      <c r="Q7" s="213">
        <f>P7+O7</f>
        <v>1006374.17823</v>
      </c>
      <c r="R7" s="215">
        <f>(M7/Q7-1)</f>
        <v>0.016288144056746834</v>
      </c>
    </row>
    <row r="8" spans="1:18" s="5" customFormat="1" ht="20.25" customHeight="1" thickTop="1">
      <c r="A8" s="95" t="s">
        <v>68</v>
      </c>
      <c r="B8" s="96" t="s">
        <v>69</v>
      </c>
      <c r="C8" s="97">
        <v>14993.662999999997</v>
      </c>
      <c r="D8" s="98">
        <v>47693.681000000004</v>
      </c>
      <c r="E8" s="98">
        <f>D8+C8</f>
        <v>62687.344</v>
      </c>
      <c r="F8" s="99">
        <f>E8/$E$7</f>
        <v>0.6893116095714371</v>
      </c>
      <c r="G8" s="97">
        <v>14136.602999999996</v>
      </c>
      <c r="H8" s="98">
        <v>48303.147</v>
      </c>
      <c r="I8" s="113">
        <f>H8+G8</f>
        <v>62439.74999999999</v>
      </c>
      <c r="J8" s="114">
        <f>(E8/I8-1)</f>
        <v>0.003965326574818295</v>
      </c>
      <c r="K8" s="97">
        <v>147966.8211500001</v>
      </c>
      <c r="L8" s="98">
        <v>558835.7574800005</v>
      </c>
      <c r="M8" s="98">
        <f>L8+K8</f>
        <v>706802.5786300006</v>
      </c>
      <c r="N8" s="99">
        <f>M8/$M$7</f>
        <v>0.691069587626332</v>
      </c>
      <c r="O8" s="98">
        <v>150264.30900000027</v>
      </c>
      <c r="P8" s="98">
        <v>523937.0622299998</v>
      </c>
      <c r="Q8" s="113">
        <f>P8+O8</f>
        <v>674201.37123</v>
      </c>
      <c r="R8" s="115">
        <f>(M8/Q8-1)</f>
        <v>0.048355296786957824</v>
      </c>
    </row>
    <row r="9" spans="1:18" s="5" customFormat="1" ht="20.25" customHeight="1">
      <c r="A9" s="101" t="s">
        <v>70</v>
      </c>
      <c r="B9" s="102" t="s">
        <v>71</v>
      </c>
      <c r="C9" s="103">
        <v>3199.8630000000003</v>
      </c>
      <c r="D9" s="104">
        <v>6693.549999999999</v>
      </c>
      <c r="E9" s="104">
        <f>D9+C9</f>
        <v>9893.413</v>
      </c>
      <c r="F9" s="105">
        <f>E9/$E$7</f>
        <v>0.10878821790862571</v>
      </c>
      <c r="G9" s="103">
        <v>3516.8189999999995</v>
      </c>
      <c r="H9" s="104">
        <v>6754.554</v>
      </c>
      <c r="I9" s="116">
        <f>H9+G9</f>
        <v>10271.373</v>
      </c>
      <c r="J9" s="117">
        <f>(E9/I9-1)</f>
        <v>-0.03679741744360754</v>
      </c>
      <c r="K9" s="103">
        <v>34997.008510000014</v>
      </c>
      <c r="L9" s="104">
        <v>91706.00999999997</v>
      </c>
      <c r="M9" s="104">
        <f>L9+K9</f>
        <v>126703.01850999998</v>
      </c>
      <c r="N9" s="105">
        <f>M9/$M$7</f>
        <v>0.12388268718888434</v>
      </c>
      <c r="O9" s="104">
        <v>37594.58400000002</v>
      </c>
      <c r="P9" s="104">
        <v>90659.49500000002</v>
      </c>
      <c r="Q9" s="116">
        <f>P9+O9</f>
        <v>128254.07900000004</v>
      </c>
      <c r="R9" s="118">
        <f>(M9/Q9-1)</f>
        <v>-0.012093654268883425</v>
      </c>
    </row>
    <row r="10" spans="1:18" s="5" customFormat="1" ht="20.25" customHeight="1">
      <c r="A10" s="101" t="s">
        <v>74</v>
      </c>
      <c r="B10" s="102" t="s">
        <v>75</v>
      </c>
      <c r="C10" s="103">
        <v>2870.7239999999997</v>
      </c>
      <c r="D10" s="104">
        <v>778.3120000000001</v>
      </c>
      <c r="E10" s="104">
        <f>D10+C10</f>
        <v>3649.036</v>
      </c>
      <c r="F10" s="105">
        <f>E10/$E$7</f>
        <v>0.04012489153383367</v>
      </c>
      <c r="G10" s="103">
        <v>3230.0339999999997</v>
      </c>
      <c r="H10" s="104">
        <v>933.1709999999999</v>
      </c>
      <c r="I10" s="116">
        <f>H10+G10</f>
        <v>4163.205</v>
      </c>
      <c r="J10" s="117">
        <f>(E10/I10-1)</f>
        <v>-0.12350316643067061</v>
      </c>
      <c r="K10" s="103">
        <v>29710.793090000006</v>
      </c>
      <c r="L10" s="104">
        <v>8951.752</v>
      </c>
      <c r="M10" s="104">
        <f>L10+K10</f>
        <v>38662.54509000001</v>
      </c>
      <c r="N10" s="105">
        <f>M10/$M$7</f>
        <v>0.03780194059806546</v>
      </c>
      <c r="O10" s="104">
        <v>34815.14400000002</v>
      </c>
      <c r="P10" s="104">
        <v>9546.445000000002</v>
      </c>
      <c r="Q10" s="116">
        <f>P10+O10</f>
        <v>44361.58900000002</v>
      </c>
      <c r="R10" s="118">
        <f>(M10/Q10-1)</f>
        <v>-0.12846798409317606</v>
      </c>
    </row>
    <row r="11" spans="1:18" s="5" customFormat="1" ht="20.25" customHeight="1">
      <c r="A11" s="101" t="s">
        <v>76</v>
      </c>
      <c r="B11" s="102" t="s">
        <v>77</v>
      </c>
      <c r="C11" s="103">
        <v>2659.398</v>
      </c>
      <c r="D11" s="104">
        <v>453.40700000000004</v>
      </c>
      <c r="E11" s="104">
        <f aca="true" t="shared" si="0" ref="E11:E23">D11+C11</f>
        <v>3112.8050000000003</v>
      </c>
      <c r="F11" s="105">
        <f aca="true" t="shared" si="1" ref="F11:F23">E11/$E$7</f>
        <v>0.034228481985646375</v>
      </c>
      <c r="G11" s="103">
        <v>2884.6989999999996</v>
      </c>
      <c r="H11" s="104">
        <v>421.532</v>
      </c>
      <c r="I11" s="116">
        <f aca="true" t="shared" si="2" ref="I11:I23">H11+G11</f>
        <v>3306.2309999999998</v>
      </c>
      <c r="J11" s="117">
        <f aca="true" t="shared" si="3" ref="J11:J23">(E11/I11-1)</f>
        <v>-0.05850347419765878</v>
      </c>
      <c r="K11" s="103">
        <v>26460.263229999997</v>
      </c>
      <c r="L11" s="104">
        <v>5823.290999999999</v>
      </c>
      <c r="M11" s="104">
        <f aca="true" t="shared" si="4" ref="M11:M23">L11+K11</f>
        <v>32283.554229999994</v>
      </c>
      <c r="N11" s="105">
        <f aca="true" t="shared" si="5" ref="N11:N23">M11/$M$7</f>
        <v>0.03156494215411943</v>
      </c>
      <c r="O11" s="104">
        <v>29599.495000000006</v>
      </c>
      <c r="P11" s="104">
        <v>4927.954000000001</v>
      </c>
      <c r="Q11" s="116">
        <f aca="true" t="shared" si="6" ref="Q11:Q23">P11+O11</f>
        <v>34527.44900000001</v>
      </c>
      <c r="R11" s="118">
        <f aca="true" t="shared" si="7" ref="R11:R23">(M11/Q11-1)</f>
        <v>-0.06498872158206681</v>
      </c>
    </row>
    <row r="12" spans="1:18" s="5" customFormat="1" ht="20.25" customHeight="1">
      <c r="A12" s="101" t="s">
        <v>101</v>
      </c>
      <c r="B12" s="102" t="s">
        <v>102</v>
      </c>
      <c r="C12" s="103">
        <v>1718.355</v>
      </c>
      <c r="D12" s="104">
        <v>0</v>
      </c>
      <c r="E12" s="104">
        <f t="shared" si="0"/>
        <v>1718.355</v>
      </c>
      <c r="F12" s="105">
        <f t="shared" si="1"/>
        <v>0.018895074751693528</v>
      </c>
      <c r="G12" s="103">
        <v>1626.405</v>
      </c>
      <c r="H12" s="104">
        <v>1.2</v>
      </c>
      <c r="I12" s="116">
        <f t="shared" si="2"/>
        <v>1627.605</v>
      </c>
      <c r="J12" s="117">
        <f t="shared" si="3"/>
        <v>0.055756771452533105</v>
      </c>
      <c r="K12" s="103">
        <v>19140.73546</v>
      </c>
      <c r="L12" s="104">
        <v>102.58099999999999</v>
      </c>
      <c r="M12" s="104">
        <f t="shared" si="4"/>
        <v>19243.31646</v>
      </c>
      <c r="N12" s="105">
        <f t="shared" si="5"/>
        <v>0.018814972062427538</v>
      </c>
      <c r="O12" s="104">
        <v>18746.198</v>
      </c>
      <c r="P12" s="104">
        <v>23.315</v>
      </c>
      <c r="Q12" s="116">
        <f t="shared" si="6"/>
        <v>18769.513</v>
      </c>
      <c r="R12" s="118">
        <f t="shared" si="7"/>
        <v>0.025243247387398915</v>
      </c>
    </row>
    <row r="13" spans="1:18" s="5" customFormat="1" ht="20.25" customHeight="1">
      <c r="A13" s="101" t="s">
        <v>78</v>
      </c>
      <c r="B13" s="102" t="s">
        <v>79</v>
      </c>
      <c r="C13" s="103">
        <v>1579.9339999999997</v>
      </c>
      <c r="D13" s="104">
        <v>3.692</v>
      </c>
      <c r="E13" s="104">
        <f t="shared" si="0"/>
        <v>1583.6259999999997</v>
      </c>
      <c r="F13" s="105">
        <f t="shared" si="1"/>
        <v>0.017413591282782317</v>
      </c>
      <c r="G13" s="103">
        <v>1879.199</v>
      </c>
      <c r="H13" s="104">
        <v>31.734</v>
      </c>
      <c r="I13" s="116">
        <f t="shared" si="2"/>
        <v>1910.933</v>
      </c>
      <c r="J13" s="117">
        <f t="shared" si="3"/>
        <v>-0.17128125371219205</v>
      </c>
      <c r="K13" s="103">
        <v>18394.8923</v>
      </c>
      <c r="L13" s="104">
        <v>145.467</v>
      </c>
      <c r="M13" s="104">
        <f t="shared" si="4"/>
        <v>18540.3593</v>
      </c>
      <c r="N13" s="105">
        <f t="shared" si="5"/>
        <v>0.018127662296775877</v>
      </c>
      <c r="O13" s="104">
        <v>18298.883</v>
      </c>
      <c r="P13" s="104">
        <v>113.20800000000001</v>
      </c>
      <c r="Q13" s="116">
        <f t="shared" si="6"/>
        <v>18412.091</v>
      </c>
      <c r="R13" s="118">
        <f t="shared" si="7"/>
        <v>0.006966525420714076</v>
      </c>
    </row>
    <row r="14" spans="1:18" s="5" customFormat="1" ht="20.25" customHeight="1">
      <c r="A14" s="101" t="s">
        <v>72</v>
      </c>
      <c r="B14" s="102" t="s">
        <v>73</v>
      </c>
      <c r="C14" s="103">
        <v>1170.653</v>
      </c>
      <c r="D14" s="104">
        <v>119.641</v>
      </c>
      <c r="E14" s="104">
        <f t="shared" si="0"/>
        <v>1290.294</v>
      </c>
      <c r="F14" s="105">
        <f t="shared" si="1"/>
        <v>0.014188105241153109</v>
      </c>
      <c r="G14" s="103">
        <v>1023.6459999999997</v>
      </c>
      <c r="H14" s="104">
        <v>10.642</v>
      </c>
      <c r="I14" s="116">
        <f t="shared" si="2"/>
        <v>1034.2879999999998</v>
      </c>
      <c r="J14" s="117">
        <f t="shared" si="3"/>
        <v>0.24751906625620745</v>
      </c>
      <c r="K14" s="103">
        <v>11353.676850000002</v>
      </c>
      <c r="L14" s="104">
        <v>807.2770000000002</v>
      </c>
      <c r="M14" s="104">
        <f t="shared" si="4"/>
        <v>12160.953850000002</v>
      </c>
      <c r="N14" s="105">
        <f t="shared" si="5"/>
        <v>0.011890258491348464</v>
      </c>
      <c r="O14" s="104">
        <v>10219.024</v>
      </c>
      <c r="P14" s="104">
        <v>143.38000000000002</v>
      </c>
      <c r="Q14" s="116">
        <f t="shared" si="6"/>
        <v>10362.403999999999</v>
      </c>
      <c r="R14" s="118">
        <f t="shared" si="7"/>
        <v>0.17356492277274693</v>
      </c>
    </row>
    <row r="15" spans="1:18" s="5" customFormat="1" ht="20.25" customHeight="1">
      <c r="A15" s="101" t="s">
        <v>90</v>
      </c>
      <c r="B15" s="102" t="s">
        <v>91</v>
      </c>
      <c r="C15" s="103">
        <v>581.855</v>
      </c>
      <c r="D15" s="104">
        <v>0</v>
      </c>
      <c r="E15" s="104">
        <f t="shared" si="0"/>
        <v>581.855</v>
      </c>
      <c r="F15" s="105">
        <f t="shared" si="1"/>
        <v>0.006398092198437831</v>
      </c>
      <c r="G15" s="103">
        <v>603.324</v>
      </c>
      <c r="H15" s="104"/>
      <c r="I15" s="116">
        <f t="shared" si="2"/>
        <v>603.324</v>
      </c>
      <c r="J15" s="117">
        <f t="shared" si="3"/>
        <v>-0.03558452837944448</v>
      </c>
      <c r="K15" s="103">
        <v>5776.602000000001</v>
      </c>
      <c r="L15" s="104"/>
      <c r="M15" s="104">
        <f t="shared" si="4"/>
        <v>5776.602000000001</v>
      </c>
      <c r="N15" s="105">
        <f t="shared" si="5"/>
        <v>0.005648018389745021</v>
      </c>
      <c r="O15" s="104">
        <v>5773.586000000001</v>
      </c>
      <c r="P15" s="104">
        <v>1.756</v>
      </c>
      <c r="Q15" s="116">
        <f t="shared" si="6"/>
        <v>5775.3420000000015</v>
      </c>
      <c r="R15" s="118">
        <f t="shared" si="7"/>
        <v>0.00021816889804959771</v>
      </c>
    </row>
    <row r="16" spans="1:18" s="5" customFormat="1" ht="20.25" customHeight="1">
      <c r="A16" s="101" t="s">
        <v>82</v>
      </c>
      <c r="B16" s="102" t="s">
        <v>83</v>
      </c>
      <c r="C16" s="103">
        <v>509.43199999999996</v>
      </c>
      <c r="D16" s="104">
        <v>15.946</v>
      </c>
      <c r="E16" s="104">
        <f t="shared" si="0"/>
        <v>525.3779999999999</v>
      </c>
      <c r="F16" s="105">
        <f t="shared" si="1"/>
        <v>0.005777069687518145</v>
      </c>
      <c r="G16" s="103">
        <v>424.94100000000003</v>
      </c>
      <c r="H16" s="104">
        <v>6.14</v>
      </c>
      <c r="I16" s="116">
        <f t="shared" si="2"/>
        <v>431.081</v>
      </c>
      <c r="J16" s="117">
        <f t="shared" si="3"/>
        <v>0.2187454329928713</v>
      </c>
      <c r="K16" s="103">
        <v>4946.483369999999</v>
      </c>
      <c r="L16" s="104">
        <v>172.199</v>
      </c>
      <c r="M16" s="104">
        <f t="shared" si="4"/>
        <v>5118.682369999999</v>
      </c>
      <c r="N16" s="105">
        <f t="shared" si="5"/>
        <v>0.005004743646355352</v>
      </c>
      <c r="O16" s="104">
        <v>4911.114999999998</v>
      </c>
      <c r="P16" s="104">
        <v>163.02</v>
      </c>
      <c r="Q16" s="116">
        <f t="shared" si="6"/>
        <v>5074.134999999998</v>
      </c>
      <c r="R16" s="118">
        <f t="shared" si="7"/>
        <v>0.008779303270409766</v>
      </c>
    </row>
    <row r="17" spans="1:18" s="5" customFormat="1" ht="20.25" customHeight="1">
      <c r="A17" s="101" t="s">
        <v>144</v>
      </c>
      <c r="B17" s="102" t="s">
        <v>145</v>
      </c>
      <c r="C17" s="103">
        <v>500.21000000000004</v>
      </c>
      <c r="D17" s="104">
        <v>0</v>
      </c>
      <c r="E17" s="104">
        <f t="shared" si="0"/>
        <v>500.21000000000004</v>
      </c>
      <c r="F17" s="105">
        <f t="shared" si="1"/>
        <v>0.005500321727201085</v>
      </c>
      <c r="G17" s="103">
        <v>288.664</v>
      </c>
      <c r="H17" s="104"/>
      <c r="I17" s="116">
        <f t="shared" si="2"/>
        <v>288.664</v>
      </c>
      <c r="J17" s="117">
        <f t="shared" si="3"/>
        <v>0.7328451071141537</v>
      </c>
      <c r="K17" s="103">
        <v>3502.685</v>
      </c>
      <c r="L17" s="104"/>
      <c r="M17" s="104">
        <f t="shared" si="4"/>
        <v>3502.685</v>
      </c>
      <c r="N17" s="105">
        <f t="shared" si="5"/>
        <v>0.00342471738462924</v>
      </c>
      <c r="O17" s="104">
        <v>3123.468999999999</v>
      </c>
      <c r="P17" s="104">
        <v>0.025</v>
      </c>
      <c r="Q17" s="116">
        <f t="shared" si="6"/>
        <v>3123.4939999999992</v>
      </c>
      <c r="R17" s="118">
        <f t="shared" si="7"/>
        <v>0.12139962490723555</v>
      </c>
    </row>
    <row r="18" spans="1:18" s="5" customFormat="1" ht="20.25" customHeight="1">
      <c r="A18" s="101" t="s">
        <v>84</v>
      </c>
      <c r="B18" s="102" t="s">
        <v>85</v>
      </c>
      <c r="C18" s="103">
        <v>486.971</v>
      </c>
      <c r="D18" s="104">
        <v>8.58</v>
      </c>
      <c r="E18" s="104">
        <f t="shared" si="0"/>
        <v>495.551</v>
      </c>
      <c r="F18" s="105">
        <f t="shared" si="1"/>
        <v>0.005449091246149067</v>
      </c>
      <c r="G18" s="103">
        <v>540.817</v>
      </c>
      <c r="H18" s="104">
        <v>4.05</v>
      </c>
      <c r="I18" s="116">
        <f t="shared" si="2"/>
        <v>544.867</v>
      </c>
      <c r="J18" s="117">
        <f t="shared" si="3"/>
        <v>-0.09051016119530086</v>
      </c>
      <c r="K18" s="103">
        <v>4936.641010000001</v>
      </c>
      <c r="L18" s="104">
        <v>96.71100000000001</v>
      </c>
      <c r="M18" s="104">
        <f t="shared" si="4"/>
        <v>5033.352010000001</v>
      </c>
      <c r="N18" s="105">
        <f t="shared" si="5"/>
        <v>0.004921312687725426</v>
      </c>
      <c r="O18" s="104">
        <v>5954.842999999999</v>
      </c>
      <c r="P18" s="104">
        <v>85.71499999999999</v>
      </c>
      <c r="Q18" s="116">
        <f t="shared" si="6"/>
        <v>6040.557999999999</v>
      </c>
      <c r="R18" s="118">
        <f t="shared" si="7"/>
        <v>-0.16674055443222258</v>
      </c>
    </row>
    <row r="19" spans="1:18" s="5" customFormat="1" ht="20.25" customHeight="1">
      <c r="A19" s="101" t="s">
        <v>139</v>
      </c>
      <c r="B19" s="102" t="s">
        <v>139</v>
      </c>
      <c r="C19" s="103">
        <v>483.159</v>
      </c>
      <c r="D19" s="104">
        <v>0</v>
      </c>
      <c r="E19" s="104">
        <f t="shared" si="0"/>
        <v>483.159</v>
      </c>
      <c r="F19" s="105">
        <f t="shared" si="1"/>
        <v>0.005312828502814316</v>
      </c>
      <c r="G19" s="103">
        <v>515.569</v>
      </c>
      <c r="H19" s="104"/>
      <c r="I19" s="116">
        <f t="shared" si="2"/>
        <v>515.569</v>
      </c>
      <c r="J19" s="117">
        <f t="shared" si="3"/>
        <v>-0.06286258483345575</v>
      </c>
      <c r="K19" s="103">
        <v>5162.880199999998</v>
      </c>
      <c r="L19" s="104"/>
      <c r="M19" s="104">
        <f t="shared" si="4"/>
        <v>5162.880199999998</v>
      </c>
      <c r="N19" s="105">
        <f t="shared" si="5"/>
        <v>0.005047957659823273</v>
      </c>
      <c r="O19" s="104">
        <v>7216.235000000008</v>
      </c>
      <c r="P19" s="104">
        <v>0.35500000000000004</v>
      </c>
      <c r="Q19" s="116">
        <f t="shared" si="6"/>
        <v>7216.590000000007</v>
      </c>
      <c r="R19" s="118">
        <f t="shared" si="7"/>
        <v>-0.284581748443518</v>
      </c>
    </row>
    <row r="20" spans="1:18" s="5" customFormat="1" ht="20.25" customHeight="1">
      <c r="A20" s="101" t="s">
        <v>149</v>
      </c>
      <c r="B20" s="102" t="s">
        <v>149</v>
      </c>
      <c r="C20" s="103">
        <v>410.9120000000001</v>
      </c>
      <c r="D20" s="104">
        <v>0</v>
      </c>
      <c r="E20" s="104">
        <f t="shared" si="0"/>
        <v>410.9120000000001</v>
      </c>
      <c r="F20" s="105">
        <f t="shared" si="1"/>
        <v>0.004518398675691515</v>
      </c>
      <c r="G20" s="103">
        <v>556.677</v>
      </c>
      <c r="H20" s="104"/>
      <c r="I20" s="116">
        <f t="shared" si="2"/>
        <v>556.677</v>
      </c>
      <c r="J20" s="117">
        <f t="shared" si="3"/>
        <v>-0.26184843275364333</v>
      </c>
      <c r="K20" s="103">
        <v>4438.992999999999</v>
      </c>
      <c r="L20" s="104"/>
      <c r="M20" s="104">
        <f t="shared" si="4"/>
        <v>4438.992999999999</v>
      </c>
      <c r="N20" s="105">
        <f t="shared" si="5"/>
        <v>0.004340183743998532</v>
      </c>
      <c r="O20" s="104">
        <v>5536.787</v>
      </c>
      <c r="P20" s="104"/>
      <c r="Q20" s="116">
        <f t="shared" si="6"/>
        <v>5536.787</v>
      </c>
      <c r="R20" s="118">
        <f t="shared" si="7"/>
        <v>-0.19827275277159873</v>
      </c>
    </row>
    <row r="21" spans="1:18" s="5" customFormat="1" ht="20.25" customHeight="1">
      <c r="A21" s="101" t="s">
        <v>107</v>
      </c>
      <c r="B21" s="102" t="s">
        <v>108</v>
      </c>
      <c r="C21" s="103">
        <v>352.27700000000004</v>
      </c>
      <c r="D21" s="104">
        <v>0</v>
      </c>
      <c r="E21" s="104">
        <f t="shared" si="0"/>
        <v>352.27700000000004</v>
      </c>
      <c r="F21" s="105">
        <f t="shared" si="1"/>
        <v>0.0038736467425545605</v>
      </c>
      <c r="G21" s="103">
        <v>430.74199999999996</v>
      </c>
      <c r="H21" s="104"/>
      <c r="I21" s="116">
        <f t="shared" si="2"/>
        <v>430.74199999999996</v>
      </c>
      <c r="J21" s="117">
        <f t="shared" si="3"/>
        <v>-0.18216240812365625</v>
      </c>
      <c r="K21" s="103">
        <v>3550.4729999999963</v>
      </c>
      <c r="L21" s="104">
        <v>0</v>
      </c>
      <c r="M21" s="104">
        <f t="shared" si="4"/>
        <v>3550.4729999999963</v>
      </c>
      <c r="N21" s="105">
        <f t="shared" si="5"/>
        <v>0.0034714416531194552</v>
      </c>
      <c r="O21" s="104">
        <v>4122.703999999989</v>
      </c>
      <c r="P21" s="104">
        <v>2.3499999999999996</v>
      </c>
      <c r="Q21" s="116">
        <f t="shared" si="6"/>
        <v>4125.053999999989</v>
      </c>
      <c r="R21" s="118">
        <f t="shared" si="7"/>
        <v>-0.13929054019656328</v>
      </c>
    </row>
    <row r="22" spans="1:18" s="5" customFormat="1" ht="20.25" customHeight="1">
      <c r="A22" s="101" t="s">
        <v>133</v>
      </c>
      <c r="B22" s="102" t="s">
        <v>134</v>
      </c>
      <c r="C22" s="103">
        <v>333.141</v>
      </c>
      <c r="D22" s="104">
        <v>0</v>
      </c>
      <c r="E22" s="104">
        <f t="shared" si="0"/>
        <v>333.141</v>
      </c>
      <c r="F22" s="105">
        <f t="shared" si="1"/>
        <v>0.003663226805784564</v>
      </c>
      <c r="G22" s="103">
        <v>536.464</v>
      </c>
      <c r="H22" s="104"/>
      <c r="I22" s="116">
        <f t="shared" si="2"/>
        <v>536.464</v>
      </c>
      <c r="J22" s="117">
        <f t="shared" si="3"/>
        <v>-0.3790058605982881</v>
      </c>
      <c r="K22" s="103">
        <v>3286.518</v>
      </c>
      <c r="L22" s="104"/>
      <c r="M22" s="104">
        <f t="shared" si="4"/>
        <v>3286.518</v>
      </c>
      <c r="N22" s="105">
        <f t="shared" si="5"/>
        <v>0.0032133621291942954</v>
      </c>
      <c r="O22" s="104">
        <v>3282.669000000001</v>
      </c>
      <c r="P22" s="104">
        <v>0.02</v>
      </c>
      <c r="Q22" s="116">
        <f t="shared" si="6"/>
        <v>3282.6890000000008</v>
      </c>
      <c r="R22" s="118">
        <f t="shared" si="7"/>
        <v>0.0011664217962772394</v>
      </c>
    </row>
    <row r="23" spans="1:18" s="5" customFormat="1" ht="20.25" customHeight="1">
      <c r="A23" s="101" t="s">
        <v>80</v>
      </c>
      <c r="B23" s="102" t="s">
        <v>81</v>
      </c>
      <c r="C23" s="103">
        <v>302.33000000000004</v>
      </c>
      <c r="D23" s="104">
        <v>0</v>
      </c>
      <c r="E23" s="104">
        <f t="shared" si="0"/>
        <v>302.33000000000004</v>
      </c>
      <c r="F23" s="105">
        <f t="shared" si="1"/>
        <v>0.003324428275693617</v>
      </c>
      <c r="G23" s="103">
        <v>394.323</v>
      </c>
      <c r="H23" s="104"/>
      <c r="I23" s="116">
        <f t="shared" si="2"/>
        <v>394.323</v>
      </c>
      <c r="J23" s="117">
        <f t="shared" si="3"/>
        <v>-0.2332935182578747</v>
      </c>
      <c r="K23" s="103">
        <v>3030.1939999999995</v>
      </c>
      <c r="L23" s="104">
        <v>0.278</v>
      </c>
      <c r="M23" s="104">
        <f t="shared" si="4"/>
        <v>3030.4719999999993</v>
      </c>
      <c r="N23" s="105">
        <f t="shared" si="5"/>
        <v>0.0029630155557899556</v>
      </c>
      <c r="O23" s="104">
        <v>3663.0189999999993</v>
      </c>
      <c r="P23" s="104">
        <v>0.42000000000000004</v>
      </c>
      <c r="Q23" s="116">
        <f t="shared" si="6"/>
        <v>3663.4389999999994</v>
      </c>
      <c r="R23" s="118">
        <f t="shared" si="7"/>
        <v>-0.172779456679912</v>
      </c>
    </row>
    <row r="24" spans="1:18" s="5" customFormat="1" ht="20.25" customHeight="1">
      <c r="A24" s="101" t="s">
        <v>88</v>
      </c>
      <c r="B24" s="102" t="s">
        <v>89</v>
      </c>
      <c r="C24" s="103">
        <v>239.829</v>
      </c>
      <c r="D24" s="104">
        <v>0</v>
      </c>
      <c r="E24" s="104">
        <f aca="true" t="shared" si="8" ref="E24:E29">D24+C24</f>
        <v>239.829</v>
      </c>
      <c r="F24" s="105">
        <f aca="true" t="shared" si="9" ref="F24:F29">E24/$E$7</f>
        <v>0.0026371657094278584</v>
      </c>
      <c r="G24" s="103">
        <v>227.35199999999998</v>
      </c>
      <c r="H24" s="104"/>
      <c r="I24" s="116">
        <f aca="true" t="shared" si="10" ref="I24:I29">H24+G24</f>
        <v>227.35199999999998</v>
      </c>
      <c r="J24" s="117">
        <f aca="true" t="shared" si="11" ref="J24:J29">(E24/I24-1)</f>
        <v>0.05487965797529837</v>
      </c>
      <c r="K24" s="103">
        <v>2164.4110699999997</v>
      </c>
      <c r="L24" s="104">
        <v>0</v>
      </c>
      <c r="M24" s="104">
        <f aca="true" t="shared" si="12" ref="M24:M29">L24+K24</f>
        <v>2164.4110699999997</v>
      </c>
      <c r="N24" s="105">
        <f aca="true" t="shared" si="13" ref="N24:N29">M24/$M$7</f>
        <v>0.002116232609815891</v>
      </c>
      <c r="O24" s="104">
        <v>2345.4139999999998</v>
      </c>
      <c r="P24" s="104"/>
      <c r="Q24" s="116">
        <f aca="true" t="shared" si="14" ref="Q24:Q29">P24+O24</f>
        <v>2345.4139999999998</v>
      </c>
      <c r="R24" s="118">
        <f aca="true" t="shared" si="15" ref="R24:R29">(M24/Q24-1)</f>
        <v>-0.07717312593853376</v>
      </c>
    </row>
    <row r="25" spans="1:18" s="5" customFormat="1" ht="20.25" customHeight="1">
      <c r="A25" s="101" t="s">
        <v>100</v>
      </c>
      <c r="B25" s="102" t="s">
        <v>100</v>
      </c>
      <c r="C25" s="103">
        <v>236.614</v>
      </c>
      <c r="D25" s="104">
        <v>0</v>
      </c>
      <c r="E25" s="104">
        <f t="shared" si="8"/>
        <v>236.614</v>
      </c>
      <c r="F25" s="105">
        <f t="shared" si="9"/>
        <v>0.0026018134886546802</v>
      </c>
      <c r="G25" s="103">
        <v>207.61</v>
      </c>
      <c r="H25" s="104"/>
      <c r="I25" s="116">
        <f t="shared" si="10"/>
        <v>207.61</v>
      </c>
      <c r="J25" s="117">
        <f t="shared" si="11"/>
        <v>0.13970425316699586</v>
      </c>
      <c r="K25" s="103">
        <v>1111.371</v>
      </c>
      <c r="L25" s="104"/>
      <c r="M25" s="104">
        <f t="shared" si="12"/>
        <v>1111.371</v>
      </c>
      <c r="N25" s="105">
        <f t="shared" si="13"/>
        <v>0.001086632564581966</v>
      </c>
      <c r="O25" s="104">
        <v>2914.465</v>
      </c>
      <c r="P25" s="104"/>
      <c r="Q25" s="116">
        <f t="shared" si="14"/>
        <v>2914.465</v>
      </c>
      <c r="R25" s="118">
        <f t="shared" si="15"/>
        <v>-0.6186706651134942</v>
      </c>
    </row>
    <row r="26" spans="1:18" s="5" customFormat="1" ht="20.25" customHeight="1">
      <c r="A26" s="101" t="s">
        <v>98</v>
      </c>
      <c r="B26" s="102" t="s">
        <v>99</v>
      </c>
      <c r="C26" s="103">
        <v>197.64700000000002</v>
      </c>
      <c r="D26" s="104">
        <v>0</v>
      </c>
      <c r="E26" s="104">
        <f t="shared" si="8"/>
        <v>197.64700000000002</v>
      </c>
      <c r="F26" s="105">
        <f t="shared" si="9"/>
        <v>0.002173331377653611</v>
      </c>
      <c r="G26" s="103">
        <v>145.925</v>
      </c>
      <c r="H26" s="104"/>
      <c r="I26" s="116">
        <f t="shared" si="10"/>
        <v>145.925</v>
      </c>
      <c r="J26" s="117">
        <f t="shared" si="11"/>
        <v>0.3544423505225287</v>
      </c>
      <c r="K26" s="103">
        <v>1999.5829999999996</v>
      </c>
      <c r="L26" s="104"/>
      <c r="M26" s="104">
        <f t="shared" si="12"/>
        <v>1999.5829999999996</v>
      </c>
      <c r="N26" s="105">
        <f t="shared" si="13"/>
        <v>0.0019550735113517455</v>
      </c>
      <c r="O26" s="104">
        <v>2257.7780000000007</v>
      </c>
      <c r="P26" s="104"/>
      <c r="Q26" s="116">
        <f t="shared" si="14"/>
        <v>2257.7780000000007</v>
      </c>
      <c r="R26" s="118">
        <f t="shared" si="15"/>
        <v>-0.11435801039783411</v>
      </c>
    </row>
    <row r="27" spans="1:18" s="5" customFormat="1" ht="20.25" customHeight="1">
      <c r="A27" s="101" t="s">
        <v>86</v>
      </c>
      <c r="B27" s="102" t="s">
        <v>87</v>
      </c>
      <c r="C27" s="103">
        <v>177.64099999999996</v>
      </c>
      <c r="D27" s="104">
        <v>0</v>
      </c>
      <c r="E27" s="104">
        <f t="shared" si="8"/>
        <v>177.64099999999996</v>
      </c>
      <c r="F27" s="105">
        <f t="shared" si="9"/>
        <v>0.0019533448990258647</v>
      </c>
      <c r="G27" s="103">
        <v>193.381</v>
      </c>
      <c r="H27" s="104">
        <v>0.1</v>
      </c>
      <c r="I27" s="116">
        <f t="shared" si="10"/>
        <v>193.481</v>
      </c>
      <c r="J27" s="117">
        <f t="shared" si="11"/>
        <v>-0.0818685038841025</v>
      </c>
      <c r="K27" s="103">
        <v>1667.3459999999986</v>
      </c>
      <c r="L27" s="104">
        <v>0</v>
      </c>
      <c r="M27" s="104">
        <f t="shared" si="12"/>
        <v>1667.3459999999986</v>
      </c>
      <c r="N27" s="105">
        <f t="shared" si="13"/>
        <v>0.0016302319027808724</v>
      </c>
      <c r="O27" s="104">
        <v>3285.984999999996</v>
      </c>
      <c r="P27" s="104">
        <v>124.109</v>
      </c>
      <c r="Q27" s="116">
        <f t="shared" si="14"/>
        <v>3410.093999999996</v>
      </c>
      <c r="R27" s="118">
        <f t="shared" si="15"/>
        <v>-0.5110557069687813</v>
      </c>
    </row>
    <row r="28" spans="1:18" s="5" customFormat="1" ht="20.25" customHeight="1">
      <c r="A28" s="101" t="s">
        <v>94</v>
      </c>
      <c r="B28" s="102" t="s">
        <v>95</v>
      </c>
      <c r="C28" s="103">
        <v>165.338</v>
      </c>
      <c r="D28" s="104">
        <v>0</v>
      </c>
      <c r="E28" s="104">
        <f t="shared" si="8"/>
        <v>165.338</v>
      </c>
      <c r="F28" s="105">
        <f t="shared" si="9"/>
        <v>0.0018180608019271365</v>
      </c>
      <c r="G28" s="103">
        <v>166.34</v>
      </c>
      <c r="H28" s="104"/>
      <c r="I28" s="116">
        <f t="shared" si="10"/>
        <v>166.34</v>
      </c>
      <c r="J28" s="117">
        <f t="shared" si="11"/>
        <v>-0.006023806661055731</v>
      </c>
      <c r="K28" s="103">
        <v>1568.5980000000002</v>
      </c>
      <c r="L28" s="104">
        <v>0</v>
      </c>
      <c r="M28" s="104">
        <f t="shared" si="12"/>
        <v>1568.5980000000002</v>
      </c>
      <c r="N28" s="105">
        <f t="shared" si="13"/>
        <v>0.0015336819725709442</v>
      </c>
      <c r="O28" s="104">
        <v>1550.3340000000003</v>
      </c>
      <c r="P28" s="104"/>
      <c r="Q28" s="116">
        <f t="shared" si="14"/>
        <v>1550.3340000000003</v>
      </c>
      <c r="R28" s="118">
        <f t="shared" si="15"/>
        <v>0.011780687258358347</v>
      </c>
    </row>
    <row r="29" spans="1:18" s="5" customFormat="1" ht="20.25" customHeight="1">
      <c r="A29" s="101" t="s">
        <v>144</v>
      </c>
      <c r="B29" s="102" t="s">
        <v>163</v>
      </c>
      <c r="C29" s="103">
        <v>118.648</v>
      </c>
      <c r="D29" s="104">
        <v>0</v>
      </c>
      <c r="E29" s="104">
        <f t="shared" si="8"/>
        <v>118.648</v>
      </c>
      <c r="F29" s="105">
        <f t="shared" si="9"/>
        <v>0.0013046563888945728</v>
      </c>
      <c r="G29" s="103">
        <v>136.756</v>
      </c>
      <c r="H29" s="104"/>
      <c r="I29" s="116">
        <f t="shared" si="10"/>
        <v>136.756</v>
      </c>
      <c r="J29" s="117">
        <f t="shared" si="11"/>
        <v>-0.13241100938898476</v>
      </c>
      <c r="K29" s="103">
        <v>1370.7970000000003</v>
      </c>
      <c r="L29" s="104"/>
      <c r="M29" s="104">
        <f t="shared" si="12"/>
        <v>1370.7970000000003</v>
      </c>
      <c r="N29" s="105">
        <f t="shared" si="13"/>
        <v>0.0013402839012636332</v>
      </c>
      <c r="O29" s="104">
        <v>1106.5950000000003</v>
      </c>
      <c r="P29" s="104"/>
      <c r="Q29" s="116">
        <f t="shared" si="14"/>
        <v>1106.5950000000003</v>
      </c>
      <c r="R29" s="118">
        <f t="shared" si="15"/>
        <v>0.238752208350842</v>
      </c>
    </row>
    <row r="30" spans="1:18" s="5" customFormat="1" ht="20.25" customHeight="1">
      <c r="A30" s="101" t="s">
        <v>182</v>
      </c>
      <c r="B30" s="102" t="s">
        <v>183</v>
      </c>
      <c r="C30" s="103">
        <v>114.818</v>
      </c>
      <c r="D30" s="104">
        <v>0</v>
      </c>
      <c r="E30" s="104">
        <f aca="true" t="shared" si="16" ref="E30:E35">D30+C30</f>
        <v>114.818</v>
      </c>
      <c r="F30" s="105">
        <f aca="true" t="shared" si="17" ref="F30:F35">E30/$E$7</f>
        <v>0.0012625416126702269</v>
      </c>
      <c r="G30" s="103">
        <v>45.024</v>
      </c>
      <c r="H30" s="104"/>
      <c r="I30" s="116">
        <f aca="true" t="shared" si="18" ref="I30:I35">H30+G30</f>
        <v>45.024</v>
      </c>
      <c r="J30" s="117">
        <f aca="true" t="shared" si="19" ref="J30:J35">(E30/I30-1)</f>
        <v>1.5501510305614783</v>
      </c>
      <c r="K30" s="103">
        <v>913.9299999999998</v>
      </c>
      <c r="L30" s="104"/>
      <c r="M30" s="104">
        <f aca="true" t="shared" si="20" ref="M30:M35">L30+K30</f>
        <v>913.9299999999998</v>
      </c>
      <c r="N30" s="105">
        <f aca="true" t="shared" si="21" ref="N30:N35">M30/$M$7</f>
        <v>0.0008935864798959086</v>
      </c>
      <c r="O30" s="104">
        <v>256.597</v>
      </c>
      <c r="P30" s="104"/>
      <c r="Q30" s="116">
        <f aca="true" t="shared" si="22" ref="Q30:Q35">P30+O30</f>
        <v>256.597</v>
      </c>
      <c r="R30" s="118">
        <f aca="true" t="shared" si="23" ref="R30:R35">(M30/Q30-1)</f>
        <v>2.561732989863482</v>
      </c>
    </row>
    <row r="31" spans="1:18" s="5" customFormat="1" ht="20.25" customHeight="1">
      <c r="A31" s="101" t="s">
        <v>111</v>
      </c>
      <c r="B31" s="102" t="s">
        <v>112</v>
      </c>
      <c r="C31" s="103">
        <v>103.09800000000001</v>
      </c>
      <c r="D31" s="104">
        <v>0</v>
      </c>
      <c r="E31" s="104">
        <f t="shared" si="16"/>
        <v>103.09800000000001</v>
      </c>
      <c r="F31" s="105">
        <f t="shared" si="17"/>
        <v>0.0011336681982187032</v>
      </c>
      <c r="G31" s="103">
        <v>84.644</v>
      </c>
      <c r="H31" s="104"/>
      <c r="I31" s="116">
        <f t="shared" si="18"/>
        <v>84.644</v>
      </c>
      <c r="J31" s="117">
        <f t="shared" si="19"/>
        <v>0.21801899721185203</v>
      </c>
      <c r="K31" s="103">
        <v>909.922</v>
      </c>
      <c r="L31" s="104">
        <v>0</v>
      </c>
      <c r="M31" s="104">
        <f t="shared" si="20"/>
        <v>909.922</v>
      </c>
      <c r="N31" s="105">
        <f t="shared" si="21"/>
        <v>0.000889667695512616</v>
      </c>
      <c r="O31" s="104">
        <v>910.006</v>
      </c>
      <c r="P31" s="104"/>
      <c r="Q31" s="116">
        <f t="shared" si="22"/>
        <v>910.006</v>
      </c>
      <c r="R31" s="118">
        <f t="shared" si="23"/>
        <v>-9.230708368945795E-05</v>
      </c>
    </row>
    <row r="32" spans="1:18" s="5" customFormat="1" ht="20.25" customHeight="1">
      <c r="A32" s="101" t="s">
        <v>166</v>
      </c>
      <c r="B32" s="102" t="s">
        <v>167</v>
      </c>
      <c r="C32" s="103">
        <v>93.71000000000001</v>
      </c>
      <c r="D32" s="104">
        <v>0</v>
      </c>
      <c r="E32" s="104">
        <f t="shared" si="16"/>
        <v>93.71000000000001</v>
      </c>
      <c r="F32" s="105">
        <f t="shared" si="17"/>
        <v>0.0010304375143559978</v>
      </c>
      <c r="G32" s="103">
        <v>164.82999999999998</v>
      </c>
      <c r="H32" s="104"/>
      <c r="I32" s="116">
        <f t="shared" si="18"/>
        <v>164.82999999999998</v>
      </c>
      <c r="J32" s="119" t="s">
        <v>35</v>
      </c>
      <c r="K32" s="103">
        <v>994.115</v>
      </c>
      <c r="L32" s="104"/>
      <c r="M32" s="104">
        <f t="shared" si="20"/>
        <v>994.115</v>
      </c>
      <c r="N32" s="105">
        <f t="shared" si="21"/>
        <v>0.00097198661107713</v>
      </c>
      <c r="O32" s="104">
        <v>1549.889</v>
      </c>
      <c r="P32" s="104"/>
      <c r="Q32" s="116">
        <f t="shared" si="22"/>
        <v>1549.889</v>
      </c>
      <c r="R32" s="118">
        <f t="shared" si="23"/>
        <v>-0.3585895506065273</v>
      </c>
    </row>
    <row r="33" spans="1:18" s="5" customFormat="1" ht="20.25" customHeight="1">
      <c r="A33" s="101" t="s">
        <v>169</v>
      </c>
      <c r="B33" s="102" t="s">
        <v>170</v>
      </c>
      <c r="C33" s="103">
        <v>93.21099999999998</v>
      </c>
      <c r="D33" s="104">
        <v>0</v>
      </c>
      <c r="E33" s="104">
        <f t="shared" si="16"/>
        <v>93.21099999999998</v>
      </c>
      <c r="F33" s="105">
        <f t="shared" si="17"/>
        <v>0.0010249504978191964</v>
      </c>
      <c r="G33" s="103">
        <v>131.95</v>
      </c>
      <c r="H33" s="104"/>
      <c r="I33" s="116">
        <f t="shared" si="18"/>
        <v>131.95</v>
      </c>
      <c r="J33" s="117">
        <f t="shared" si="19"/>
        <v>-0.2935884804850323</v>
      </c>
      <c r="K33" s="103">
        <v>959.2850000000002</v>
      </c>
      <c r="L33" s="104"/>
      <c r="M33" s="104">
        <f t="shared" si="20"/>
        <v>959.2850000000002</v>
      </c>
      <c r="N33" s="105">
        <f t="shared" si="21"/>
        <v>0.0009379319054708206</v>
      </c>
      <c r="O33" s="104">
        <v>826.4820000000001</v>
      </c>
      <c r="P33" s="104"/>
      <c r="Q33" s="116">
        <f t="shared" si="22"/>
        <v>826.4820000000001</v>
      </c>
      <c r="R33" s="118">
        <f t="shared" si="23"/>
        <v>0.16068468520790535</v>
      </c>
    </row>
    <row r="34" spans="1:18" s="5" customFormat="1" ht="20.25" customHeight="1">
      <c r="A34" s="101" t="s">
        <v>121</v>
      </c>
      <c r="B34" s="102" t="s">
        <v>122</v>
      </c>
      <c r="C34" s="103">
        <v>89.78899999999999</v>
      </c>
      <c r="D34" s="104">
        <v>0</v>
      </c>
      <c r="E34" s="104">
        <f t="shared" si="16"/>
        <v>89.78899999999999</v>
      </c>
      <c r="F34" s="105">
        <f t="shared" si="17"/>
        <v>0.0009873220998453812</v>
      </c>
      <c r="G34" s="103">
        <v>187.95100000000002</v>
      </c>
      <c r="H34" s="104"/>
      <c r="I34" s="116">
        <f t="shared" si="18"/>
        <v>187.95100000000002</v>
      </c>
      <c r="J34" s="117">
        <f t="shared" si="19"/>
        <v>-0.5222744225888664</v>
      </c>
      <c r="K34" s="103">
        <v>1594.1109999999999</v>
      </c>
      <c r="L34" s="104">
        <v>0.008</v>
      </c>
      <c r="M34" s="104">
        <f t="shared" si="20"/>
        <v>1594.119</v>
      </c>
      <c r="N34" s="105">
        <f t="shared" si="21"/>
        <v>0.0015586348907959977</v>
      </c>
      <c r="O34" s="104">
        <v>1446.8080000000002</v>
      </c>
      <c r="P34" s="104"/>
      <c r="Q34" s="116">
        <f t="shared" si="22"/>
        <v>1446.8080000000002</v>
      </c>
      <c r="R34" s="118">
        <f t="shared" si="23"/>
        <v>0.10181793299456432</v>
      </c>
    </row>
    <row r="35" spans="1:18" s="5" customFormat="1" ht="20.25" customHeight="1">
      <c r="A35" s="101" t="s">
        <v>127</v>
      </c>
      <c r="B35" s="102" t="s">
        <v>128</v>
      </c>
      <c r="C35" s="103">
        <v>84.67599999999999</v>
      </c>
      <c r="D35" s="104">
        <v>0</v>
      </c>
      <c r="E35" s="104">
        <f t="shared" si="16"/>
        <v>84.67599999999999</v>
      </c>
      <c r="F35" s="105">
        <f t="shared" si="17"/>
        <v>0.0009310994233871354</v>
      </c>
      <c r="G35" s="103">
        <v>66.372</v>
      </c>
      <c r="H35" s="104"/>
      <c r="I35" s="116">
        <f t="shared" si="18"/>
        <v>66.372</v>
      </c>
      <c r="J35" s="117">
        <f t="shared" si="19"/>
        <v>0.2757789429277404</v>
      </c>
      <c r="K35" s="103">
        <v>979.1200000000006</v>
      </c>
      <c r="L35" s="104"/>
      <c r="M35" s="104">
        <f t="shared" si="20"/>
        <v>979.1200000000006</v>
      </c>
      <c r="N35" s="105">
        <f t="shared" si="21"/>
        <v>0.0009573253905612933</v>
      </c>
      <c r="O35" s="104">
        <v>975.5380000000004</v>
      </c>
      <c r="P35" s="104"/>
      <c r="Q35" s="116">
        <f t="shared" si="22"/>
        <v>975.5380000000004</v>
      </c>
      <c r="R35" s="118">
        <f t="shared" si="23"/>
        <v>0.0036718200623657715</v>
      </c>
    </row>
    <row r="36" spans="1:18" s="5" customFormat="1" ht="20.25" customHeight="1">
      <c r="A36" s="101" t="s">
        <v>92</v>
      </c>
      <c r="B36" s="102" t="s">
        <v>93</v>
      </c>
      <c r="C36" s="103">
        <v>82.949</v>
      </c>
      <c r="D36" s="104">
        <v>0</v>
      </c>
      <c r="E36" s="104">
        <f aca="true" t="shared" si="24" ref="E36:E50">D36+C36</f>
        <v>82.949</v>
      </c>
      <c r="F36" s="105">
        <f aca="true" t="shared" si="25" ref="F36:F50">E36/$E$7</f>
        <v>0.0009121092879982463</v>
      </c>
      <c r="G36" s="103">
        <v>83.11399999999999</v>
      </c>
      <c r="H36" s="104"/>
      <c r="I36" s="116">
        <f aca="true" t="shared" si="26" ref="I36:I50">H36+G36</f>
        <v>83.11399999999999</v>
      </c>
      <c r="J36" s="117">
        <f aca="true" t="shared" si="27" ref="J36:J49">(E36/I36-1)</f>
        <v>-0.001985225112495992</v>
      </c>
      <c r="K36" s="103">
        <v>887.621</v>
      </c>
      <c r="L36" s="104">
        <v>0.33999999999999997</v>
      </c>
      <c r="M36" s="104">
        <f aca="true" t="shared" si="28" ref="M36:M50">L36+K36</f>
        <v>887.961</v>
      </c>
      <c r="N36" s="105">
        <f aca="true" t="shared" si="29" ref="N36:N50">M36/$M$7</f>
        <v>0.0008681955338755168</v>
      </c>
      <c r="O36" s="104">
        <v>802.6719999999998</v>
      </c>
      <c r="P36" s="104">
        <v>0.29500000000000004</v>
      </c>
      <c r="Q36" s="116">
        <f aca="true" t="shared" si="30" ref="Q36:Q50">P36+O36</f>
        <v>802.9669999999998</v>
      </c>
      <c r="R36" s="118">
        <f aca="true" t="shared" si="31" ref="R36:R49">(M36/Q36-1)</f>
        <v>0.10584992907554147</v>
      </c>
    </row>
    <row r="37" spans="1:18" s="5" customFormat="1" ht="20.25" customHeight="1">
      <c r="A37" s="101" t="s">
        <v>113</v>
      </c>
      <c r="B37" s="102" t="s">
        <v>114</v>
      </c>
      <c r="C37" s="103">
        <v>75.945</v>
      </c>
      <c r="D37" s="104">
        <v>0</v>
      </c>
      <c r="E37" s="104">
        <f t="shared" si="24"/>
        <v>75.945</v>
      </c>
      <c r="F37" s="105">
        <f t="shared" si="25"/>
        <v>0.0008350931280307998</v>
      </c>
      <c r="G37" s="103">
        <v>64.752</v>
      </c>
      <c r="H37" s="104"/>
      <c r="I37" s="116">
        <f t="shared" si="26"/>
        <v>64.752</v>
      </c>
      <c r="J37" s="117">
        <f t="shared" si="27"/>
        <v>0.17285952557449957</v>
      </c>
      <c r="K37" s="103">
        <v>651.049</v>
      </c>
      <c r="L37" s="104"/>
      <c r="M37" s="104">
        <f t="shared" si="28"/>
        <v>651.049</v>
      </c>
      <c r="N37" s="105">
        <f t="shared" si="29"/>
        <v>0.0006365570493908194</v>
      </c>
      <c r="O37" s="104">
        <v>515.6289999999999</v>
      </c>
      <c r="P37" s="104"/>
      <c r="Q37" s="116">
        <f t="shared" si="30"/>
        <v>515.6289999999999</v>
      </c>
      <c r="R37" s="118">
        <f t="shared" si="31"/>
        <v>0.2626306898952544</v>
      </c>
    </row>
    <row r="38" spans="1:18" s="5" customFormat="1" ht="20.25" customHeight="1">
      <c r="A38" s="101" t="s">
        <v>179</v>
      </c>
      <c r="B38" s="102" t="s">
        <v>179</v>
      </c>
      <c r="C38" s="103">
        <v>72.63399999999999</v>
      </c>
      <c r="D38" s="104">
        <v>0</v>
      </c>
      <c r="E38" s="104">
        <f t="shared" si="24"/>
        <v>72.63399999999999</v>
      </c>
      <c r="F38" s="105">
        <f t="shared" si="25"/>
        <v>0.0007986852888457318</v>
      </c>
      <c r="G38" s="103">
        <v>81.093</v>
      </c>
      <c r="H38" s="104"/>
      <c r="I38" s="116">
        <f t="shared" si="26"/>
        <v>81.093</v>
      </c>
      <c r="J38" s="117">
        <f t="shared" si="27"/>
        <v>-0.10431233275375207</v>
      </c>
      <c r="K38" s="103">
        <v>664.2159999999999</v>
      </c>
      <c r="L38" s="104"/>
      <c r="M38" s="104">
        <f t="shared" si="28"/>
        <v>664.2159999999999</v>
      </c>
      <c r="N38" s="105">
        <f t="shared" si="29"/>
        <v>0.0006494309600631787</v>
      </c>
      <c r="O38" s="104">
        <v>962.2730000000001</v>
      </c>
      <c r="P38" s="104"/>
      <c r="Q38" s="116">
        <f t="shared" si="30"/>
        <v>962.2730000000001</v>
      </c>
      <c r="R38" s="118">
        <f t="shared" si="31"/>
        <v>-0.30974266138611417</v>
      </c>
    </row>
    <row r="39" spans="1:18" s="5" customFormat="1" ht="20.25" customHeight="1">
      <c r="A39" s="101" t="s">
        <v>158</v>
      </c>
      <c r="B39" s="102" t="s">
        <v>159</v>
      </c>
      <c r="C39" s="103">
        <v>71.24700000000001</v>
      </c>
      <c r="D39" s="104">
        <v>0</v>
      </c>
      <c r="E39" s="104">
        <f t="shared" si="24"/>
        <v>71.24700000000001</v>
      </c>
      <c r="F39" s="105">
        <f t="shared" si="25"/>
        <v>0.000783433801998952</v>
      </c>
      <c r="G39" s="103">
        <v>78.325</v>
      </c>
      <c r="H39" s="104"/>
      <c r="I39" s="116">
        <f t="shared" si="26"/>
        <v>78.325</v>
      </c>
      <c r="J39" s="117">
        <f t="shared" si="27"/>
        <v>-0.0903670603255664</v>
      </c>
      <c r="K39" s="103">
        <v>572.801</v>
      </c>
      <c r="L39" s="104"/>
      <c r="M39" s="104">
        <f t="shared" si="28"/>
        <v>572.801</v>
      </c>
      <c r="N39" s="105">
        <f t="shared" si="29"/>
        <v>0.0005600508017800669</v>
      </c>
      <c r="O39" s="104">
        <v>620.26</v>
      </c>
      <c r="P39" s="104">
        <v>0.22</v>
      </c>
      <c r="Q39" s="116">
        <f t="shared" si="30"/>
        <v>620.48</v>
      </c>
      <c r="R39" s="118">
        <f t="shared" si="31"/>
        <v>-0.0768421222279525</v>
      </c>
    </row>
    <row r="40" spans="1:18" s="5" customFormat="1" ht="20.25" customHeight="1">
      <c r="A40" s="101" t="s">
        <v>178</v>
      </c>
      <c r="B40" s="102" t="s">
        <v>178</v>
      </c>
      <c r="C40" s="103">
        <v>68.967</v>
      </c>
      <c r="D40" s="104">
        <v>0</v>
      </c>
      <c r="E40" s="104">
        <f t="shared" si="24"/>
        <v>68.967</v>
      </c>
      <c r="F40" s="105">
        <f t="shared" si="25"/>
        <v>0.0007583628647165735</v>
      </c>
      <c r="G40" s="103">
        <v>85.75199999999998</v>
      </c>
      <c r="H40" s="104"/>
      <c r="I40" s="116">
        <f t="shared" si="26"/>
        <v>85.75199999999998</v>
      </c>
      <c r="J40" s="117">
        <f t="shared" si="27"/>
        <v>-0.19573887489504604</v>
      </c>
      <c r="K40" s="103">
        <v>681.0010000000001</v>
      </c>
      <c r="L40" s="104"/>
      <c r="M40" s="104">
        <f t="shared" si="28"/>
        <v>681.0010000000001</v>
      </c>
      <c r="N40" s="105">
        <f t="shared" si="29"/>
        <v>0.0006658423362791394</v>
      </c>
      <c r="O40" s="104">
        <v>886.787</v>
      </c>
      <c r="P40" s="104"/>
      <c r="Q40" s="116">
        <f t="shared" si="30"/>
        <v>886.787</v>
      </c>
      <c r="R40" s="118">
        <f t="shared" si="31"/>
        <v>-0.23205798010119671</v>
      </c>
    </row>
    <row r="41" spans="1:18" s="5" customFormat="1" ht="20.25" customHeight="1">
      <c r="A41" s="101" t="s">
        <v>115</v>
      </c>
      <c r="B41" s="102" t="s">
        <v>116</v>
      </c>
      <c r="C41" s="103">
        <v>54.535000000000004</v>
      </c>
      <c r="D41" s="104">
        <v>0</v>
      </c>
      <c r="E41" s="104">
        <f t="shared" si="24"/>
        <v>54.535000000000004</v>
      </c>
      <c r="F41" s="105">
        <f t="shared" si="25"/>
        <v>0.0005996682301291681</v>
      </c>
      <c r="G41" s="103">
        <v>34.137</v>
      </c>
      <c r="H41" s="104"/>
      <c r="I41" s="116">
        <f t="shared" si="26"/>
        <v>34.137</v>
      </c>
      <c r="J41" s="117">
        <f t="shared" si="27"/>
        <v>0.5975334680844833</v>
      </c>
      <c r="K41" s="103">
        <v>453.494</v>
      </c>
      <c r="L41" s="104"/>
      <c r="M41" s="104">
        <f t="shared" si="28"/>
        <v>453.494</v>
      </c>
      <c r="N41" s="105">
        <f t="shared" si="29"/>
        <v>0.00044339950227469864</v>
      </c>
      <c r="O41" s="104">
        <v>407.47099999999995</v>
      </c>
      <c r="P41" s="104">
        <v>3.021</v>
      </c>
      <c r="Q41" s="116">
        <f t="shared" si="30"/>
        <v>410.49199999999996</v>
      </c>
      <c r="R41" s="118">
        <f t="shared" si="31"/>
        <v>0.10475721816746741</v>
      </c>
    </row>
    <row r="42" spans="1:18" s="5" customFormat="1" ht="20.25" customHeight="1">
      <c r="A42" s="101" t="s">
        <v>184</v>
      </c>
      <c r="B42" s="102" t="s">
        <v>185</v>
      </c>
      <c r="C42" s="103">
        <v>53.19</v>
      </c>
      <c r="D42" s="104">
        <v>0</v>
      </c>
      <c r="E42" s="104">
        <f t="shared" si="24"/>
        <v>53.19</v>
      </c>
      <c r="F42" s="105">
        <f t="shared" si="25"/>
        <v>0.0005848785763375896</v>
      </c>
      <c r="G42" s="103">
        <v>0</v>
      </c>
      <c r="H42" s="104"/>
      <c r="I42" s="116">
        <f t="shared" si="26"/>
        <v>0</v>
      </c>
      <c r="J42" s="117" t="e">
        <f t="shared" si="27"/>
        <v>#DIV/0!</v>
      </c>
      <c r="K42" s="103">
        <v>104.208</v>
      </c>
      <c r="L42" s="104"/>
      <c r="M42" s="104">
        <f t="shared" si="28"/>
        <v>104.208</v>
      </c>
      <c r="N42" s="105">
        <f t="shared" si="29"/>
        <v>0.0001018883939656132</v>
      </c>
      <c r="O42" s="104">
        <v>26.189999999999998</v>
      </c>
      <c r="P42" s="104"/>
      <c r="Q42" s="116">
        <f t="shared" si="30"/>
        <v>26.189999999999998</v>
      </c>
      <c r="R42" s="118">
        <f t="shared" si="31"/>
        <v>2.9789232531500573</v>
      </c>
    </row>
    <row r="43" spans="1:18" s="5" customFormat="1" ht="20.25" customHeight="1">
      <c r="A43" s="101" t="s">
        <v>137</v>
      </c>
      <c r="B43" s="102" t="s">
        <v>138</v>
      </c>
      <c r="C43" s="103">
        <v>51.008</v>
      </c>
      <c r="D43" s="104">
        <v>0</v>
      </c>
      <c r="E43" s="104">
        <f t="shared" si="24"/>
        <v>51.008</v>
      </c>
      <c r="F43" s="105">
        <f t="shared" si="25"/>
        <v>0.0005608852495173486</v>
      </c>
      <c r="G43" s="103">
        <v>50.480000000000004</v>
      </c>
      <c r="H43" s="104"/>
      <c r="I43" s="116">
        <f t="shared" si="26"/>
        <v>50.480000000000004</v>
      </c>
      <c r="J43" s="117">
        <f t="shared" si="27"/>
        <v>0.01045958795562596</v>
      </c>
      <c r="K43" s="103">
        <v>575.1400000000001</v>
      </c>
      <c r="L43" s="104"/>
      <c r="M43" s="104">
        <f t="shared" si="28"/>
        <v>575.1400000000001</v>
      </c>
      <c r="N43" s="105">
        <f t="shared" si="29"/>
        <v>0.0005623377370776023</v>
      </c>
      <c r="O43" s="104">
        <v>543.627</v>
      </c>
      <c r="P43" s="104"/>
      <c r="Q43" s="116">
        <f t="shared" si="30"/>
        <v>543.627</v>
      </c>
      <c r="R43" s="118">
        <f t="shared" si="31"/>
        <v>0.05796805530262494</v>
      </c>
    </row>
    <row r="44" spans="1:18" s="5" customFormat="1" ht="20.25" customHeight="1">
      <c r="A44" s="101" t="s">
        <v>186</v>
      </c>
      <c r="B44" s="102" t="s">
        <v>186</v>
      </c>
      <c r="C44" s="103">
        <v>43.188</v>
      </c>
      <c r="D44" s="104">
        <v>0</v>
      </c>
      <c r="E44" s="104">
        <f t="shared" si="24"/>
        <v>43.188</v>
      </c>
      <c r="F44" s="105">
        <f t="shared" si="25"/>
        <v>0.0004748963330488404</v>
      </c>
      <c r="G44" s="103">
        <v>55.59799999999999</v>
      </c>
      <c r="H44" s="104"/>
      <c r="I44" s="116">
        <f t="shared" si="26"/>
        <v>55.59799999999999</v>
      </c>
      <c r="J44" s="117">
        <f t="shared" si="27"/>
        <v>-0.22320946796647345</v>
      </c>
      <c r="K44" s="103">
        <v>528.9630000000001</v>
      </c>
      <c r="L44" s="104"/>
      <c r="M44" s="104">
        <f t="shared" si="28"/>
        <v>528.9630000000001</v>
      </c>
      <c r="N44" s="105">
        <f t="shared" si="29"/>
        <v>0.0005171886087174944</v>
      </c>
      <c r="O44" s="104">
        <v>837.5989999999997</v>
      </c>
      <c r="P44" s="104"/>
      <c r="Q44" s="116">
        <f t="shared" si="30"/>
        <v>837.5989999999997</v>
      </c>
      <c r="R44" s="118">
        <f t="shared" si="31"/>
        <v>-0.36847703972903467</v>
      </c>
    </row>
    <row r="45" spans="1:18" s="5" customFormat="1" ht="20.25" customHeight="1">
      <c r="A45" s="101" t="s">
        <v>187</v>
      </c>
      <c r="B45" s="102" t="s">
        <v>187</v>
      </c>
      <c r="C45" s="103">
        <v>37.389</v>
      </c>
      <c r="D45" s="104">
        <v>0</v>
      </c>
      <c r="E45" s="104">
        <f t="shared" si="24"/>
        <v>37.389</v>
      </c>
      <c r="F45" s="105">
        <f t="shared" si="25"/>
        <v>0.00041113038335563337</v>
      </c>
      <c r="G45" s="103">
        <v>51.36</v>
      </c>
      <c r="H45" s="104"/>
      <c r="I45" s="116">
        <f t="shared" si="26"/>
        <v>51.36</v>
      </c>
      <c r="J45" s="117">
        <f t="shared" si="27"/>
        <v>-0.27202102803738315</v>
      </c>
      <c r="K45" s="103">
        <v>299.37</v>
      </c>
      <c r="L45" s="104"/>
      <c r="M45" s="104">
        <f t="shared" si="28"/>
        <v>299.37</v>
      </c>
      <c r="N45" s="105">
        <f t="shared" si="29"/>
        <v>0.0002927062077910105</v>
      </c>
      <c r="O45" s="104">
        <v>145.88299999999998</v>
      </c>
      <c r="P45" s="104"/>
      <c r="Q45" s="116">
        <f t="shared" si="30"/>
        <v>145.88299999999998</v>
      </c>
      <c r="R45" s="118">
        <f t="shared" si="31"/>
        <v>1.052123962353393</v>
      </c>
    </row>
    <row r="46" spans="1:18" s="5" customFormat="1" ht="20.25" customHeight="1">
      <c r="A46" s="101" t="s">
        <v>194</v>
      </c>
      <c r="B46" s="102" t="s">
        <v>195</v>
      </c>
      <c r="C46" s="103">
        <v>34.1</v>
      </c>
      <c r="D46" s="104">
        <v>0</v>
      </c>
      <c r="E46" s="104">
        <f t="shared" si="24"/>
        <v>34.1</v>
      </c>
      <c r="F46" s="105">
        <f t="shared" si="25"/>
        <v>0.0003749644567232902</v>
      </c>
      <c r="G46" s="103">
        <v>46.93</v>
      </c>
      <c r="H46" s="104"/>
      <c r="I46" s="116">
        <f t="shared" si="26"/>
        <v>46.93</v>
      </c>
      <c r="J46" s="117">
        <f t="shared" si="27"/>
        <v>-0.27338589388450885</v>
      </c>
      <c r="K46" s="103">
        <v>611.245</v>
      </c>
      <c r="L46" s="104"/>
      <c r="M46" s="104">
        <f t="shared" si="28"/>
        <v>611.245</v>
      </c>
      <c r="N46" s="105">
        <f t="shared" si="29"/>
        <v>0.0005976390619675192</v>
      </c>
      <c r="O46" s="104">
        <v>456.408</v>
      </c>
      <c r="P46" s="104"/>
      <c r="Q46" s="116">
        <f t="shared" si="30"/>
        <v>456.408</v>
      </c>
      <c r="R46" s="118">
        <f t="shared" si="31"/>
        <v>0.3392512839389319</v>
      </c>
    </row>
    <row r="47" spans="1:18" s="5" customFormat="1" ht="20.25" customHeight="1">
      <c r="A47" s="101" t="s">
        <v>196</v>
      </c>
      <c r="B47" s="102" t="s">
        <v>196</v>
      </c>
      <c r="C47" s="103">
        <v>34.1</v>
      </c>
      <c r="D47" s="104">
        <v>0</v>
      </c>
      <c r="E47" s="104">
        <f t="shared" si="24"/>
        <v>34.1</v>
      </c>
      <c r="F47" s="105">
        <f t="shared" si="25"/>
        <v>0.0003749644567232902</v>
      </c>
      <c r="G47" s="103">
        <v>35.19</v>
      </c>
      <c r="H47" s="104"/>
      <c r="I47" s="116">
        <f t="shared" si="26"/>
        <v>35.19</v>
      </c>
      <c r="J47" s="117">
        <f t="shared" si="27"/>
        <v>-0.030974708724069266</v>
      </c>
      <c r="K47" s="103">
        <v>505.2360000000002</v>
      </c>
      <c r="L47" s="104"/>
      <c r="M47" s="104">
        <f t="shared" si="28"/>
        <v>505.2360000000002</v>
      </c>
      <c r="N47" s="105">
        <f t="shared" si="29"/>
        <v>0.0004939897571550224</v>
      </c>
      <c r="O47" s="104">
        <v>430.2400000000001</v>
      </c>
      <c r="P47" s="104"/>
      <c r="Q47" s="116">
        <f t="shared" si="30"/>
        <v>430.2400000000001</v>
      </c>
      <c r="R47" s="118">
        <f t="shared" si="31"/>
        <v>0.17431201190033496</v>
      </c>
    </row>
    <row r="48" spans="1:18" s="5" customFormat="1" ht="20.25" customHeight="1">
      <c r="A48" s="101" t="s">
        <v>156</v>
      </c>
      <c r="B48" s="102" t="s">
        <v>156</v>
      </c>
      <c r="C48" s="103">
        <v>32.084</v>
      </c>
      <c r="D48" s="104">
        <v>0</v>
      </c>
      <c r="E48" s="104">
        <f t="shared" si="24"/>
        <v>32.084</v>
      </c>
      <c r="F48" s="105">
        <f t="shared" si="25"/>
        <v>0.00035279647007360835</v>
      </c>
      <c r="G48" s="103">
        <v>35.006</v>
      </c>
      <c r="H48" s="104"/>
      <c r="I48" s="116">
        <f t="shared" si="26"/>
        <v>35.006</v>
      </c>
      <c r="J48" s="117">
        <f t="shared" si="27"/>
        <v>-0.08347140490201677</v>
      </c>
      <c r="K48" s="103">
        <v>319.52799999999996</v>
      </c>
      <c r="L48" s="104"/>
      <c r="M48" s="104">
        <f t="shared" si="28"/>
        <v>319.52799999999996</v>
      </c>
      <c r="N48" s="105">
        <f t="shared" si="29"/>
        <v>0.00031241550309999664</v>
      </c>
      <c r="O48" s="104">
        <v>329.001</v>
      </c>
      <c r="P48" s="104"/>
      <c r="Q48" s="116">
        <f t="shared" si="30"/>
        <v>329.001</v>
      </c>
      <c r="R48" s="118">
        <f t="shared" si="31"/>
        <v>-0.028793225552505963</v>
      </c>
    </row>
    <row r="49" spans="1:18" s="5" customFormat="1" ht="20.25" customHeight="1">
      <c r="A49" s="101" t="s">
        <v>188</v>
      </c>
      <c r="B49" s="102" t="s">
        <v>188</v>
      </c>
      <c r="C49" s="103">
        <v>31.19</v>
      </c>
      <c r="D49" s="104">
        <v>0</v>
      </c>
      <c r="E49" s="104">
        <f t="shared" si="24"/>
        <v>31.19</v>
      </c>
      <c r="F49" s="105">
        <f t="shared" si="25"/>
        <v>0.0003429660236128863</v>
      </c>
      <c r="G49" s="103"/>
      <c r="H49" s="104"/>
      <c r="I49" s="116">
        <f t="shared" si="26"/>
        <v>0</v>
      </c>
      <c r="J49" s="117" t="e">
        <f t="shared" si="27"/>
        <v>#DIV/0!</v>
      </c>
      <c r="K49" s="103">
        <v>34.772</v>
      </c>
      <c r="L49" s="104"/>
      <c r="M49" s="104">
        <f t="shared" si="28"/>
        <v>34.772</v>
      </c>
      <c r="N49" s="105">
        <f t="shared" si="29"/>
        <v>3.3997996650663115E-05</v>
      </c>
      <c r="O49" s="104"/>
      <c r="P49" s="104"/>
      <c r="Q49" s="116">
        <f t="shared" si="30"/>
        <v>0</v>
      </c>
      <c r="R49" s="118" t="e">
        <f t="shared" si="31"/>
        <v>#DIV/0!</v>
      </c>
    </row>
    <row r="50" spans="1:18" s="5" customFormat="1" ht="20.25" customHeight="1">
      <c r="A50" s="101" t="s">
        <v>123</v>
      </c>
      <c r="B50" s="102" t="s">
        <v>124</v>
      </c>
      <c r="C50" s="103">
        <v>29.604000000000003</v>
      </c>
      <c r="D50" s="104">
        <v>0</v>
      </c>
      <c r="E50" s="104">
        <f t="shared" si="24"/>
        <v>29.604000000000003</v>
      </c>
      <c r="F50" s="105">
        <f t="shared" si="25"/>
        <v>0.00032552632776645994</v>
      </c>
      <c r="G50" s="103">
        <v>36.348000000000006</v>
      </c>
      <c r="H50" s="104"/>
      <c r="I50" s="116">
        <f t="shared" si="26"/>
        <v>36.348000000000006</v>
      </c>
      <c r="J50" s="117">
        <f>(E50/I50-1)</f>
        <v>-0.18553978210630573</v>
      </c>
      <c r="K50" s="103">
        <v>506.299</v>
      </c>
      <c r="L50" s="104"/>
      <c r="M50" s="104">
        <f t="shared" si="28"/>
        <v>506.299</v>
      </c>
      <c r="N50" s="105">
        <f t="shared" si="29"/>
        <v>0.0004950290954283356</v>
      </c>
      <c r="O50" s="104">
        <v>451.26199999999994</v>
      </c>
      <c r="P50" s="104"/>
      <c r="Q50" s="116">
        <f t="shared" si="30"/>
        <v>451.26199999999994</v>
      </c>
      <c r="R50" s="118">
        <f>(M50/Q50-1)</f>
        <v>0.12196240764788535</v>
      </c>
    </row>
    <row r="51" spans="1:18" s="5" customFormat="1" ht="20.25" customHeight="1">
      <c r="A51" s="101" t="s">
        <v>96</v>
      </c>
      <c r="B51" s="102" t="s">
        <v>97</v>
      </c>
      <c r="C51" s="103">
        <v>29.495</v>
      </c>
      <c r="D51" s="104">
        <v>0</v>
      </c>
      <c r="E51" s="104">
        <f>D51+C51</f>
        <v>29.495</v>
      </c>
      <c r="F51" s="105">
        <f>E51/$E$7</f>
        <v>0.0003243277610279603</v>
      </c>
      <c r="G51" s="103">
        <v>31.376000000000005</v>
      </c>
      <c r="H51" s="104">
        <v>0</v>
      </c>
      <c r="I51" s="116">
        <f>H51+G51</f>
        <v>31.376000000000005</v>
      </c>
      <c r="J51" s="117">
        <f>(E51/I51-1)</f>
        <v>-0.05995028046914852</v>
      </c>
      <c r="K51" s="103">
        <v>278.169</v>
      </c>
      <c r="L51" s="104">
        <v>0</v>
      </c>
      <c r="M51" s="104">
        <f>L51+K51</f>
        <v>278.169</v>
      </c>
      <c r="N51" s="105">
        <f>M51/$M$7</f>
        <v>0.00027197712902100277</v>
      </c>
      <c r="O51" s="104">
        <v>431.31600000000003</v>
      </c>
      <c r="P51" s="104">
        <v>0</v>
      </c>
      <c r="Q51" s="116">
        <f>P51+O51</f>
        <v>431.31600000000003</v>
      </c>
      <c r="R51" s="118">
        <f>(M51/Q51-1)</f>
        <v>-0.3550691372450826</v>
      </c>
    </row>
    <row r="52" spans="1:18" s="5" customFormat="1" ht="20.25" customHeight="1">
      <c r="A52" s="101" t="s">
        <v>189</v>
      </c>
      <c r="B52" s="102" t="s">
        <v>189</v>
      </c>
      <c r="C52" s="103">
        <v>28.644</v>
      </c>
      <c r="D52" s="104">
        <v>0</v>
      </c>
      <c r="E52" s="104">
        <f>D52+C52</f>
        <v>28.644</v>
      </c>
      <c r="F52" s="105">
        <f>E52/$E$7</f>
        <v>0.00031497014364756376</v>
      </c>
      <c r="G52" s="103">
        <v>37.075</v>
      </c>
      <c r="H52" s="104"/>
      <c r="I52" s="116">
        <f>H52+G52</f>
        <v>37.075</v>
      </c>
      <c r="J52" s="117">
        <f>(E52/I52-1)</f>
        <v>-0.22740391099123414</v>
      </c>
      <c r="K52" s="103">
        <v>340.64820000000003</v>
      </c>
      <c r="L52" s="104"/>
      <c r="M52" s="104">
        <f>L52+K52</f>
        <v>340.64820000000003</v>
      </c>
      <c r="N52" s="105">
        <f>M52/$M$7</f>
        <v>0.00033306558042834526</v>
      </c>
      <c r="O52" s="104">
        <v>334</v>
      </c>
      <c r="P52" s="104"/>
      <c r="Q52" s="116">
        <f>P52+O52</f>
        <v>334</v>
      </c>
      <c r="R52" s="118">
        <f>(M52/Q52-1)</f>
        <v>0.019904790419161822</v>
      </c>
    </row>
    <row r="53" spans="1:18" s="5" customFormat="1" ht="20.25" customHeight="1" thickBot="1">
      <c r="A53" s="107" t="s">
        <v>180</v>
      </c>
      <c r="B53" s="108" t="s">
        <v>180</v>
      </c>
      <c r="C53" s="109">
        <v>476.6790000000001</v>
      </c>
      <c r="D53" s="110">
        <v>0.3</v>
      </c>
      <c r="E53" s="110">
        <f>D53+C53</f>
        <v>476.9790000000001</v>
      </c>
      <c r="F53" s="111">
        <f>E53/$E$7</f>
        <v>0.005244873067548923</v>
      </c>
      <c r="G53" s="109">
        <v>472.3410000000003</v>
      </c>
      <c r="H53" s="110"/>
      <c r="I53" s="120">
        <f>H53+G53</f>
        <v>472.3410000000003</v>
      </c>
      <c r="J53" s="121">
        <f>(E53/I53-1)</f>
        <v>0.009819177246946253</v>
      </c>
      <c r="K53" s="109">
        <v>5177.227900000003</v>
      </c>
      <c r="L53" s="110">
        <v>45.236999999999995</v>
      </c>
      <c r="M53" s="110">
        <f>L53+K53</f>
        <v>5222.464900000003</v>
      </c>
      <c r="N53" s="111">
        <f>M53/$M$7</f>
        <v>0.005106216041021678</v>
      </c>
      <c r="O53" s="110">
        <v>5912.521000000005</v>
      </c>
      <c r="P53" s="110">
        <v>0.919</v>
      </c>
      <c r="Q53" s="120">
        <f>P53+O53</f>
        <v>5913.440000000005</v>
      </c>
      <c r="R53" s="122">
        <f>(M53/Q53-1)</f>
        <v>-0.11684824738223465</v>
      </c>
    </row>
    <row r="54" spans="1:18" ht="15.75" thickTop="1">
      <c r="A54" s="12"/>
      <c r="B54" s="1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5">
      <c r="A55" s="11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</sheetData>
  <sheetProtection/>
  <mergeCells count="15">
    <mergeCell ref="G5:I5"/>
    <mergeCell ref="K5:M5"/>
    <mergeCell ref="O5:Q5"/>
    <mergeCell ref="J5:J6"/>
    <mergeCell ref="N5:N6"/>
    <mergeCell ref="A1:B1"/>
    <mergeCell ref="A7:B7"/>
    <mergeCell ref="C4:J4"/>
    <mergeCell ref="K4:R4"/>
    <mergeCell ref="B4:B6"/>
    <mergeCell ref="A3:R3"/>
    <mergeCell ref="A4:A6"/>
    <mergeCell ref="F5:F6"/>
    <mergeCell ref="C5:E5"/>
    <mergeCell ref="R5:R6"/>
  </mergeCells>
  <conditionalFormatting sqref="J145:J65536 R193:R65536 J3:J4 R3:R6">
    <cfRule type="cellIs" priority="7" dxfId="34" operator="lessThan" stopIfTrue="1">
      <formula>0</formula>
    </cfRule>
  </conditionalFormatting>
  <conditionalFormatting sqref="J7:J144 R7:R192">
    <cfRule type="cellIs" priority="8" dxfId="34" operator="lessThan" stopIfTrue="1">
      <formula>0</formula>
    </cfRule>
    <cfRule type="cellIs" priority="9" dxfId="35" operator="greaterThanOrEqual" stopIfTrue="1">
      <formula>0</formula>
    </cfRule>
  </conditionalFormatting>
  <conditionalFormatting sqref="J5:J6">
    <cfRule type="cellIs" priority="1" dxfId="34" operator="lessThan" stopIfTrue="1">
      <formula>0</formula>
    </cfRule>
  </conditionalFormatting>
  <hyperlinks>
    <hyperlink ref="A1:B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Trafico de Aeropuertos Diciembre 2017</dc:title>
  <dc:subject/>
  <dc:creator>Juan Carlos Torres Camargo</dc:creator>
  <cp:keywords/>
  <dc:description/>
  <cp:lastModifiedBy>Juan Carlos Torres Camargo</cp:lastModifiedBy>
  <dcterms:created xsi:type="dcterms:W3CDTF">2011-05-04T16:37:36Z</dcterms:created>
  <dcterms:modified xsi:type="dcterms:W3CDTF">2018-02-02T16:48:02Z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endencia">
    <vt:lpwstr>Transporte aéreo</vt:lpwstr>
  </property>
  <property fmtid="{D5CDD505-2E9C-101B-9397-08002B2CF9AE}" pid="3" name="Vigencia">
    <vt:lpwstr>2017</vt:lpwstr>
  </property>
  <property fmtid="{D5CDD505-2E9C-101B-9397-08002B2CF9AE}" pid="4" name="Tema">
    <vt:lpwstr>Tráfico de Aeropuertos</vt:lpwstr>
  </property>
</Properties>
</file>